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Z:\1500 PAPELES DE TRABAJO OCI\Armando Calderón Salom\PT 2024 - ACS\70. Programa AII OCI 2024\Propuesta Arma - PAII\"/>
    </mc:Choice>
  </mc:AlternateContent>
  <xr:revisionPtr revIDLastSave="0" documentId="13_ncr:1_{74B2C18F-BE32-4AF8-BC7F-C42A8619A182}" xr6:coauthVersionLast="47" xr6:coauthVersionMax="47" xr10:uidLastSave="{00000000-0000-0000-0000-000000000000}"/>
  <bookViews>
    <workbookView xWindow="-108" yWindow="-108" windowWidth="23256" windowHeight="12456" tabRatio="700" xr2:uid="{00000000-000D-0000-FFFF-FFFF00000000}"/>
  </bookViews>
  <sheets>
    <sheet name="GENERAL" sheetId="48" r:id="rId1"/>
    <sheet name="Resumen" sheetId="55" r:id="rId2"/>
    <sheet name="Actividad" sheetId="49" r:id="rId3"/>
    <sheet name="Producto" sheetId="60" r:id="rId4"/>
    <sheet name="Riesgo" sheetId="50" r:id="rId5"/>
    <sheet name="Coordinador" sheetId="57" r:id="rId6"/>
    <sheet name="Recurso Humano" sheetId="51" r:id="rId7"/>
    <sheet name="Áreas Organizacionales" sheetId="52" r:id="rId8"/>
    <sheet name="Vinculación" sheetId="53" r:id="rId9"/>
    <sheet name="Rotación" sheetId="54" r:id="rId10"/>
    <sheet name="Cantidad Productos" sheetId="59" r:id="rId11"/>
    <sheet name="Metodología" sheetId="56" r:id="rId12"/>
  </sheets>
  <externalReferences>
    <externalReference r:id="rId13"/>
  </externalReferences>
  <definedNames>
    <definedName name="_xlnm._FilterDatabase" localSheetId="0" hidden="1">GENERAL!$A$8:$AX$695</definedName>
    <definedName name="_ftn1" localSheetId="0">GENERAL!#REF!</definedName>
    <definedName name="_ftnref1" localSheetId="0">GENERAL!#REF!</definedName>
    <definedName name="_xlnm.Print_Area" localSheetId="0">GENERAL!$A$1:$BQ$714</definedName>
    <definedName name="_xlnm.Print_Area" localSheetId="1">Resumen!$A$4:$AN$39</definedName>
    <definedName name="OLE_LINK2" localSheetId="0">GENERAL!#REF!</definedName>
    <definedName name="Tipo_Producto" localSheetId="7">[1]Producto!$A$2:$A$30</definedName>
    <definedName name="Tipo_Producto" localSheetId="10">[1]Producto!$A$2:$A$30</definedName>
    <definedName name="Tipo_Producto" localSheetId="9">[1]Producto!$A$2:$A$30</definedName>
    <definedName name="Tipo_Producto" localSheetId="8">[1]Producto!$A$2:$A$30</definedName>
    <definedName name="Tipo_Producto">#REF!</definedName>
    <definedName name="_xlnm.Print_Titles" localSheetId="0">GENERAL!$A:$F,GENERAL!$6:$8</definedName>
    <definedName name="_xlnm.Print_Titles" localSheetId="1">Resumen!$A:$D,Resumen!$4:$7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 i="55" l="1"/>
  <c r="AI6" i="55"/>
  <c r="AH6" i="55"/>
  <c r="AH35" i="55"/>
  <c r="AG6" i="55"/>
  <c r="AF6" i="55"/>
  <c r="AE6" i="55"/>
  <c r="AG35" i="55"/>
  <c r="AA6" i="55"/>
  <c r="Z6" i="55"/>
  <c r="Z35" i="55"/>
  <c r="Y6" i="55"/>
  <c r="X6" i="55"/>
  <c r="W6" i="55"/>
  <c r="V6" i="55"/>
  <c r="U6" i="55"/>
  <c r="T6" i="55"/>
  <c r="S6" i="55"/>
  <c r="R6" i="55"/>
  <c r="Q6" i="55"/>
  <c r="BO38" i="48" l="1"/>
  <c r="BM38" i="48"/>
  <c r="AV38" i="48"/>
  <c r="BA38" i="48" s="1"/>
  <c r="BN38" i="48" l="1"/>
  <c r="BO516" i="48" l="1"/>
  <c r="BM516" i="48"/>
  <c r="AV516" i="48"/>
  <c r="BA516" i="48" s="1"/>
  <c r="BO539" i="48"/>
  <c r="BM539" i="48"/>
  <c r="AV539" i="48"/>
  <c r="BA539" i="48" s="1"/>
  <c r="BO641" i="48"/>
  <c r="BM641" i="48"/>
  <c r="AV641" i="48"/>
  <c r="BA641" i="48" s="1"/>
  <c r="BO167" i="48"/>
  <c r="BM167" i="48"/>
  <c r="AV167" i="48"/>
  <c r="BA167" i="48" s="1"/>
  <c r="BO650" i="48"/>
  <c r="BM650" i="48"/>
  <c r="AV650" i="48"/>
  <c r="BA650" i="48" s="1"/>
  <c r="BO380" i="48"/>
  <c r="BM380" i="48"/>
  <c r="AV380" i="48"/>
  <c r="BA380" i="48" s="1"/>
  <c r="A90" i="48"/>
  <c r="BO323" i="48"/>
  <c r="BM323" i="48"/>
  <c r="AV323" i="48"/>
  <c r="BO322" i="48"/>
  <c r="BM322" i="48"/>
  <c r="AV322" i="48"/>
  <c r="BA322" i="48" s="1"/>
  <c r="BO321" i="48"/>
  <c r="BM321" i="48"/>
  <c r="AV321" i="48"/>
  <c r="BA321" i="48" s="1"/>
  <c r="BO394" i="48"/>
  <c r="BM394" i="48"/>
  <c r="AV394" i="48"/>
  <c r="BA394" i="48" s="1"/>
  <c r="BO413" i="48"/>
  <c r="BM413" i="48"/>
  <c r="AV413" i="48"/>
  <c r="BA413" i="48" s="1"/>
  <c r="BO20" i="48"/>
  <c r="BM20" i="48"/>
  <c r="AV20" i="48"/>
  <c r="BA20" i="48" s="1"/>
  <c r="BO171" i="48"/>
  <c r="BM171" i="48"/>
  <c r="AV171" i="48"/>
  <c r="BA171" i="48" s="1"/>
  <c r="BO169" i="48"/>
  <c r="BM169" i="48"/>
  <c r="AV169" i="48"/>
  <c r="BA169" i="48" s="1"/>
  <c r="BO393" i="48"/>
  <c r="BM393" i="48"/>
  <c r="AV393" i="48"/>
  <c r="BN516" i="48" l="1"/>
  <c r="BN539" i="48"/>
  <c r="BN641" i="48"/>
  <c r="BN167" i="48"/>
  <c r="BN650" i="48"/>
  <c r="BN380" i="48"/>
  <c r="BN323" i="48"/>
  <c r="BA323" i="48"/>
  <c r="BN322" i="48"/>
  <c r="BN321" i="48"/>
  <c r="BN394" i="48"/>
  <c r="BN413" i="48"/>
  <c r="BN20" i="48"/>
  <c r="BN171" i="48"/>
  <c r="BN169" i="48"/>
  <c r="BN393" i="48"/>
  <c r="BA393" i="48"/>
  <c r="BO391" i="48"/>
  <c r="BM391" i="48"/>
  <c r="AV391" i="48"/>
  <c r="BA391" i="48" s="1"/>
  <c r="BO631" i="48"/>
  <c r="BM631" i="48"/>
  <c r="AV631" i="48"/>
  <c r="BA631" i="48" s="1"/>
  <c r="BO628" i="48"/>
  <c r="BM628" i="48"/>
  <c r="AV628" i="48"/>
  <c r="BA628" i="48" s="1"/>
  <c r="BO626" i="48"/>
  <c r="BM626" i="48"/>
  <c r="AV626" i="48"/>
  <c r="BA626" i="48" s="1"/>
  <c r="BO594" i="48"/>
  <c r="BM594" i="48"/>
  <c r="AV594" i="48"/>
  <c r="BA594" i="48" s="1"/>
  <c r="BO128" i="48"/>
  <c r="BM128" i="48"/>
  <c r="AV128" i="48"/>
  <c r="BA128" i="48" s="1"/>
  <c r="BN391" i="48" l="1"/>
  <c r="BN631" i="48"/>
  <c r="BN628" i="48"/>
  <c r="BN626" i="48"/>
  <c r="BN128" i="48"/>
  <c r="BN594" i="48"/>
  <c r="BO118" i="48"/>
  <c r="BM118" i="48"/>
  <c r="AV118" i="48"/>
  <c r="BA118" i="48" s="1"/>
  <c r="BO117" i="48"/>
  <c r="BM117" i="48"/>
  <c r="AV117" i="48"/>
  <c r="BA117" i="48" s="1"/>
  <c r="BO114" i="48"/>
  <c r="BM114" i="48"/>
  <c r="AV114" i="48"/>
  <c r="BA114" i="48" s="1"/>
  <c r="BO115" i="48"/>
  <c r="BM115" i="48"/>
  <c r="AV115" i="48"/>
  <c r="BA115" i="48" s="1"/>
  <c r="BO113" i="48"/>
  <c r="BM113" i="48"/>
  <c r="AV113" i="48"/>
  <c r="BA113" i="48" s="1"/>
  <c r="BO111" i="48"/>
  <c r="BM111" i="48"/>
  <c r="AV111" i="48"/>
  <c r="BA111" i="48" s="1"/>
  <c r="BO110" i="48"/>
  <c r="BM110" i="48"/>
  <c r="AV110" i="48"/>
  <c r="BA110" i="48" s="1"/>
  <c r="BO109" i="48"/>
  <c r="BM109" i="48"/>
  <c r="AV109" i="48"/>
  <c r="BA109" i="48" s="1"/>
  <c r="BO108" i="48"/>
  <c r="BM108" i="48"/>
  <c r="AV108" i="48"/>
  <c r="BA108" i="48" s="1"/>
  <c r="BO107" i="48"/>
  <c r="BM107" i="48"/>
  <c r="AV107" i="48"/>
  <c r="BO106" i="48"/>
  <c r="BM106" i="48"/>
  <c r="AV106" i="48"/>
  <c r="BO100" i="48"/>
  <c r="BM100" i="48"/>
  <c r="AV100" i="48"/>
  <c r="BA100" i="48" s="1"/>
  <c r="BO112" i="48"/>
  <c r="BM112" i="48"/>
  <c r="AV112" i="48"/>
  <c r="BA112" i="48" s="1"/>
  <c r="BO104" i="48"/>
  <c r="BM104" i="48"/>
  <c r="AV104" i="48"/>
  <c r="BA104" i="48" s="1"/>
  <c r="BO103" i="48"/>
  <c r="BM103" i="48"/>
  <c r="AV103" i="48"/>
  <c r="BO102" i="48"/>
  <c r="BM102" i="48"/>
  <c r="AV102" i="48"/>
  <c r="BA102" i="48" s="1"/>
  <c r="BO101" i="48"/>
  <c r="BM101" i="48"/>
  <c r="AV101" i="48"/>
  <c r="BA101" i="48" s="1"/>
  <c r="BO99" i="48"/>
  <c r="BM99" i="48"/>
  <c r="AV99" i="48"/>
  <c r="BA99" i="48" s="1"/>
  <c r="BO78" i="48"/>
  <c r="BM78" i="48"/>
  <c r="AV78" i="48"/>
  <c r="BA78" i="48" s="1"/>
  <c r="AA697" i="48"/>
  <c r="AA654" i="48"/>
  <c r="AA619" i="48"/>
  <c r="AA586" i="48"/>
  <c r="AA528" i="48"/>
  <c r="AA496" i="48"/>
  <c r="AA481" i="48"/>
  <c r="AA449" i="48"/>
  <c r="AA430" i="48"/>
  <c r="AA418" i="48"/>
  <c r="AA408" i="48"/>
  <c r="AA384" i="48"/>
  <c r="AA340" i="48"/>
  <c r="AA314" i="48"/>
  <c r="AA303" i="48"/>
  <c r="AA266" i="48"/>
  <c r="AA229" i="48"/>
  <c r="AA214" i="48"/>
  <c r="AA175" i="48"/>
  <c r="AA157" i="48"/>
  <c r="AA134" i="48"/>
  <c r="AA120" i="48"/>
  <c r="AA90" i="48"/>
  <c r="AA58" i="48"/>
  <c r="AA29" i="48"/>
  <c r="Y697" i="48"/>
  <c r="Y654" i="48"/>
  <c r="Y619" i="48"/>
  <c r="Y586" i="48"/>
  <c r="Y528" i="48"/>
  <c r="Y496" i="48"/>
  <c r="Y481" i="48"/>
  <c r="Y449" i="48"/>
  <c r="Y430" i="48"/>
  <c r="Y418" i="48"/>
  <c r="Y408" i="48"/>
  <c r="Y384" i="48"/>
  <c r="Y340" i="48"/>
  <c r="Y314" i="48"/>
  <c r="Y303" i="48"/>
  <c r="Y266" i="48"/>
  <c r="Y229" i="48"/>
  <c r="Y214" i="48"/>
  <c r="Y175" i="48"/>
  <c r="Y157" i="48"/>
  <c r="Y134" i="48"/>
  <c r="Y120" i="48"/>
  <c r="Y90" i="48"/>
  <c r="Y58" i="48"/>
  <c r="Y29" i="48"/>
  <c r="BO131" i="48"/>
  <c r="BM131" i="48"/>
  <c r="AV131" i="48"/>
  <c r="BA131" i="48" s="1"/>
  <c r="BO129" i="48"/>
  <c r="BM129" i="48"/>
  <c r="AV129" i="48"/>
  <c r="BA129" i="48" s="1"/>
  <c r="BO596" i="48"/>
  <c r="BM596" i="48"/>
  <c r="AV596" i="48"/>
  <c r="BA596" i="48" s="1"/>
  <c r="BO222" i="48"/>
  <c r="BM222" i="48"/>
  <c r="AV222" i="48"/>
  <c r="BA222" i="48" s="1"/>
  <c r="BO692" i="48"/>
  <c r="BM692" i="48"/>
  <c r="AV692" i="48"/>
  <c r="BA692" i="48" s="1"/>
  <c r="BO679" i="48"/>
  <c r="BM679" i="48"/>
  <c r="AV679" i="48"/>
  <c r="BA679" i="48" s="1"/>
  <c r="BO659" i="48"/>
  <c r="BM659" i="48"/>
  <c r="AV659" i="48"/>
  <c r="BA659" i="48" s="1"/>
  <c r="B10" i="55"/>
  <c r="C10" i="55"/>
  <c r="BO44" i="48"/>
  <c r="BM44" i="48"/>
  <c r="AV44" i="48"/>
  <c r="BA44" i="48" s="1"/>
  <c r="A229" i="48"/>
  <c r="A266" i="48"/>
  <c r="A303" i="48"/>
  <c r="A314" i="48"/>
  <c r="A340" i="48"/>
  <c r="A384" i="48"/>
  <c r="A408" i="48"/>
  <c r="A418" i="48"/>
  <c r="A430" i="48"/>
  <c r="A449" i="48"/>
  <c r="A481" i="48"/>
  <c r="A496" i="48"/>
  <c r="A528" i="48"/>
  <c r="A553" i="48"/>
  <c r="A586" i="48"/>
  <c r="A619" i="48"/>
  <c r="A654" i="48"/>
  <c r="A697" i="48"/>
  <c r="A214" i="48"/>
  <c r="A175" i="48"/>
  <c r="A157" i="48"/>
  <c r="A134" i="48"/>
  <c r="A120" i="48"/>
  <c r="A58" i="48"/>
  <c r="A29" i="48"/>
  <c r="BO647" i="48"/>
  <c r="BM647" i="48"/>
  <c r="AV647" i="48"/>
  <c r="BA647" i="48" s="1"/>
  <c r="BO646" i="48"/>
  <c r="BM646" i="48"/>
  <c r="AV646" i="48"/>
  <c r="BA646" i="48" s="1"/>
  <c r="BO638" i="48"/>
  <c r="BM638" i="48"/>
  <c r="AV638" i="48"/>
  <c r="BA638" i="48" s="1"/>
  <c r="BO300" i="48"/>
  <c r="BM300" i="48"/>
  <c r="AV300" i="48"/>
  <c r="BA300" i="48" s="1"/>
  <c r="BO263" i="48"/>
  <c r="BM263" i="48"/>
  <c r="AV263" i="48"/>
  <c r="BA263" i="48" s="1"/>
  <c r="BO381" i="48"/>
  <c r="BM381" i="48"/>
  <c r="AV381" i="48"/>
  <c r="BA381" i="48" s="1"/>
  <c r="BN118" i="48" l="1"/>
  <c r="BN117" i="48"/>
  <c r="BN113" i="48"/>
  <c r="BN114" i="48"/>
  <c r="BN115" i="48"/>
  <c r="BN111" i="48"/>
  <c r="BN104" i="48"/>
  <c r="BN108" i="48"/>
  <c r="BN110" i="48"/>
  <c r="BN107" i="48"/>
  <c r="BA107" i="48"/>
  <c r="BN100" i="48"/>
  <c r="BN109" i="48"/>
  <c r="BN106" i="48"/>
  <c r="BN101" i="48"/>
  <c r="BA106" i="48"/>
  <c r="BN112" i="48"/>
  <c r="BN99" i="48"/>
  <c r="BN103" i="48"/>
  <c r="BN102" i="48"/>
  <c r="BA103" i="48"/>
  <c r="BN78" i="48"/>
  <c r="Y713" i="48"/>
  <c r="AA713" i="48"/>
  <c r="BN131" i="48"/>
  <c r="BN129" i="48"/>
  <c r="BN596" i="48"/>
  <c r="BN222" i="48"/>
  <c r="BN692" i="48"/>
  <c r="BN679" i="48"/>
  <c r="BN659" i="48"/>
  <c r="BN44" i="48"/>
  <c r="BN647" i="48"/>
  <c r="BN646" i="48"/>
  <c r="BN638" i="48"/>
  <c r="BN300" i="48"/>
  <c r="BN263" i="48"/>
  <c r="BN381" i="48"/>
  <c r="BO335" i="48" l="1"/>
  <c r="BM335" i="48"/>
  <c r="AV335" i="48"/>
  <c r="BA335" i="48" s="1"/>
  <c r="BO320" i="48"/>
  <c r="BM320" i="48"/>
  <c r="AV320" i="48"/>
  <c r="BA320" i="48" s="1"/>
  <c r="BO311" i="48"/>
  <c r="BM311" i="48"/>
  <c r="AV311" i="48"/>
  <c r="BN335" i="48" l="1"/>
  <c r="BN320" i="48"/>
  <c r="BN311" i="48"/>
  <c r="BO290" i="48" l="1"/>
  <c r="BM290" i="48"/>
  <c r="AV290" i="48"/>
  <c r="BA290" i="48" s="1"/>
  <c r="BO284" i="48"/>
  <c r="BM284" i="48"/>
  <c r="AV284" i="48"/>
  <c r="BA284" i="48" s="1"/>
  <c r="BO166" i="48"/>
  <c r="BM166" i="48"/>
  <c r="AV166" i="48"/>
  <c r="BA166" i="48" s="1"/>
  <c r="BO163" i="48"/>
  <c r="BM163" i="48"/>
  <c r="AV163" i="48"/>
  <c r="BA163" i="48" s="1"/>
  <c r="BO132" i="48"/>
  <c r="BM132" i="48"/>
  <c r="BO130" i="48"/>
  <c r="BM130" i="48"/>
  <c r="AV130" i="48"/>
  <c r="BA130" i="48" s="1"/>
  <c r="BO50" i="48"/>
  <c r="BM50" i="48"/>
  <c r="AV50" i="48"/>
  <c r="BA50" i="48" s="1"/>
  <c r="BO48" i="48"/>
  <c r="BM48" i="48"/>
  <c r="AV48" i="48"/>
  <c r="BA48" i="48" s="1"/>
  <c r="BO47" i="48"/>
  <c r="BM47" i="48"/>
  <c r="AV47" i="48"/>
  <c r="BA47" i="48" s="1"/>
  <c r="BN290" i="48" l="1"/>
  <c r="BN284" i="48"/>
  <c r="BN163" i="48"/>
  <c r="BN166" i="48"/>
  <c r="BN130" i="48"/>
  <c r="BN50" i="48"/>
  <c r="BN48" i="48"/>
  <c r="BN47" i="48"/>
  <c r="BO35" i="48" l="1"/>
  <c r="BM35" i="48"/>
  <c r="AV35" i="48"/>
  <c r="BA35" i="48" s="1"/>
  <c r="BO36" i="48"/>
  <c r="BM36" i="48"/>
  <c r="AV36" i="48"/>
  <c r="BA36" i="48" s="1"/>
  <c r="BO677" i="48"/>
  <c r="BM677" i="48"/>
  <c r="AV677" i="48"/>
  <c r="BA677" i="48" s="1"/>
  <c r="BO583" i="48"/>
  <c r="BM583" i="48"/>
  <c r="AV583" i="48"/>
  <c r="BA583" i="48" s="1"/>
  <c r="BO74" i="48"/>
  <c r="BM74" i="48"/>
  <c r="AV74" i="48"/>
  <c r="BA74" i="48" s="1"/>
  <c r="BO83" i="48"/>
  <c r="BM83" i="48"/>
  <c r="AV83" i="48"/>
  <c r="BA83" i="48" s="1"/>
  <c r="BO237" i="48"/>
  <c r="BM237" i="48"/>
  <c r="AV237" i="48"/>
  <c r="BA237" i="48" s="1"/>
  <c r="BN35" i="48" l="1"/>
  <c r="BN36" i="48"/>
  <c r="BN677" i="48"/>
  <c r="BN74" i="48"/>
  <c r="BN583" i="48"/>
  <c r="BN83" i="48"/>
  <c r="BN237" i="48"/>
  <c r="Z697" i="48" l="1"/>
  <c r="X697" i="48"/>
  <c r="W697" i="48"/>
  <c r="Z654" i="48"/>
  <c r="X654" i="48"/>
  <c r="W654" i="48"/>
  <c r="Z619" i="48"/>
  <c r="X619" i="48"/>
  <c r="W619" i="48"/>
  <c r="Z586" i="48"/>
  <c r="X586" i="48"/>
  <c r="W586" i="48"/>
  <c r="Z528" i="48"/>
  <c r="X528" i="48"/>
  <c r="W528" i="48"/>
  <c r="Z496" i="48"/>
  <c r="X496" i="48"/>
  <c r="W496" i="48"/>
  <c r="Z481" i="48"/>
  <c r="X481" i="48"/>
  <c r="W481" i="48"/>
  <c r="Z449" i="48"/>
  <c r="X449" i="48"/>
  <c r="W449" i="48"/>
  <c r="Z430" i="48"/>
  <c r="X430" i="48"/>
  <c r="W430" i="48"/>
  <c r="W418" i="48"/>
  <c r="Z418" i="48"/>
  <c r="X418" i="48"/>
  <c r="Z408" i="48"/>
  <c r="X408" i="48"/>
  <c r="W408" i="48"/>
  <c r="Z384" i="48"/>
  <c r="X384" i="48"/>
  <c r="W384" i="48"/>
  <c r="Z340" i="48"/>
  <c r="X340" i="48"/>
  <c r="W340" i="48"/>
  <c r="Z314" i="48"/>
  <c r="X314" i="48"/>
  <c r="W314" i="48"/>
  <c r="Z303" i="48"/>
  <c r="X303" i="48"/>
  <c r="W303" i="48"/>
  <c r="Z266" i="48"/>
  <c r="X266" i="48"/>
  <c r="W266" i="48"/>
  <c r="Z229" i="48"/>
  <c r="X229" i="48"/>
  <c r="W229" i="48"/>
  <c r="Z214" i="48"/>
  <c r="X214" i="48"/>
  <c r="W214" i="48"/>
  <c r="Z175" i="48"/>
  <c r="X175" i="48"/>
  <c r="W175" i="48"/>
  <c r="Z157" i="48"/>
  <c r="X157" i="48"/>
  <c r="W157" i="48"/>
  <c r="Z120" i="48"/>
  <c r="X120" i="48"/>
  <c r="W120" i="48"/>
  <c r="Z134" i="48"/>
  <c r="X134" i="48"/>
  <c r="W134" i="48"/>
  <c r="Z90" i="48"/>
  <c r="X90" i="48"/>
  <c r="W90" i="48"/>
  <c r="BO446" i="48"/>
  <c r="BM446" i="48"/>
  <c r="AV446" i="48"/>
  <c r="BA446" i="48" s="1"/>
  <c r="Z58" i="48"/>
  <c r="X58" i="48"/>
  <c r="W58" i="48"/>
  <c r="Z29" i="48"/>
  <c r="X29" i="48"/>
  <c r="W29" i="48"/>
  <c r="BO561" i="48"/>
  <c r="BM561" i="48"/>
  <c r="AV561" i="48"/>
  <c r="BA561" i="48" s="1"/>
  <c r="W713" i="48" l="1"/>
  <c r="Z713" i="48"/>
  <c r="X713" i="48"/>
  <c r="BN446" i="48"/>
  <c r="BN561" i="48"/>
  <c r="BO359" i="48"/>
  <c r="BM359" i="48"/>
  <c r="AV359" i="48"/>
  <c r="BA359" i="48" s="1"/>
  <c r="BN359" i="48" l="1"/>
  <c r="BO663" i="48"/>
  <c r="BM663" i="48"/>
  <c r="AV663" i="48"/>
  <c r="BA663" i="48" s="1"/>
  <c r="BN663" i="48" l="1"/>
  <c r="BO444" i="48" l="1"/>
  <c r="BM444" i="48"/>
  <c r="AV444" i="48"/>
  <c r="BA444" i="48" s="1"/>
  <c r="BO447" i="48"/>
  <c r="BM447" i="48"/>
  <c r="AV447" i="48"/>
  <c r="BA447" i="48" s="1"/>
  <c r="AV132" i="48"/>
  <c r="BA132" i="48" s="1"/>
  <c r="BN132" i="48" l="1"/>
  <c r="BN444" i="48"/>
  <c r="BN447" i="48"/>
  <c r="AR134" i="48" l="1"/>
  <c r="AO134" i="48"/>
  <c r="AL134" i="48"/>
  <c r="AI134" i="48"/>
  <c r="BO262" i="48"/>
  <c r="BM262" i="48"/>
  <c r="AV262" i="48"/>
  <c r="BA262" i="48" s="1"/>
  <c r="BO382" i="48"/>
  <c r="BM382" i="48"/>
  <c r="AV382" i="48"/>
  <c r="BA382" i="48" s="1"/>
  <c r="AV17" i="48"/>
  <c r="BA17" i="48" s="1"/>
  <c r="AV501" i="48"/>
  <c r="BA501" i="48" s="1"/>
  <c r="BO501" i="48"/>
  <c r="BM501" i="48"/>
  <c r="BO261" i="48"/>
  <c r="BM261" i="48"/>
  <c r="AV261" i="48"/>
  <c r="BA261" i="48" s="1"/>
  <c r="BO518" i="48"/>
  <c r="BM518" i="48"/>
  <c r="AV518" i="48"/>
  <c r="BA518" i="48" s="1"/>
  <c r="BO522" i="48"/>
  <c r="BM522" i="48"/>
  <c r="AV522" i="48"/>
  <c r="BA522" i="48" s="1"/>
  <c r="BO582" i="48"/>
  <c r="BM582" i="48"/>
  <c r="AV582" i="48"/>
  <c r="BA582" i="48" s="1"/>
  <c r="BO373" i="48"/>
  <c r="BM373" i="48"/>
  <c r="AV373" i="48"/>
  <c r="BA373" i="48" s="1"/>
  <c r="BO172" i="48"/>
  <c r="BM172" i="48"/>
  <c r="AV172" i="48"/>
  <c r="BA172" i="48" s="1"/>
  <c r="BO173" i="48"/>
  <c r="BM173" i="48"/>
  <c r="BO170" i="48"/>
  <c r="BM170" i="48"/>
  <c r="BO168" i="48"/>
  <c r="BM168" i="48"/>
  <c r="AV168" i="48"/>
  <c r="BA168" i="48" s="1"/>
  <c r="BO310" i="48"/>
  <c r="BM310" i="48"/>
  <c r="AV310" i="48"/>
  <c r="BA310" i="48" s="1"/>
  <c r="AV23" i="48"/>
  <c r="BA23" i="48" s="1"/>
  <c r="BO624" i="48"/>
  <c r="BM624" i="48"/>
  <c r="AV624" i="48"/>
  <c r="BA624" i="48" s="1"/>
  <c r="BO64" i="48"/>
  <c r="BM64" i="48"/>
  <c r="AV64" i="48"/>
  <c r="BA64" i="48" s="1"/>
  <c r="BN262" i="48" l="1"/>
  <c r="BN382" i="48"/>
  <c r="BN501" i="48"/>
  <c r="BN261" i="48"/>
  <c r="BN518" i="48"/>
  <c r="BN522" i="48"/>
  <c r="BN582" i="48"/>
  <c r="BN373" i="48"/>
  <c r="BN172" i="48"/>
  <c r="BN168" i="48"/>
  <c r="BN310" i="48"/>
  <c r="BN64" i="48"/>
  <c r="BN624" i="48"/>
  <c r="AR449" i="48" l="1"/>
  <c r="AO449" i="48"/>
  <c r="AL449" i="48"/>
  <c r="AI449" i="48"/>
  <c r="AJ35" i="55"/>
  <c r="AI35" i="55"/>
  <c r="AF35" i="55"/>
  <c r="AB35" i="55"/>
  <c r="AA35" i="55"/>
  <c r="Y35" i="55"/>
  <c r="X35" i="55"/>
  <c r="W35" i="55"/>
  <c r="V35" i="55"/>
  <c r="U35" i="55"/>
  <c r="T35" i="55"/>
  <c r="S35" i="55"/>
  <c r="BO694" i="48"/>
  <c r="BM694" i="48"/>
  <c r="AV694" i="48"/>
  <c r="BA694" i="48" s="1"/>
  <c r="BO690" i="48"/>
  <c r="BM690" i="48"/>
  <c r="AV690" i="48"/>
  <c r="BA690" i="48" s="1"/>
  <c r="BO688" i="48"/>
  <c r="BM688" i="48"/>
  <c r="AV688" i="48"/>
  <c r="BA688" i="48" s="1"/>
  <c r="BO686" i="48"/>
  <c r="BM686" i="48"/>
  <c r="AV686" i="48"/>
  <c r="BA686" i="48" s="1"/>
  <c r="BO127" i="48"/>
  <c r="BM127" i="48"/>
  <c r="AV127" i="48"/>
  <c r="BA127" i="48" s="1"/>
  <c r="BN694" i="48" l="1"/>
  <c r="BN690" i="48"/>
  <c r="BN688" i="48"/>
  <c r="BN686" i="48"/>
  <c r="BN127" i="48"/>
  <c r="BO25" i="48"/>
  <c r="BM25" i="48"/>
  <c r="AV25" i="48"/>
  <c r="BA25" i="48" s="1"/>
  <c r="AK33" i="55"/>
  <c r="AK32" i="55"/>
  <c r="AK31" i="55"/>
  <c r="AK30" i="55"/>
  <c r="AK29" i="55"/>
  <c r="AK28" i="55"/>
  <c r="AK27" i="55"/>
  <c r="AK26" i="55"/>
  <c r="AK25" i="55"/>
  <c r="AK24" i="55"/>
  <c r="AK23" i="55"/>
  <c r="AK22" i="55"/>
  <c r="AK21" i="55"/>
  <c r="AK20" i="55"/>
  <c r="AK19" i="55"/>
  <c r="AK18" i="55"/>
  <c r="AK17" i="55"/>
  <c r="AK16" i="55"/>
  <c r="AK15" i="55"/>
  <c r="AK14" i="55"/>
  <c r="AK13" i="55"/>
  <c r="AK12" i="55"/>
  <c r="AK11" i="55"/>
  <c r="AK10" i="55"/>
  <c r="AK9" i="55"/>
  <c r="AC33" i="55"/>
  <c r="AC32" i="55"/>
  <c r="AC31" i="55"/>
  <c r="AC30" i="55"/>
  <c r="AC29" i="55"/>
  <c r="AC28" i="55"/>
  <c r="AC27" i="55"/>
  <c r="AC26" i="55"/>
  <c r="AC25" i="55"/>
  <c r="AC24" i="55"/>
  <c r="AC23" i="55"/>
  <c r="AM23" i="55" s="1"/>
  <c r="AC22" i="55"/>
  <c r="AC21" i="55"/>
  <c r="AM21" i="55" s="1"/>
  <c r="AC20" i="55"/>
  <c r="AC19" i="55"/>
  <c r="AC18" i="55"/>
  <c r="AC17" i="55"/>
  <c r="AC16" i="55"/>
  <c r="AC15" i="55"/>
  <c r="AC14" i="55"/>
  <c r="AC13" i="55"/>
  <c r="AC12" i="55"/>
  <c r="AC11" i="55"/>
  <c r="AC10" i="55"/>
  <c r="AC9" i="55"/>
  <c r="AM29" i="55" l="1"/>
  <c r="AM14" i="55"/>
  <c r="AM24" i="55"/>
  <c r="AM32" i="55"/>
  <c r="AM10" i="55"/>
  <c r="AM25" i="55"/>
  <c r="AM33" i="55"/>
  <c r="AM16" i="55"/>
  <c r="AM31" i="55"/>
  <c r="AM17" i="55"/>
  <c r="AM11" i="55"/>
  <c r="AM9" i="55"/>
  <c r="AM12" i="55"/>
  <c r="AM19" i="55"/>
  <c r="AM20" i="55"/>
  <c r="AM28" i="55"/>
  <c r="BN25" i="48"/>
  <c r="AM26" i="55"/>
  <c r="AM22" i="55"/>
  <c r="AM13" i="55"/>
  <c r="AM15" i="55"/>
  <c r="AM30" i="55"/>
  <c r="AM18" i="55"/>
  <c r="AM27" i="55"/>
  <c r="C22" i="49"/>
  <c r="C20" i="49"/>
  <c r="C9" i="55"/>
  <c r="B9" i="55"/>
  <c r="E59" i="48" l="1"/>
  <c r="BL58" i="48"/>
  <c r="BK58" i="48"/>
  <c r="BJ58" i="48"/>
  <c r="BI58" i="48"/>
  <c r="BH58" i="48"/>
  <c r="BG58" i="48"/>
  <c r="BF58" i="48"/>
  <c r="BE58" i="48"/>
  <c r="AZ58" i="48"/>
  <c r="E9" i="55" s="1"/>
  <c r="AR58" i="48"/>
  <c r="AO58" i="48"/>
  <c r="AL58" i="48"/>
  <c r="AI58" i="48"/>
  <c r="S58" i="48"/>
  <c r="R58" i="48"/>
  <c r="Q58" i="48"/>
  <c r="P58" i="48"/>
  <c r="O58" i="48"/>
  <c r="M58" i="48"/>
  <c r="L58" i="48"/>
  <c r="K58" i="48"/>
  <c r="J58" i="48"/>
  <c r="I58" i="48"/>
  <c r="E58" i="48"/>
  <c r="BO56" i="48"/>
  <c r="BM56" i="48"/>
  <c r="AV56" i="48"/>
  <c r="BA56" i="48" s="1"/>
  <c r="BO53" i="48"/>
  <c r="BM53" i="48"/>
  <c r="AV53" i="48"/>
  <c r="BA53" i="48" s="1"/>
  <c r="BO51" i="48"/>
  <c r="BM51" i="48"/>
  <c r="AV51" i="48"/>
  <c r="BA51" i="48" s="1"/>
  <c r="BO49" i="48"/>
  <c r="BM49" i="48"/>
  <c r="AV49" i="48"/>
  <c r="BA49" i="48" s="1"/>
  <c r="BO46" i="48"/>
  <c r="BM46" i="48"/>
  <c r="AV46" i="48"/>
  <c r="BA46" i="48" s="1"/>
  <c r="BO45" i="48"/>
  <c r="BM45" i="48"/>
  <c r="AV45" i="48"/>
  <c r="BA45" i="48" s="1"/>
  <c r="BO27" i="48"/>
  <c r="BM27" i="48"/>
  <c r="AV27" i="48"/>
  <c r="BA27" i="48" s="1"/>
  <c r="BO43" i="48"/>
  <c r="BM43" i="48"/>
  <c r="AV43" i="48"/>
  <c r="BA43" i="48" s="1"/>
  <c r="BO42" i="48"/>
  <c r="BM42" i="48"/>
  <c r="AV42" i="48"/>
  <c r="BA42" i="48" s="1"/>
  <c r="BO41" i="48"/>
  <c r="BM41" i="48"/>
  <c r="AV41" i="48"/>
  <c r="BA41" i="48" s="1"/>
  <c r="BO40" i="48"/>
  <c r="BM40" i="48"/>
  <c r="AV40" i="48"/>
  <c r="BA40" i="48" s="1"/>
  <c r="BO37" i="48"/>
  <c r="BM37" i="48"/>
  <c r="AV37" i="48"/>
  <c r="BA37" i="48" s="1"/>
  <c r="BO34" i="48"/>
  <c r="BM34" i="48"/>
  <c r="AV34" i="48"/>
  <c r="BA34" i="48" s="1"/>
  <c r="G58" i="48" l="1"/>
  <c r="G59" i="48"/>
  <c r="BK59" i="48"/>
  <c r="BG59" i="48"/>
  <c r="BE59" i="48"/>
  <c r="BN42" i="48"/>
  <c r="BN41" i="48"/>
  <c r="BN43" i="48"/>
  <c r="BN40" i="48"/>
  <c r="I59" i="48"/>
  <c r="BN46" i="48"/>
  <c r="BN49" i="48"/>
  <c r="BN56" i="48"/>
  <c r="BN37" i="48"/>
  <c r="BN45" i="48"/>
  <c r="AI59" i="48"/>
  <c r="BN27" i="48"/>
  <c r="BN51" i="48"/>
  <c r="BN53" i="48"/>
  <c r="BI59" i="48"/>
  <c r="BN34" i="48"/>
  <c r="O59" i="48"/>
  <c r="BO404" i="48"/>
  <c r="BM404" i="48"/>
  <c r="AV404" i="48"/>
  <c r="BA404" i="48" s="1"/>
  <c r="BN404" i="48" l="1"/>
  <c r="BO154" i="48"/>
  <c r="BM154" i="48"/>
  <c r="AV154" i="48"/>
  <c r="BA154" i="48" s="1"/>
  <c r="BO376" i="48"/>
  <c r="BM376" i="48"/>
  <c r="AV376" i="48"/>
  <c r="BA376" i="48" s="1"/>
  <c r="BO235" i="48"/>
  <c r="BM235" i="48"/>
  <c r="AV235" i="48"/>
  <c r="BA235" i="48" s="1"/>
  <c r="BO403" i="48"/>
  <c r="BM403" i="48"/>
  <c r="AV403" i="48"/>
  <c r="BA403" i="48" s="1"/>
  <c r="B5" i="55"/>
  <c r="F5" i="55"/>
  <c r="E5" i="55"/>
  <c r="BN154" i="48" l="1"/>
  <c r="BN376" i="48"/>
  <c r="BN403" i="48"/>
  <c r="BN235" i="48"/>
  <c r="AK8" i="55"/>
  <c r="AK35" i="55" s="1"/>
  <c r="AC8" i="55"/>
  <c r="AC35" i="55" s="1"/>
  <c r="AE35" i="55"/>
  <c r="R35" i="55"/>
  <c r="Q35" i="55"/>
  <c r="AM8" i="55" l="1"/>
  <c r="C33" i="55"/>
  <c r="B33" i="55"/>
  <c r="C32" i="55"/>
  <c r="B32" i="55"/>
  <c r="C31" i="55"/>
  <c r="B31" i="55"/>
  <c r="C30" i="55"/>
  <c r="B30" i="55"/>
  <c r="C29" i="55"/>
  <c r="B29" i="55"/>
  <c r="BO515" i="48"/>
  <c r="BM515" i="48"/>
  <c r="AV515" i="48"/>
  <c r="BA515" i="48" s="1"/>
  <c r="C28" i="55"/>
  <c r="B28" i="55"/>
  <c r="C27" i="55"/>
  <c r="B27" i="55"/>
  <c r="C26" i="55"/>
  <c r="B26" i="55"/>
  <c r="C25" i="55"/>
  <c r="B25" i="55"/>
  <c r="C24" i="55"/>
  <c r="B24" i="55"/>
  <c r="C23" i="55"/>
  <c r="B23" i="55"/>
  <c r="C22" i="55"/>
  <c r="B22" i="55"/>
  <c r="C21" i="55"/>
  <c r="B21" i="55"/>
  <c r="C20" i="55"/>
  <c r="B20" i="55"/>
  <c r="C19" i="55"/>
  <c r="B19" i="55"/>
  <c r="C18" i="55"/>
  <c r="B18" i="55"/>
  <c r="C17" i="55"/>
  <c r="B17" i="55"/>
  <c r="C16" i="55"/>
  <c r="B16" i="55"/>
  <c r="C15" i="55"/>
  <c r="B15" i="55"/>
  <c r="C14" i="55"/>
  <c r="B14" i="55"/>
  <c r="C13" i="55"/>
  <c r="B13" i="55"/>
  <c r="C12" i="55"/>
  <c r="B12" i="55"/>
  <c r="B11" i="55"/>
  <c r="B8" i="55"/>
  <c r="C11" i="55"/>
  <c r="C8" i="55"/>
  <c r="BN515" i="48" l="1"/>
  <c r="BO584" i="48"/>
  <c r="BM584" i="48"/>
  <c r="AV584" i="48"/>
  <c r="BA584" i="48" s="1"/>
  <c r="BO574" i="48"/>
  <c r="BM574" i="48"/>
  <c r="AV574" i="48"/>
  <c r="BA574" i="48" s="1"/>
  <c r="BN584" i="48" l="1"/>
  <c r="BN574" i="48"/>
  <c r="BO142" i="48"/>
  <c r="BM142" i="48"/>
  <c r="AV142" i="48"/>
  <c r="BA142" i="48" s="1"/>
  <c r="BO141" i="48"/>
  <c r="BM141" i="48"/>
  <c r="AV141" i="48"/>
  <c r="BA141" i="48" s="1"/>
  <c r="BO143" i="48"/>
  <c r="BM143" i="48"/>
  <c r="AV143" i="48"/>
  <c r="BA143" i="48" s="1"/>
  <c r="BN141" i="48" l="1"/>
  <c r="BN142" i="48"/>
  <c r="BN143" i="48"/>
  <c r="BO379" i="48" l="1"/>
  <c r="BM379" i="48"/>
  <c r="AV379" i="48"/>
  <c r="BA379" i="48" s="1"/>
  <c r="E431" i="48"/>
  <c r="BL430" i="48"/>
  <c r="BK430" i="48"/>
  <c r="BJ430" i="48"/>
  <c r="BI430" i="48"/>
  <c r="BH430" i="48"/>
  <c r="BG430" i="48"/>
  <c r="BF430" i="48"/>
  <c r="BE430" i="48"/>
  <c r="AZ430" i="48"/>
  <c r="E24" i="55" s="1"/>
  <c r="AR430" i="48"/>
  <c r="AO430" i="48"/>
  <c r="AL430" i="48"/>
  <c r="AI430" i="48"/>
  <c r="S430" i="48"/>
  <c r="R430" i="48"/>
  <c r="Q430" i="48"/>
  <c r="P430" i="48"/>
  <c r="O430" i="48"/>
  <c r="M430" i="48"/>
  <c r="L430" i="48"/>
  <c r="K430" i="48"/>
  <c r="J430" i="48"/>
  <c r="I430" i="48"/>
  <c r="E430" i="48"/>
  <c r="BO428" i="48"/>
  <c r="BM428" i="48"/>
  <c r="AV428" i="48"/>
  <c r="BA428" i="48" s="1"/>
  <c r="BO427" i="48"/>
  <c r="BM427" i="48"/>
  <c r="AV427" i="48"/>
  <c r="BA427" i="48" s="1"/>
  <c r="BO426" i="48"/>
  <c r="BM426" i="48"/>
  <c r="AV426" i="48"/>
  <c r="BA426" i="48" s="1"/>
  <c r="BO425" i="48"/>
  <c r="BM425" i="48"/>
  <c r="AV425" i="48"/>
  <c r="BA425" i="48" s="1"/>
  <c r="BO424" i="48"/>
  <c r="BM424" i="48"/>
  <c r="AV424" i="48"/>
  <c r="BA424" i="48" s="1"/>
  <c r="BO423" i="48"/>
  <c r="BM423" i="48"/>
  <c r="AV423" i="48"/>
  <c r="BA423" i="48" s="1"/>
  <c r="BO422" i="48"/>
  <c r="BM422" i="48"/>
  <c r="AV422" i="48"/>
  <c r="BA422" i="48" s="1"/>
  <c r="BO389" i="48"/>
  <c r="BM389" i="48"/>
  <c r="AV389" i="48"/>
  <c r="BA389" i="48" s="1"/>
  <c r="BO390" i="48"/>
  <c r="BM390" i="48"/>
  <c r="AV390" i="48"/>
  <c r="BA390" i="48" s="1"/>
  <c r="BO392" i="48"/>
  <c r="BM392" i="48"/>
  <c r="AV392" i="48"/>
  <c r="BA392" i="48" s="1"/>
  <c r="G430" i="48" l="1"/>
  <c r="G431" i="48"/>
  <c r="BE431" i="48"/>
  <c r="BN426" i="48"/>
  <c r="BN392" i="48"/>
  <c r="BN389" i="48"/>
  <c r="BN379" i="48"/>
  <c r="BN428" i="48"/>
  <c r="BN422" i="48"/>
  <c r="BN390" i="48"/>
  <c r="BN423" i="48"/>
  <c r="BN427" i="48"/>
  <c r="BN425" i="48"/>
  <c r="BN424" i="48"/>
  <c r="AV430" i="48"/>
  <c r="I24" i="55" s="1"/>
  <c r="BG431" i="48"/>
  <c r="BA430" i="48"/>
  <c r="I431" i="48"/>
  <c r="BM430" i="48"/>
  <c r="K24" i="55" s="1"/>
  <c r="BO430" i="48"/>
  <c r="O24" i="55" s="1"/>
  <c r="BI431" i="48"/>
  <c r="AI431" i="48"/>
  <c r="O431" i="48"/>
  <c r="BK431" i="48"/>
  <c r="BO202" i="48"/>
  <c r="BM202" i="48"/>
  <c r="AV202" i="48"/>
  <c r="BA202" i="48" s="1"/>
  <c r="BO201" i="48"/>
  <c r="BM201" i="48"/>
  <c r="AV201" i="48"/>
  <c r="BA201" i="48" s="1"/>
  <c r="BO200" i="48"/>
  <c r="BM200" i="48"/>
  <c r="AV200" i="48"/>
  <c r="BA200" i="48" s="1"/>
  <c r="BO205" i="48"/>
  <c r="BM205" i="48"/>
  <c r="AV205" i="48"/>
  <c r="BA205" i="48" s="1"/>
  <c r="BO204" i="48"/>
  <c r="BM204" i="48"/>
  <c r="AV204" i="48"/>
  <c r="BA204" i="48" s="1"/>
  <c r="BO203" i="48"/>
  <c r="BM203" i="48"/>
  <c r="AV203" i="48"/>
  <c r="BA203" i="48" s="1"/>
  <c r="BO208" i="48"/>
  <c r="BM208" i="48"/>
  <c r="AV208" i="48"/>
  <c r="BA208" i="48" s="1"/>
  <c r="BO207" i="48"/>
  <c r="BM207" i="48"/>
  <c r="AV207" i="48"/>
  <c r="BA207" i="48" s="1"/>
  <c r="BO206" i="48"/>
  <c r="BM206" i="48"/>
  <c r="AV206" i="48"/>
  <c r="BA206" i="48" s="1"/>
  <c r="BO209" i="48"/>
  <c r="BM209" i="48"/>
  <c r="AV209" i="48"/>
  <c r="BA209" i="48" s="1"/>
  <c r="BO210" i="48"/>
  <c r="BM210" i="48"/>
  <c r="AV210" i="48"/>
  <c r="BA210" i="48" s="1"/>
  <c r="BO199" i="48"/>
  <c r="BM199" i="48"/>
  <c r="AV199" i="48"/>
  <c r="BA199" i="48" s="1"/>
  <c r="BO193" i="48"/>
  <c r="BM193" i="48"/>
  <c r="AV193" i="48"/>
  <c r="BA193" i="48" s="1"/>
  <c r="AZ431" i="48" l="1"/>
  <c r="F24" i="55"/>
  <c r="G24" i="55" s="1"/>
  <c r="L24" i="55"/>
  <c r="BN193" i="48"/>
  <c r="BN209" i="48"/>
  <c r="BN208" i="48"/>
  <c r="BN206" i="48"/>
  <c r="BN202" i="48"/>
  <c r="BN199" i="48"/>
  <c r="BN204" i="48"/>
  <c r="BN203" i="48"/>
  <c r="BN200" i="48"/>
  <c r="BN207" i="48"/>
  <c r="BN210" i="48"/>
  <c r="BN201" i="48"/>
  <c r="BN205" i="48"/>
  <c r="BN430" i="48"/>
  <c r="BO402" i="48"/>
  <c r="BM402" i="48"/>
  <c r="AV402" i="48"/>
  <c r="BA402" i="48" s="1"/>
  <c r="BO401" i="48"/>
  <c r="BM401" i="48"/>
  <c r="AV401" i="48"/>
  <c r="BA401" i="48" s="1"/>
  <c r="BO400" i="48"/>
  <c r="BM400" i="48"/>
  <c r="AV400" i="48"/>
  <c r="BA400" i="48" s="1"/>
  <c r="E419" i="48"/>
  <c r="BL418" i="48"/>
  <c r="BK418" i="48"/>
  <c r="BJ418" i="48"/>
  <c r="BI418" i="48"/>
  <c r="BH418" i="48"/>
  <c r="BG418" i="48"/>
  <c r="BF418" i="48"/>
  <c r="BE418" i="48"/>
  <c r="AZ418" i="48"/>
  <c r="E23" i="55" s="1"/>
  <c r="AR418" i="48"/>
  <c r="AO418" i="48"/>
  <c r="AL418" i="48"/>
  <c r="AI418" i="48"/>
  <c r="S418" i="48"/>
  <c r="R418" i="48"/>
  <c r="Q418" i="48"/>
  <c r="P418" i="48"/>
  <c r="O418" i="48"/>
  <c r="M418" i="48"/>
  <c r="L418" i="48"/>
  <c r="K418" i="48"/>
  <c r="J418" i="48"/>
  <c r="I418" i="48"/>
  <c r="E418" i="48"/>
  <c r="BO416" i="48"/>
  <c r="BM416" i="48"/>
  <c r="AV416" i="48"/>
  <c r="BA416" i="48" s="1"/>
  <c r="BO415" i="48"/>
  <c r="BM415" i="48"/>
  <c r="AV415" i="48"/>
  <c r="BA415" i="48" s="1"/>
  <c r="BO414" i="48"/>
  <c r="BM414" i="48"/>
  <c r="AV414" i="48"/>
  <c r="BA414" i="48" s="1"/>
  <c r="BO412" i="48"/>
  <c r="BM412" i="48"/>
  <c r="AV412" i="48"/>
  <c r="BA412" i="48" s="1"/>
  <c r="E409" i="48"/>
  <c r="BL408" i="48"/>
  <c r="BK408" i="48"/>
  <c r="BJ408" i="48"/>
  <c r="BI408" i="48"/>
  <c r="BH408" i="48"/>
  <c r="BG408" i="48"/>
  <c r="BF408" i="48"/>
  <c r="BE408" i="48"/>
  <c r="AZ408" i="48"/>
  <c r="E22" i="55" s="1"/>
  <c r="AR408" i="48"/>
  <c r="AO408" i="48"/>
  <c r="AL408" i="48"/>
  <c r="AI408" i="48"/>
  <c r="S408" i="48"/>
  <c r="R408" i="48"/>
  <c r="Q408" i="48"/>
  <c r="P408" i="48"/>
  <c r="O408" i="48"/>
  <c r="M408" i="48"/>
  <c r="L408" i="48"/>
  <c r="K408" i="48"/>
  <c r="J408" i="48"/>
  <c r="I408" i="48"/>
  <c r="E408" i="48"/>
  <c r="BO406" i="48"/>
  <c r="BM406" i="48"/>
  <c r="AV406" i="48"/>
  <c r="BA406" i="48" s="1"/>
  <c r="BO405" i="48"/>
  <c r="BM405" i="48"/>
  <c r="AV405" i="48"/>
  <c r="BA405" i="48" s="1"/>
  <c r="BO399" i="48"/>
  <c r="BM399" i="48"/>
  <c r="AV399" i="48"/>
  <c r="BA399" i="48" s="1"/>
  <c r="BO398" i="48"/>
  <c r="BM398" i="48"/>
  <c r="AV398" i="48"/>
  <c r="BA398" i="48" s="1"/>
  <c r="BO397" i="48"/>
  <c r="BM397" i="48"/>
  <c r="AV397" i="48"/>
  <c r="BA397" i="48" s="1"/>
  <c r="BO396" i="48"/>
  <c r="BM396" i="48"/>
  <c r="AV396" i="48"/>
  <c r="BA396" i="48" s="1"/>
  <c r="BO395" i="48"/>
  <c r="BM395" i="48"/>
  <c r="AV395" i="48"/>
  <c r="BA395" i="48" s="1"/>
  <c r="BO388" i="48"/>
  <c r="BM388" i="48"/>
  <c r="AV388" i="48"/>
  <c r="BA388" i="48" s="1"/>
  <c r="G418" i="48" l="1"/>
  <c r="G408" i="48"/>
  <c r="G409" i="48"/>
  <c r="G419" i="48"/>
  <c r="BE409" i="48"/>
  <c r="BE419" i="48"/>
  <c r="BN402" i="48"/>
  <c r="BN397" i="48"/>
  <c r="BN406" i="48"/>
  <c r="BN395" i="48"/>
  <c r="BN399" i="48"/>
  <c r="BN414" i="48"/>
  <c r="BN416" i="48"/>
  <c r="BN401" i="48"/>
  <c r="BN396" i="48"/>
  <c r="BN398" i="48"/>
  <c r="BN405" i="48"/>
  <c r="BN412" i="48"/>
  <c r="BN415" i="48"/>
  <c r="BN388" i="48"/>
  <c r="BN400" i="48"/>
  <c r="AV418" i="48"/>
  <c r="I23" i="55" s="1"/>
  <c r="BM408" i="48"/>
  <c r="K22" i="55" s="1"/>
  <c r="BO418" i="48"/>
  <c r="O23" i="55" s="1"/>
  <c r="AI419" i="48"/>
  <c r="BI419" i="48"/>
  <c r="O419" i="48"/>
  <c r="BK419" i="48"/>
  <c r="BA418" i="48"/>
  <c r="I419" i="48"/>
  <c r="BO408" i="48"/>
  <c r="O22" i="55" s="1"/>
  <c r="BM418" i="48"/>
  <c r="K23" i="55" s="1"/>
  <c r="BG419" i="48"/>
  <c r="BG409" i="48"/>
  <c r="O409" i="48"/>
  <c r="AV408" i="48"/>
  <c r="I22" i="55" s="1"/>
  <c r="BA408" i="48"/>
  <c r="BI409" i="48"/>
  <c r="AI409" i="48"/>
  <c r="I409" i="48"/>
  <c r="BK409" i="48"/>
  <c r="BO285" i="48"/>
  <c r="BM285" i="48"/>
  <c r="AV285" i="48"/>
  <c r="BA285" i="48" s="1"/>
  <c r="L22" i="55" l="1"/>
  <c r="AZ409" i="48"/>
  <c r="F22" i="55"/>
  <c r="G22" i="55" s="1"/>
  <c r="AZ419" i="48"/>
  <c r="F23" i="55"/>
  <c r="G23" i="55" s="1"/>
  <c r="BN285" i="48"/>
  <c r="BN418" i="48"/>
  <c r="BN408" i="48"/>
  <c r="BO299" i="48" l="1"/>
  <c r="BM299" i="48"/>
  <c r="AV299" i="48"/>
  <c r="BA299" i="48" s="1"/>
  <c r="BO298" i="48"/>
  <c r="BM298" i="48"/>
  <c r="AV298" i="48"/>
  <c r="BA298" i="48" s="1"/>
  <c r="BO297" i="48"/>
  <c r="BM297" i="48"/>
  <c r="AV297" i="48"/>
  <c r="BA297" i="48" s="1"/>
  <c r="BO296" i="48"/>
  <c r="BM296" i="48"/>
  <c r="AV296" i="48"/>
  <c r="BA296" i="48" s="1"/>
  <c r="BO295" i="48"/>
  <c r="BM295" i="48"/>
  <c r="AV295" i="48"/>
  <c r="BA295" i="48" s="1"/>
  <c r="BO294" i="48"/>
  <c r="BM294" i="48"/>
  <c r="AV294" i="48"/>
  <c r="BA294" i="48" s="1"/>
  <c r="BO293" i="48"/>
  <c r="BM293" i="48"/>
  <c r="AV293" i="48"/>
  <c r="BA293" i="48" s="1"/>
  <c r="BO292" i="48"/>
  <c r="BM292" i="48"/>
  <c r="AV292" i="48"/>
  <c r="BA292" i="48" s="1"/>
  <c r="BO291" i="48"/>
  <c r="BM291" i="48"/>
  <c r="AV291" i="48"/>
  <c r="BA291" i="48" s="1"/>
  <c r="BO289" i="48"/>
  <c r="BM289" i="48"/>
  <c r="AV289" i="48"/>
  <c r="BA289" i="48" s="1"/>
  <c r="BN289" i="48" l="1"/>
  <c r="BN297" i="48"/>
  <c r="BN295" i="48"/>
  <c r="BN292" i="48"/>
  <c r="BN298" i="48"/>
  <c r="BN296" i="48"/>
  <c r="BN293" i="48"/>
  <c r="BN291" i="48"/>
  <c r="BN299" i="48"/>
  <c r="BN294" i="48"/>
  <c r="BO288" i="48"/>
  <c r="BM288" i="48"/>
  <c r="AV288" i="48"/>
  <c r="BA288" i="48" s="1"/>
  <c r="BO287" i="48"/>
  <c r="BM287" i="48"/>
  <c r="AV287" i="48"/>
  <c r="BA287" i="48" s="1"/>
  <c r="BO283" i="48"/>
  <c r="BM283" i="48"/>
  <c r="AV283" i="48"/>
  <c r="BA283" i="48" s="1"/>
  <c r="BN283" i="48" l="1"/>
  <c r="BN288" i="48"/>
  <c r="BN287" i="48"/>
  <c r="E176" i="48" l="1"/>
  <c r="BL175" i="48"/>
  <c r="BK175" i="48"/>
  <c r="BJ175" i="48"/>
  <c r="BI175" i="48"/>
  <c r="BH175" i="48"/>
  <c r="BG175" i="48"/>
  <c r="BF175" i="48"/>
  <c r="BE175" i="48"/>
  <c r="AZ175" i="48"/>
  <c r="E14" i="55" s="1"/>
  <c r="AR175" i="48"/>
  <c r="AO175" i="48"/>
  <c r="AL175" i="48"/>
  <c r="AI175" i="48"/>
  <c r="S175" i="48"/>
  <c r="R175" i="48"/>
  <c r="Q175" i="48"/>
  <c r="P175" i="48"/>
  <c r="O175" i="48"/>
  <c r="M175" i="48"/>
  <c r="L175" i="48"/>
  <c r="K175" i="48"/>
  <c r="J175" i="48"/>
  <c r="I175" i="48"/>
  <c r="E175" i="48"/>
  <c r="AV173" i="48"/>
  <c r="BA173" i="48" s="1"/>
  <c r="AV170" i="48"/>
  <c r="BA170" i="48" s="1"/>
  <c r="BO165" i="48"/>
  <c r="BM165" i="48"/>
  <c r="AV165" i="48"/>
  <c r="BA165" i="48" s="1"/>
  <c r="BO164" i="48"/>
  <c r="BM164" i="48"/>
  <c r="AV164" i="48"/>
  <c r="BA164" i="48" s="1"/>
  <c r="BO162" i="48"/>
  <c r="BM162" i="48"/>
  <c r="AV162" i="48"/>
  <c r="BA162" i="48" s="1"/>
  <c r="G175" i="48" l="1"/>
  <c r="G176" i="48"/>
  <c r="BN170" i="48"/>
  <c r="BN173" i="48"/>
  <c r="BE176" i="48"/>
  <c r="BK176" i="48"/>
  <c r="BG176" i="48"/>
  <c r="BN165" i="48"/>
  <c r="O176" i="48"/>
  <c r="BN164" i="48"/>
  <c r="AV175" i="48"/>
  <c r="I14" i="55" s="1"/>
  <c r="BM175" i="48"/>
  <c r="K14" i="55" s="1"/>
  <c r="AI176" i="48"/>
  <c r="BO175" i="48"/>
  <c r="O14" i="55" s="1"/>
  <c r="BI176" i="48"/>
  <c r="BN162" i="48"/>
  <c r="I176" i="48"/>
  <c r="E158" i="48"/>
  <c r="BL157" i="48"/>
  <c r="BK157" i="48"/>
  <c r="BJ157" i="48"/>
  <c r="BI157" i="48"/>
  <c r="BH157" i="48"/>
  <c r="BG157" i="48"/>
  <c r="BF157" i="48"/>
  <c r="BE157" i="48"/>
  <c r="AZ157" i="48"/>
  <c r="E13" i="55" s="1"/>
  <c r="AR157" i="48"/>
  <c r="AO157" i="48"/>
  <c r="AL157" i="48"/>
  <c r="AI157" i="48"/>
  <c r="S157" i="48"/>
  <c r="R157" i="48"/>
  <c r="Q157" i="48"/>
  <c r="P157" i="48"/>
  <c r="O157" i="48"/>
  <c r="M157" i="48"/>
  <c r="L157" i="48"/>
  <c r="K157" i="48"/>
  <c r="J157" i="48"/>
  <c r="I157" i="48"/>
  <c r="E157" i="48"/>
  <c r="BO155" i="48"/>
  <c r="BM155" i="48"/>
  <c r="AV155" i="48"/>
  <c r="BA155" i="48" s="1"/>
  <c r="BO153" i="48"/>
  <c r="BM153" i="48"/>
  <c r="AV153" i="48"/>
  <c r="BA153" i="48" s="1"/>
  <c r="BO152" i="48"/>
  <c r="BM152" i="48"/>
  <c r="AV152" i="48"/>
  <c r="BA152" i="48" s="1"/>
  <c r="BO151" i="48"/>
  <c r="BM151" i="48"/>
  <c r="AV151" i="48"/>
  <c r="BA151" i="48" s="1"/>
  <c r="BO150" i="48"/>
  <c r="BM150" i="48"/>
  <c r="AV150" i="48"/>
  <c r="BA150" i="48" s="1"/>
  <c r="BO149" i="48"/>
  <c r="BM149" i="48"/>
  <c r="AV149" i="48"/>
  <c r="BA149" i="48" s="1"/>
  <c r="BO148" i="48"/>
  <c r="BM148" i="48"/>
  <c r="AV148" i="48"/>
  <c r="BA148" i="48" s="1"/>
  <c r="BO147" i="48"/>
  <c r="BM147" i="48"/>
  <c r="AV147" i="48"/>
  <c r="BA147" i="48" s="1"/>
  <c r="BO146" i="48"/>
  <c r="BM146" i="48"/>
  <c r="AV146" i="48"/>
  <c r="BA146" i="48" s="1"/>
  <c r="BO145" i="48"/>
  <c r="BM145" i="48"/>
  <c r="AV145" i="48"/>
  <c r="BA145" i="48" s="1"/>
  <c r="BO144" i="48"/>
  <c r="BM144" i="48"/>
  <c r="AV144" i="48"/>
  <c r="BA144" i="48" s="1"/>
  <c r="BO140" i="48"/>
  <c r="BM140" i="48"/>
  <c r="AV140" i="48"/>
  <c r="BA140" i="48" s="1"/>
  <c r="BO139" i="48"/>
  <c r="BM139" i="48"/>
  <c r="AV139" i="48"/>
  <c r="BA139" i="48" s="1"/>
  <c r="G158" i="48" l="1"/>
  <c r="G157" i="48"/>
  <c r="BA175" i="48"/>
  <c r="F14" i="55" s="1"/>
  <c r="G14" i="55" s="1"/>
  <c r="BE158" i="48"/>
  <c r="L14" i="55"/>
  <c r="BN147" i="48"/>
  <c r="BN150" i="48"/>
  <c r="BN151" i="48"/>
  <c r="BN140" i="48"/>
  <c r="BN152" i="48"/>
  <c r="BN153" i="48"/>
  <c r="BN139" i="48"/>
  <c r="BN148" i="48"/>
  <c r="BN149" i="48"/>
  <c r="BN146" i="48"/>
  <c r="BN155" i="48"/>
  <c r="BN175" i="48"/>
  <c r="BG158" i="48"/>
  <c r="BN145" i="48"/>
  <c r="AV157" i="48"/>
  <c r="I13" i="55" s="1"/>
  <c r="BM157" i="48"/>
  <c r="K13" i="55" s="1"/>
  <c r="BO157" i="48"/>
  <c r="O13" i="55" s="1"/>
  <c r="BI158" i="48"/>
  <c r="BN144" i="48"/>
  <c r="I158" i="48"/>
  <c r="AI158" i="48"/>
  <c r="O158" i="48"/>
  <c r="BK158" i="48"/>
  <c r="BA157" i="48"/>
  <c r="BL654" i="48"/>
  <c r="BJ654" i="48"/>
  <c r="BH654" i="48"/>
  <c r="BF654" i="48"/>
  <c r="BK654" i="48"/>
  <c r="BI654" i="48"/>
  <c r="BG654" i="48"/>
  <c r="BE654" i="48"/>
  <c r="AZ654" i="48"/>
  <c r="E32" i="55" s="1"/>
  <c r="AR654" i="48"/>
  <c r="AO654" i="48"/>
  <c r="AL654" i="48"/>
  <c r="AI654" i="48"/>
  <c r="S654" i="48"/>
  <c r="R654" i="48"/>
  <c r="Q654" i="48"/>
  <c r="P654" i="48"/>
  <c r="O654" i="48"/>
  <c r="M654" i="48"/>
  <c r="L654" i="48"/>
  <c r="K654" i="48"/>
  <c r="J654" i="48"/>
  <c r="I654" i="48"/>
  <c r="E655" i="48"/>
  <c r="E654" i="48"/>
  <c r="BO652" i="48"/>
  <c r="BM652" i="48"/>
  <c r="AV652" i="48"/>
  <c r="BA652" i="48" s="1"/>
  <c r="BO651" i="48"/>
  <c r="BM651" i="48"/>
  <c r="AV651" i="48"/>
  <c r="BA651" i="48" s="1"/>
  <c r="BO649" i="48"/>
  <c r="BM649" i="48"/>
  <c r="AV649" i="48"/>
  <c r="BA649" i="48" s="1"/>
  <c r="BO648" i="48"/>
  <c r="BM648" i="48"/>
  <c r="AV648" i="48"/>
  <c r="BA648" i="48" s="1"/>
  <c r="BO645" i="48"/>
  <c r="BM645" i="48"/>
  <c r="AV645" i="48"/>
  <c r="BA645" i="48" s="1"/>
  <c r="BO644" i="48"/>
  <c r="BM644" i="48"/>
  <c r="AV644" i="48"/>
  <c r="BA644" i="48" s="1"/>
  <c r="BO643" i="48"/>
  <c r="BM643" i="48"/>
  <c r="AV643" i="48"/>
  <c r="BA643" i="48" s="1"/>
  <c r="BO642" i="48"/>
  <c r="BM642" i="48"/>
  <c r="AV642" i="48"/>
  <c r="BA642" i="48" s="1"/>
  <c r="BO640" i="48"/>
  <c r="BM640" i="48"/>
  <c r="AV640" i="48"/>
  <c r="BA640" i="48" s="1"/>
  <c r="BO639" i="48"/>
  <c r="BM639" i="48"/>
  <c r="AV639" i="48"/>
  <c r="BA639" i="48" s="1"/>
  <c r="BO637" i="48"/>
  <c r="BM637" i="48"/>
  <c r="AV637" i="48"/>
  <c r="BA637" i="48" s="1"/>
  <c r="BO636" i="48"/>
  <c r="BM636" i="48"/>
  <c r="AV636" i="48"/>
  <c r="BA636" i="48" s="1"/>
  <c r="BO635" i="48"/>
  <c r="BM635" i="48"/>
  <c r="AV635" i="48"/>
  <c r="BA635" i="48" s="1"/>
  <c r="BO634" i="48"/>
  <c r="BM634" i="48"/>
  <c r="AV634" i="48"/>
  <c r="BA634" i="48" s="1"/>
  <c r="BO633" i="48"/>
  <c r="BM633" i="48"/>
  <c r="AV633" i="48"/>
  <c r="BA633" i="48" s="1"/>
  <c r="BO632" i="48"/>
  <c r="BM632" i="48"/>
  <c r="AV632" i="48"/>
  <c r="BA632" i="48" s="1"/>
  <c r="BO630" i="48"/>
  <c r="BM630" i="48"/>
  <c r="AV630" i="48"/>
  <c r="BA630" i="48" s="1"/>
  <c r="BO629" i="48"/>
  <c r="BM629" i="48"/>
  <c r="AV629" i="48"/>
  <c r="BA629" i="48" s="1"/>
  <c r="BO627" i="48"/>
  <c r="BM627" i="48"/>
  <c r="AV627" i="48"/>
  <c r="BA627" i="48" s="1"/>
  <c r="BO625" i="48"/>
  <c r="BM625" i="48"/>
  <c r="AV625" i="48"/>
  <c r="BA625" i="48" s="1"/>
  <c r="G654" i="48" l="1"/>
  <c r="G655" i="48"/>
  <c r="AZ176" i="48"/>
  <c r="BE655" i="48"/>
  <c r="AZ158" i="48"/>
  <c r="F13" i="55"/>
  <c r="G13" i="55" s="1"/>
  <c r="AV654" i="48"/>
  <c r="I32" i="55" s="1"/>
  <c r="L13" i="55"/>
  <c r="BN157" i="48"/>
  <c r="BO654" i="48"/>
  <c r="O32" i="55" s="1"/>
  <c r="BN627" i="48"/>
  <c r="BN652" i="48"/>
  <c r="BM654" i="48"/>
  <c r="K32" i="55" s="1"/>
  <c r="BN636" i="48"/>
  <c r="BN645" i="48"/>
  <c r="BN625" i="48"/>
  <c r="BN629" i="48"/>
  <c r="BN643" i="48"/>
  <c r="BN644" i="48"/>
  <c r="BN649" i="48"/>
  <c r="BN634" i="48"/>
  <c r="BN640" i="48"/>
  <c r="BN637" i="48"/>
  <c r="BN635" i="48"/>
  <c r="BN633" i="48"/>
  <c r="BN630" i="48"/>
  <c r="BN639" i="48"/>
  <c r="BN651" i="48"/>
  <c r="BN648" i="48"/>
  <c r="BN632" i="48"/>
  <c r="BN642" i="48"/>
  <c r="L32" i="55" l="1"/>
  <c r="BA654" i="48"/>
  <c r="F32" i="55" s="1"/>
  <c r="G32" i="55" s="1"/>
  <c r="BO88" i="48"/>
  <c r="BM88" i="48"/>
  <c r="AV88" i="48"/>
  <c r="BA88" i="48" s="1"/>
  <c r="AV87" i="48"/>
  <c r="BA87" i="48" s="1"/>
  <c r="BM87" i="48"/>
  <c r="BO87" i="48"/>
  <c r="BN87" i="48" l="1"/>
  <c r="BN88" i="48"/>
  <c r="BO684" i="48" l="1"/>
  <c r="BM684" i="48"/>
  <c r="BO683" i="48"/>
  <c r="BM683" i="48"/>
  <c r="BO681" i="48"/>
  <c r="BM681" i="48"/>
  <c r="BO675" i="48"/>
  <c r="BM675" i="48"/>
  <c r="BO674" i="48"/>
  <c r="BM674" i="48"/>
  <c r="BO672" i="48"/>
  <c r="BM672" i="48"/>
  <c r="BO671" i="48"/>
  <c r="BM671" i="48"/>
  <c r="BO670" i="48"/>
  <c r="BM670" i="48"/>
  <c r="BO669" i="48"/>
  <c r="BM669" i="48"/>
  <c r="BO668" i="48"/>
  <c r="BM668" i="48"/>
  <c r="BO667" i="48"/>
  <c r="BM667" i="48"/>
  <c r="BO666" i="48"/>
  <c r="BM666" i="48"/>
  <c r="BO665" i="48"/>
  <c r="BM665" i="48"/>
  <c r="BO662" i="48"/>
  <c r="BM662" i="48"/>
  <c r="BO661" i="48"/>
  <c r="BM661" i="48"/>
  <c r="BO660" i="48"/>
  <c r="BM660" i="48"/>
  <c r="BO658" i="48"/>
  <c r="BM658" i="48"/>
  <c r="BO615" i="48"/>
  <c r="BM615" i="48"/>
  <c r="BO613" i="48"/>
  <c r="BM613" i="48"/>
  <c r="BO616" i="48"/>
  <c r="BM616" i="48"/>
  <c r="BO612" i="48"/>
  <c r="BM612" i="48"/>
  <c r="BO614" i="48"/>
  <c r="BM614" i="48"/>
  <c r="BO611" i="48"/>
  <c r="BM611" i="48"/>
  <c r="BO607" i="48"/>
  <c r="BM607" i="48"/>
  <c r="BO617" i="48"/>
  <c r="BM617" i="48"/>
  <c r="BO609" i="48"/>
  <c r="BM609" i="48"/>
  <c r="BO608" i="48"/>
  <c r="BM608" i="48"/>
  <c r="BO610" i="48"/>
  <c r="BM610" i="48"/>
  <c r="BO606" i="48"/>
  <c r="BM606" i="48"/>
  <c r="BO605" i="48"/>
  <c r="BM605" i="48"/>
  <c r="BO604" i="48"/>
  <c r="BM604" i="48"/>
  <c r="BO603" i="48"/>
  <c r="BM603" i="48"/>
  <c r="BO602" i="48"/>
  <c r="BM602" i="48"/>
  <c r="BO601" i="48"/>
  <c r="BM601" i="48"/>
  <c r="BO600" i="48"/>
  <c r="BM600" i="48"/>
  <c r="BO599" i="48"/>
  <c r="BM599" i="48"/>
  <c r="BO598" i="48"/>
  <c r="BM598" i="48"/>
  <c r="BO597" i="48"/>
  <c r="BM597" i="48"/>
  <c r="BO595" i="48"/>
  <c r="BM595" i="48"/>
  <c r="BO592" i="48"/>
  <c r="BM592" i="48"/>
  <c r="BO593" i="48"/>
  <c r="BM593" i="48"/>
  <c r="BO591" i="48"/>
  <c r="BM591" i="48"/>
  <c r="BO580" i="48"/>
  <c r="BM580" i="48"/>
  <c r="BO578" i="48"/>
  <c r="BM578" i="48"/>
  <c r="BO581" i="48"/>
  <c r="BM581" i="48"/>
  <c r="BO577" i="48"/>
  <c r="BM577" i="48"/>
  <c r="BO579" i="48"/>
  <c r="BM579" i="48"/>
  <c r="BO576" i="48"/>
  <c r="BM576" i="48"/>
  <c r="BO572" i="48"/>
  <c r="BM572" i="48"/>
  <c r="BO573" i="48"/>
  <c r="BM573" i="48"/>
  <c r="BO575" i="48"/>
  <c r="BM575" i="48"/>
  <c r="BO571" i="48"/>
  <c r="BM571" i="48"/>
  <c r="BO570" i="48"/>
  <c r="BM570" i="48"/>
  <c r="BO569" i="48"/>
  <c r="BM569" i="48"/>
  <c r="BO568" i="48"/>
  <c r="BM568" i="48"/>
  <c r="BO567" i="48"/>
  <c r="BM567" i="48"/>
  <c r="BO566" i="48"/>
  <c r="BM566" i="48"/>
  <c r="BO565" i="48"/>
  <c r="BM565" i="48"/>
  <c r="BO564" i="48"/>
  <c r="BM564" i="48"/>
  <c r="BO563" i="48"/>
  <c r="BM563" i="48"/>
  <c r="BO562" i="48"/>
  <c r="BM562" i="48"/>
  <c r="BO559" i="48"/>
  <c r="BM559" i="48"/>
  <c r="BO560" i="48"/>
  <c r="BM560" i="48"/>
  <c r="BO558" i="48"/>
  <c r="BM558" i="48"/>
  <c r="BO547" i="48"/>
  <c r="BM547" i="48"/>
  <c r="BO543" i="48"/>
  <c r="BM543" i="48"/>
  <c r="BO541" i="48"/>
  <c r="BM541" i="48"/>
  <c r="BO537" i="48"/>
  <c r="BM537" i="48"/>
  <c r="BO536" i="48"/>
  <c r="BM536" i="48"/>
  <c r="BO534" i="48"/>
  <c r="BM534" i="48"/>
  <c r="BO533" i="48"/>
  <c r="BM533" i="48"/>
  <c r="BO526" i="48"/>
  <c r="BM526" i="48"/>
  <c r="BO525" i="48"/>
  <c r="BM525" i="48"/>
  <c r="BO524" i="48"/>
  <c r="BM524" i="48"/>
  <c r="BO523" i="48"/>
  <c r="BM523" i="48"/>
  <c r="BO521" i="48"/>
  <c r="BM521" i="48"/>
  <c r="BO520" i="48"/>
  <c r="BM520" i="48"/>
  <c r="BO519" i="48"/>
  <c r="BM519" i="48"/>
  <c r="BO517" i="48"/>
  <c r="BM517" i="48"/>
  <c r="BO514" i="48"/>
  <c r="BM514" i="48"/>
  <c r="BO513" i="48"/>
  <c r="BM513" i="48"/>
  <c r="BO494" i="48"/>
  <c r="BM494" i="48"/>
  <c r="BO493" i="48"/>
  <c r="BM493" i="48"/>
  <c r="BO492" i="48"/>
  <c r="BM492" i="48"/>
  <c r="BO491" i="48"/>
  <c r="BM491" i="48"/>
  <c r="BO490" i="48"/>
  <c r="BM490" i="48"/>
  <c r="BO489" i="48"/>
  <c r="BM489" i="48"/>
  <c r="BO488" i="48"/>
  <c r="BM488" i="48"/>
  <c r="BO487" i="48"/>
  <c r="BM487" i="48"/>
  <c r="BO486" i="48"/>
  <c r="BM486" i="48"/>
  <c r="BO479" i="48"/>
  <c r="BM479" i="48"/>
  <c r="BO478" i="48"/>
  <c r="BM478" i="48"/>
  <c r="BO477" i="48"/>
  <c r="BM477" i="48"/>
  <c r="BO476" i="48"/>
  <c r="BM476" i="48"/>
  <c r="BO475" i="48"/>
  <c r="BM475" i="48"/>
  <c r="BO474" i="48"/>
  <c r="BM474" i="48"/>
  <c r="BO473" i="48"/>
  <c r="BM473" i="48"/>
  <c r="BO472" i="48"/>
  <c r="BM472" i="48"/>
  <c r="BO471" i="48"/>
  <c r="BM471" i="48"/>
  <c r="BO470" i="48"/>
  <c r="BM470" i="48"/>
  <c r="BO469" i="48"/>
  <c r="BM469" i="48"/>
  <c r="BO468" i="48"/>
  <c r="BM468" i="48"/>
  <c r="BO467" i="48"/>
  <c r="BM467" i="48"/>
  <c r="BO466" i="48"/>
  <c r="BM466" i="48"/>
  <c r="BO465" i="48"/>
  <c r="BM465" i="48"/>
  <c r="BO464" i="48"/>
  <c r="BM464" i="48"/>
  <c r="BO463" i="48"/>
  <c r="BM463" i="48"/>
  <c r="BO462" i="48"/>
  <c r="BM462" i="48"/>
  <c r="BO461" i="48"/>
  <c r="BM461" i="48"/>
  <c r="BO460" i="48"/>
  <c r="BM460" i="48"/>
  <c r="BO459" i="48"/>
  <c r="BM459" i="48"/>
  <c r="BO458" i="48"/>
  <c r="BM458" i="48"/>
  <c r="BO457" i="48"/>
  <c r="BM457" i="48"/>
  <c r="BO456" i="48"/>
  <c r="BM456" i="48"/>
  <c r="BO455" i="48"/>
  <c r="BM455" i="48"/>
  <c r="BO454" i="48"/>
  <c r="BM454" i="48"/>
  <c r="BO443" i="48"/>
  <c r="BM443" i="48"/>
  <c r="BO442" i="48"/>
  <c r="BM442" i="48"/>
  <c r="BO441" i="48"/>
  <c r="BM441" i="48"/>
  <c r="BO440" i="48"/>
  <c r="BM440" i="48"/>
  <c r="BO439" i="48"/>
  <c r="BM439" i="48"/>
  <c r="BO436" i="48"/>
  <c r="BM436" i="48"/>
  <c r="BO435" i="48"/>
  <c r="BM435" i="48"/>
  <c r="BO378" i="48"/>
  <c r="BM378" i="48"/>
  <c r="BO377" i="48"/>
  <c r="BM377" i="48"/>
  <c r="BO375" i="48"/>
  <c r="BM375" i="48"/>
  <c r="BO372" i="48"/>
  <c r="BM372" i="48"/>
  <c r="BO371" i="48"/>
  <c r="BM371" i="48"/>
  <c r="BO370" i="48"/>
  <c r="BM370" i="48"/>
  <c r="BO369" i="48"/>
  <c r="BM369" i="48"/>
  <c r="BO368" i="48"/>
  <c r="BM368" i="48"/>
  <c r="BO367" i="48"/>
  <c r="BM367" i="48"/>
  <c r="BO365" i="48"/>
  <c r="BM365" i="48"/>
  <c r="BO364" i="48"/>
  <c r="BM364" i="48"/>
  <c r="BO363" i="48"/>
  <c r="BM363" i="48"/>
  <c r="BO362" i="48"/>
  <c r="BM362" i="48"/>
  <c r="BO361" i="48"/>
  <c r="BM361" i="48"/>
  <c r="BO360" i="48"/>
  <c r="BM360" i="48"/>
  <c r="BO358" i="48"/>
  <c r="BM358" i="48"/>
  <c r="BO356" i="48"/>
  <c r="BM356" i="48"/>
  <c r="BO355" i="48"/>
  <c r="BM355" i="48"/>
  <c r="BO354" i="48"/>
  <c r="BM354" i="48"/>
  <c r="BO353" i="48"/>
  <c r="BM353" i="48"/>
  <c r="BO352" i="48"/>
  <c r="BM352" i="48"/>
  <c r="BO351" i="48"/>
  <c r="BM351" i="48"/>
  <c r="BO350" i="48"/>
  <c r="BM350" i="48"/>
  <c r="BO349" i="48"/>
  <c r="BM349" i="48"/>
  <c r="BO348" i="48"/>
  <c r="BM348" i="48"/>
  <c r="BO347" i="48"/>
  <c r="BM347" i="48"/>
  <c r="BO346" i="48"/>
  <c r="BM346" i="48"/>
  <c r="BO345" i="48"/>
  <c r="BM345" i="48"/>
  <c r="BO344" i="48"/>
  <c r="BM344" i="48"/>
  <c r="BO338" i="48"/>
  <c r="BM338" i="48"/>
  <c r="BO337" i="48"/>
  <c r="BM337" i="48"/>
  <c r="BO336" i="48"/>
  <c r="BM336" i="48"/>
  <c r="BO334" i="48"/>
  <c r="BM334" i="48"/>
  <c r="BO333" i="48"/>
  <c r="BM333" i="48"/>
  <c r="BO332" i="48"/>
  <c r="BM332" i="48"/>
  <c r="BO331" i="48"/>
  <c r="BM331" i="48"/>
  <c r="BO330" i="48"/>
  <c r="BM330" i="48"/>
  <c r="BO329" i="48"/>
  <c r="BM329" i="48"/>
  <c r="BO328" i="48"/>
  <c r="BM328" i="48"/>
  <c r="BO327" i="48"/>
  <c r="BM327" i="48"/>
  <c r="BO326" i="48"/>
  <c r="BM326" i="48"/>
  <c r="BO325" i="48"/>
  <c r="BM325" i="48"/>
  <c r="BO324" i="48"/>
  <c r="BM324" i="48"/>
  <c r="BO319" i="48"/>
  <c r="BM319" i="48"/>
  <c r="BO309" i="48"/>
  <c r="BM309" i="48"/>
  <c r="BO308" i="48"/>
  <c r="BM308" i="48"/>
  <c r="BO307" i="48"/>
  <c r="BM307" i="48"/>
  <c r="BO282" i="48"/>
  <c r="BM282" i="48"/>
  <c r="BO281" i="48"/>
  <c r="BM281" i="48"/>
  <c r="BO280" i="48"/>
  <c r="BM280" i="48"/>
  <c r="BO279" i="48"/>
  <c r="BM279" i="48"/>
  <c r="BO278" i="48"/>
  <c r="BM278" i="48"/>
  <c r="BO276" i="48"/>
  <c r="BM276" i="48"/>
  <c r="BO274" i="48"/>
  <c r="BM274" i="48"/>
  <c r="BO273" i="48"/>
  <c r="BM273" i="48"/>
  <c r="BO272" i="48"/>
  <c r="BM272" i="48"/>
  <c r="BO271" i="48"/>
  <c r="BM271" i="48"/>
  <c r="BO270" i="48"/>
  <c r="BM270" i="48"/>
  <c r="BO264" i="48"/>
  <c r="BM264" i="48"/>
  <c r="BO260" i="48"/>
  <c r="BM260" i="48"/>
  <c r="BO259" i="48"/>
  <c r="BM259" i="48"/>
  <c r="BO258" i="48"/>
  <c r="BM258" i="48"/>
  <c r="BO257" i="48"/>
  <c r="BM257" i="48"/>
  <c r="BO256" i="48"/>
  <c r="BM256" i="48"/>
  <c r="BO255" i="48"/>
  <c r="BM255" i="48"/>
  <c r="BO254" i="48"/>
  <c r="BM254" i="48"/>
  <c r="BO253" i="48"/>
  <c r="BM253" i="48"/>
  <c r="BO252" i="48"/>
  <c r="BM252" i="48"/>
  <c r="BO251" i="48"/>
  <c r="BM251" i="48"/>
  <c r="BO250" i="48"/>
  <c r="BM250" i="48"/>
  <c r="BO249" i="48"/>
  <c r="BM249" i="48"/>
  <c r="BO248" i="48"/>
  <c r="BM248" i="48"/>
  <c r="BO247" i="48"/>
  <c r="BM247" i="48"/>
  <c r="BO246" i="48"/>
  <c r="BM246" i="48"/>
  <c r="BO245" i="48"/>
  <c r="BM245" i="48"/>
  <c r="BO244" i="48"/>
  <c r="BM244" i="48"/>
  <c r="BO243" i="48"/>
  <c r="BM243" i="48"/>
  <c r="BO242" i="48"/>
  <c r="BM242" i="48"/>
  <c r="BO241" i="48"/>
  <c r="BM241" i="48"/>
  <c r="BO240" i="48"/>
  <c r="BM240" i="48"/>
  <c r="BO234" i="48"/>
  <c r="BM234" i="48"/>
  <c r="BO233" i="48"/>
  <c r="BM233" i="48"/>
  <c r="BO239" i="48"/>
  <c r="BM239" i="48"/>
  <c r="BO227" i="48"/>
  <c r="BM227" i="48"/>
  <c r="BO226" i="48"/>
  <c r="BM226" i="48"/>
  <c r="BO225" i="48"/>
  <c r="BM225" i="48"/>
  <c r="BO224" i="48"/>
  <c r="BM224" i="48"/>
  <c r="BO223" i="48"/>
  <c r="BM223" i="48"/>
  <c r="BO221" i="48"/>
  <c r="BM221" i="48"/>
  <c r="BO220" i="48"/>
  <c r="BM220" i="48"/>
  <c r="BO219" i="48"/>
  <c r="BM219" i="48"/>
  <c r="BO218" i="48"/>
  <c r="BM218" i="48"/>
  <c r="BO212" i="48"/>
  <c r="BM212" i="48"/>
  <c r="BO211" i="48"/>
  <c r="BM211" i="48"/>
  <c r="BO198" i="48"/>
  <c r="BM198" i="48"/>
  <c r="BO197" i="48"/>
  <c r="BM197" i="48"/>
  <c r="BO196" i="48"/>
  <c r="BM196" i="48"/>
  <c r="BO195" i="48"/>
  <c r="BM195" i="48"/>
  <c r="BO194" i="48"/>
  <c r="BM194" i="48"/>
  <c r="BO192" i="48"/>
  <c r="BM192" i="48"/>
  <c r="BO191" i="48"/>
  <c r="BM191" i="48"/>
  <c r="BO190" i="48"/>
  <c r="BM190" i="48"/>
  <c r="BO188" i="48"/>
  <c r="BM188" i="48"/>
  <c r="BO187" i="48"/>
  <c r="BM187" i="48"/>
  <c r="BO186" i="48"/>
  <c r="BM186" i="48"/>
  <c r="BO185" i="48"/>
  <c r="BM185" i="48"/>
  <c r="BO184" i="48"/>
  <c r="BM184" i="48"/>
  <c r="BO183" i="48"/>
  <c r="BM183" i="48"/>
  <c r="BO182" i="48"/>
  <c r="BM182" i="48"/>
  <c r="BO181" i="48"/>
  <c r="BM181" i="48"/>
  <c r="BO180" i="48"/>
  <c r="BM180" i="48"/>
  <c r="BO126" i="48"/>
  <c r="BM126" i="48"/>
  <c r="BO125" i="48"/>
  <c r="BM125" i="48"/>
  <c r="BO124" i="48"/>
  <c r="BM124" i="48"/>
  <c r="BO97" i="48"/>
  <c r="BM97" i="48"/>
  <c r="BO96" i="48"/>
  <c r="BM96" i="48"/>
  <c r="BO86" i="48"/>
  <c r="BM86" i="48"/>
  <c r="BO85" i="48"/>
  <c r="BM85" i="48"/>
  <c r="BO84" i="48"/>
  <c r="BM84" i="48"/>
  <c r="BO82" i="48"/>
  <c r="BM82" i="48"/>
  <c r="BO81" i="48"/>
  <c r="BM81" i="48"/>
  <c r="BO80" i="48"/>
  <c r="BM80" i="48"/>
  <c r="BO75" i="48"/>
  <c r="BM75" i="48"/>
  <c r="BO79" i="48"/>
  <c r="BM79" i="48"/>
  <c r="BO77" i="48"/>
  <c r="BM77" i="48"/>
  <c r="BO76" i="48"/>
  <c r="BM76" i="48"/>
  <c r="BO73" i="48"/>
  <c r="BM73" i="48"/>
  <c r="BO72" i="48"/>
  <c r="BM72" i="48"/>
  <c r="BO71" i="48"/>
  <c r="BM71" i="48"/>
  <c r="BO70" i="48"/>
  <c r="BM70" i="48"/>
  <c r="BO69" i="48"/>
  <c r="BM69" i="48"/>
  <c r="BO68" i="48"/>
  <c r="BM68" i="48"/>
  <c r="BO67" i="48"/>
  <c r="BM67" i="48"/>
  <c r="BO66" i="48"/>
  <c r="BM66" i="48"/>
  <c r="BO65" i="48"/>
  <c r="BM65" i="48"/>
  <c r="BO63" i="48"/>
  <c r="BM63" i="48"/>
  <c r="BO23" i="48"/>
  <c r="BM23" i="48"/>
  <c r="BO54" i="48"/>
  <c r="BO58" i="48" s="1"/>
  <c r="O9" i="55" s="1"/>
  <c r="BM54" i="48"/>
  <c r="BM58" i="48" s="1"/>
  <c r="BO17" i="48"/>
  <c r="BM17" i="48"/>
  <c r="BO16" i="48"/>
  <c r="BM16" i="48"/>
  <c r="BO14" i="48"/>
  <c r="BM14" i="48"/>
  <c r="BO13" i="48"/>
  <c r="BM13" i="48"/>
  <c r="BO357" i="48"/>
  <c r="BM357" i="48"/>
  <c r="K9" i="55" l="1"/>
  <c r="BO90" i="48"/>
  <c r="O10" i="55" s="1"/>
  <c r="BM29" i="48"/>
  <c r="BO29" i="48"/>
  <c r="AV684" i="48"/>
  <c r="AV683" i="48"/>
  <c r="AV681" i="48"/>
  <c r="BA681" i="48" s="1"/>
  <c r="AV675" i="48"/>
  <c r="BA675" i="48" s="1"/>
  <c r="AV674" i="48"/>
  <c r="AV672" i="48"/>
  <c r="BA672" i="48" s="1"/>
  <c r="AV671" i="48"/>
  <c r="BA671" i="48" s="1"/>
  <c r="AV670" i="48"/>
  <c r="AV669" i="48"/>
  <c r="BA669" i="48" s="1"/>
  <c r="AV668" i="48"/>
  <c r="BA668" i="48" s="1"/>
  <c r="AV667" i="48"/>
  <c r="BA667" i="48" s="1"/>
  <c r="AV666" i="48"/>
  <c r="BA666" i="48" s="1"/>
  <c r="AV665" i="48"/>
  <c r="BA665" i="48" s="1"/>
  <c r="AV662" i="48"/>
  <c r="AV661" i="48"/>
  <c r="AV660" i="48"/>
  <c r="AV658" i="48"/>
  <c r="BA658" i="48" s="1"/>
  <c r="AV615" i="48"/>
  <c r="BA615" i="48" s="1"/>
  <c r="AV613" i="48"/>
  <c r="BA613" i="48" s="1"/>
  <c r="AV616" i="48"/>
  <c r="AV612" i="48"/>
  <c r="BA612" i="48" s="1"/>
  <c r="AV614" i="48"/>
  <c r="BA614" i="48" s="1"/>
  <c r="AV611" i="48"/>
  <c r="AV607" i="48"/>
  <c r="BA607" i="48" s="1"/>
  <c r="AV617" i="48"/>
  <c r="AV609" i="48"/>
  <c r="BA609" i="48" s="1"/>
  <c r="AV608" i="48"/>
  <c r="AV610" i="48"/>
  <c r="AV606" i="48"/>
  <c r="AV605" i="48"/>
  <c r="BA605" i="48" s="1"/>
  <c r="AV604" i="48"/>
  <c r="BA604" i="48" s="1"/>
  <c r="AV603" i="48"/>
  <c r="BA603" i="48" s="1"/>
  <c r="AV602" i="48"/>
  <c r="BA602" i="48" s="1"/>
  <c r="AV601" i="48"/>
  <c r="BA601" i="48" s="1"/>
  <c r="AV600" i="48"/>
  <c r="BA600" i="48" s="1"/>
  <c r="AV599" i="48"/>
  <c r="BA599" i="48" s="1"/>
  <c r="AV598" i="48"/>
  <c r="BA598" i="48" s="1"/>
  <c r="AV597" i="48"/>
  <c r="BA597" i="48" s="1"/>
  <c r="AV595" i="48"/>
  <c r="AV592" i="48"/>
  <c r="BA592" i="48" s="1"/>
  <c r="AV593" i="48"/>
  <c r="BA593" i="48" s="1"/>
  <c r="AV591" i="48"/>
  <c r="BA591" i="48" s="1"/>
  <c r="AV580" i="48"/>
  <c r="AV578" i="48"/>
  <c r="BA578" i="48" s="1"/>
  <c r="AV581" i="48"/>
  <c r="AV577" i="48"/>
  <c r="BA577" i="48" s="1"/>
  <c r="AV579" i="48"/>
  <c r="BA579" i="48" s="1"/>
  <c r="AV576" i="48"/>
  <c r="BA576" i="48" s="1"/>
  <c r="AV572" i="48"/>
  <c r="BA572" i="48" s="1"/>
  <c r="AV573" i="48"/>
  <c r="AV575" i="48"/>
  <c r="BA575" i="48" s="1"/>
  <c r="AV571" i="48"/>
  <c r="BA571" i="48" s="1"/>
  <c r="AV570" i="48"/>
  <c r="BA570" i="48" s="1"/>
  <c r="AV569" i="48"/>
  <c r="BA569" i="48" s="1"/>
  <c r="AV568" i="48"/>
  <c r="BA568" i="48" s="1"/>
  <c r="AV567" i="48"/>
  <c r="BA567" i="48" s="1"/>
  <c r="AV566" i="48"/>
  <c r="BA566" i="48" s="1"/>
  <c r="AV565" i="48"/>
  <c r="BA565" i="48" s="1"/>
  <c r="AV564" i="48"/>
  <c r="BA564" i="48" s="1"/>
  <c r="AV563" i="48"/>
  <c r="BA563" i="48" s="1"/>
  <c r="AV562" i="48"/>
  <c r="BA562" i="48" s="1"/>
  <c r="AV559" i="48"/>
  <c r="BA559" i="48" s="1"/>
  <c r="AV560" i="48"/>
  <c r="BA560" i="48" s="1"/>
  <c r="AV558" i="48"/>
  <c r="BA558" i="48" s="1"/>
  <c r="AV547" i="48"/>
  <c r="AV543" i="48"/>
  <c r="AV541" i="48"/>
  <c r="BA541" i="48" s="1"/>
  <c r="AV537" i="48"/>
  <c r="BA537" i="48" s="1"/>
  <c r="AV536" i="48"/>
  <c r="BA536" i="48" s="1"/>
  <c r="AV534" i="48"/>
  <c r="BA534" i="48" s="1"/>
  <c r="AV533" i="48"/>
  <c r="BA533" i="48" s="1"/>
  <c r="AV526" i="48"/>
  <c r="BA526" i="48" s="1"/>
  <c r="AV525" i="48"/>
  <c r="BA525" i="48" s="1"/>
  <c r="AV524" i="48"/>
  <c r="BA524" i="48" s="1"/>
  <c r="AV523" i="48"/>
  <c r="BA523" i="48" s="1"/>
  <c r="AV521" i="48"/>
  <c r="BA521" i="48" s="1"/>
  <c r="AV520" i="48"/>
  <c r="BA520" i="48" s="1"/>
  <c r="AV519" i="48"/>
  <c r="BA519" i="48" s="1"/>
  <c r="AV517" i="48"/>
  <c r="BA517" i="48" s="1"/>
  <c r="AV514" i="48"/>
  <c r="BA514" i="48" s="1"/>
  <c r="AV513" i="48"/>
  <c r="BA513" i="48" s="1"/>
  <c r="AV494" i="48"/>
  <c r="BA494" i="48" s="1"/>
  <c r="AV493" i="48"/>
  <c r="BA493" i="48" s="1"/>
  <c r="AV492" i="48"/>
  <c r="BA492" i="48" s="1"/>
  <c r="AV491" i="48"/>
  <c r="BA491" i="48" s="1"/>
  <c r="AV490" i="48"/>
  <c r="BA490" i="48" s="1"/>
  <c r="AV489" i="48"/>
  <c r="BA489" i="48" s="1"/>
  <c r="AV488" i="48"/>
  <c r="BA488" i="48" s="1"/>
  <c r="AV487" i="48"/>
  <c r="BA487" i="48" s="1"/>
  <c r="AV486" i="48"/>
  <c r="BA486" i="48" s="1"/>
  <c r="AV479" i="48"/>
  <c r="BA479" i="48" s="1"/>
  <c r="AV478" i="48"/>
  <c r="BA478" i="48" s="1"/>
  <c r="AV477" i="48"/>
  <c r="BA477" i="48" s="1"/>
  <c r="AV476" i="48"/>
  <c r="BA476" i="48" s="1"/>
  <c r="AV475" i="48"/>
  <c r="BA475" i="48" s="1"/>
  <c r="AV474" i="48"/>
  <c r="BA474" i="48" s="1"/>
  <c r="AV473" i="48"/>
  <c r="BA473" i="48" s="1"/>
  <c r="AV472" i="48"/>
  <c r="BA472" i="48" s="1"/>
  <c r="AV471" i="48"/>
  <c r="BA471" i="48" s="1"/>
  <c r="AV470" i="48"/>
  <c r="BA470" i="48" s="1"/>
  <c r="AV469" i="48"/>
  <c r="BA469" i="48" s="1"/>
  <c r="AV468" i="48"/>
  <c r="BA468" i="48" s="1"/>
  <c r="AV467" i="48"/>
  <c r="BA467" i="48" s="1"/>
  <c r="AV466" i="48"/>
  <c r="BA466" i="48" s="1"/>
  <c r="AV465" i="48"/>
  <c r="BA465" i="48" s="1"/>
  <c r="AV464" i="48"/>
  <c r="BA464" i="48" s="1"/>
  <c r="AV463" i="48"/>
  <c r="BA463" i="48" s="1"/>
  <c r="AV462" i="48"/>
  <c r="AV461" i="48"/>
  <c r="BA461" i="48" s="1"/>
  <c r="AV460" i="48"/>
  <c r="BA460" i="48" s="1"/>
  <c r="AV459" i="48"/>
  <c r="AV458" i="48"/>
  <c r="BA458" i="48" s="1"/>
  <c r="AV457" i="48"/>
  <c r="BA457" i="48" s="1"/>
  <c r="AV456" i="48"/>
  <c r="BA456" i="48" s="1"/>
  <c r="AV455" i="48"/>
  <c r="BA455" i="48" s="1"/>
  <c r="AV454" i="48"/>
  <c r="BA454" i="48" s="1"/>
  <c r="AV443" i="48"/>
  <c r="BA443" i="48" s="1"/>
  <c r="AV442" i="48"/>
  <c r="AV441" i="48"/>
  <c r="AV440" i="48"/>
  <c r="AV439" i="48"/>
  <c r="AV436" i="48"/>
  <c r="BA436" i="48" s="1"/>
  <c r="AV435" i="48"/>
  <c r="BA435" i="48" s="1"/>
  <c r="AV378" i="48"/>
  <c r="BA378" i="48" s="1"/>
  <c r="AV377" i="48"/>
  <c r="BA377" i="48" s="1"/>
  <c r="AV375" i="48"/>
  <c r="BA375" i="48" s="1"/>
  <c r="AV372" i="48"/>
  <c r="BA372" i="48" s="1"/>
  <c r="AV371" i="48"/>
  <c r="BA371" i="48" s="1"/>
  <c r="AV370" i="48"/>
  <c r="BA370" i="48" s="1"/>
  <c r="AV369" i="48"/>
  <c r="BA369" i="48" s="1"/>
  <c r="AV368" i="48"/>
  <c r="BA368" i="48" s="1"/>
  <c r="AV367" i="48"/>
  <c r="BA367" i="48" s="1"/>
  <c r="AV365" i="48"/>
  <c r="BA365" i="48" s="1"/>
  <c r="AV364" i="48"/>
  <c r="BA364" i="48" s="1"/>
  <c r="AV363" i="48"/>
  <c r="BA363" i="48" s="1"/>
  <c r="AV362" i="48"/>
  <c r="BA362" i="48" s="1"/>
  <c r="AV361" i="48"/>
  <c r="BA361" i="48" s="1"/>
  <c r="AV360" i="48"/>
  <c r="BA360" i="48" s="1"/>
  <c r="AV358" i="48"/>
  <c r="BA358" i="48" s="1"/>
  <c r="AV356" i="48"/>
  <c r="BA356" i="48" s="1"/>
  <c r="AV355" i="48"/>
  <c r="BA355" i="48" s="1"/>
  <c r="AV354" i="48"/>
  <c r="BA354" i="48" s="1"/>
  <c r="AV353" i="48"/>
  <c r="BA353" i="48" s="1"/>
  <c r="AV352" i="48"/>
  <c r="BA352" i="48" s="1"/>
  <c r="AV351" i="48"/>
  <c r="BA351" i="48" s="1"/>
  <c r="AV350" i="48"/>
  <c r="BA350" i="48" s="1"/>
  <c r="AV349" i="48"/>
  <c r="BA349" i="48" s="1"/>
  <c r="AV348" i="48"/>
  <c r="BA348" i="48" s="1"/>
  <c r="AV347" i="48"/>
  <c r="BA347" i="48" s="1"/>
  <c r="AV346" i="48"/>
  <c r="BA346" i="48" s="1"/>
  <c r="AV345" i="48"/>
  <c r="BA345" i="48" s="1"/>
  <c r="AV344" i="48"/>
  <c r="BA344" i="48" s="1"/>
  <c r="AV338" i="48"/>
  <c r="AV337" i="48"/>
  <c r="BA337" i="48" s="1"/>
  <c r="AV336" i="48"/>
  <c r="BA336" i="48" s="1"/>
  <c r="AV334" i="48"/>
  <c r="BA334" i="48" s="1"/>
  <c r="AV333" i="48"/>
  <c r="BA333" i="48" s="1"/>
  <c r="AV332" i="48"/>
  <c r="BA332" i="48" s="1"/>
  <c r="AV331" i="48"/>
  <c r="BA331" i="48" s="1"/>
  <c r="AV330" i="48"/>
  <c r="AV329" i="48"/>
  <c r="BA329" i="48" s="1"/>
  <c r="AV328" i="48"/>
  <c r="BA328" i="48" s="1"/>
  <c r="AV327" i="48"/>
  <c r="BA327" i="48" s="1"/>
  <c r="AV326" i="48"/>
  <c r="BA326" i="48" s="1"/>
  <c r="AV325" i="48"/>
  <c r="AV324" i="48"/>
  <c r="BA324" i="48" s="1"/>
  <c r="AV319" i="48"/>
  <c r="BA319" i="48" s="1"/>
  <c r="AV309" i="48"/>
  <c r="BA309" i="48" s="1"/>
  <c r="AV308" i="48"/>
  <c r="BA308" i="48" s="1"/>
  <c r="AV307" i="48"/>
  <c r="BA307" i="48" s="1"/>
  <c r="AV282" i="48"/>
  <c r="AV281" i="48"/>
  <c r="BA281" i="48" s="1"/>
  <c r="AV280" i="48"/>
  <c r="BA280" i="48" s="1"/>
  <c r="AV279" i="48"/>
  <c r="BA279" i="48" s="1"/>
  <c r="AV278" i="48"/>
  <c r="AV276" i="48"/>
  <c r="BA276" i="48" s="1"/>
  <c r="AV274" i="48"/>
  <c r="BA274" i="48" s="1"/>
  <c r="AV273" i="48"/>
  <c r="BA273" i="48" s="1"/>
  <c r="AV272" i="48"/>
  <c r="BA272" i="48" s="1"/>
  <c r="AV271" i="48"/>
  <c r="BA271" i="48" s="1"/>
  <c r="AV270" i="48"/>
  <c r="BA270" i="48" s="1"/>
  <c r="AV264" i="48"/>
  <c r="BA264" i="48" s="1"/>
  <c r="AV260" i="48"/>
  <c r="BA260" i="48" s="1"/>
  <c r="AV259" i="48"/>
  <c r="BA259" i="48" s="1"/>
  <c r="AV258" i="48"/>
  <c r="AV257" i="48"/>
  <c r="BA257" i="48" s="1"/>
  <c r="AV256" i="48"/>
  <c r="BA256" i="48" s="1"/>
  <c r="AV255" i="48"/>
  <c r="BA255" i="48" s="1"/>
  <c r="AV254" i="48"/>
  <c r="AV253" i="48"/>
  <c r="BA253" i="48" s="1"/>
  <c r="AV252" i="48"/>
  <c r="AV251" i="48"/>
  <c r="BA251" i="48" s="1"/>
  <c r="AV250" i="48"/>
  <c r="BA250" i="48" s="1"/>
  <c r="AV249" i="48"/>
  <c r="BA249" i="48" s="1"/>
  <c r="AV248" i="48"/>
  <c r="BA248" i="48" s="1"/>
  <c r="AV247" i="48"/>
  <c r="BA247" i="48" s="1"/>
  <c r="AV246" i="48"/>
  <c r="BA246" i="48" s="1"/>
  <c r="AV245" i="48"/>
  <c r="BA245" i="48" s="1"/>
  <c r="AV244" i="48"/>
  <c r="BA244" i="48" s="1"/>
  <c r="AV243" i="48"/>
  <c r="BA243" i="48" s="1"/>
  <c r="AV242" i="48"/>
  <c r="AV241" i="48"/>
  <c r="BA241" i="48" s="1"/>
  <c r="AV240" i="48"/>
  <c r="BA240" i="48" s="1"/>
  <c r="AV234" i="48"/>
  <c r="BA234" i="48" s="1"/>
  <c r="AV233" i="48"/>
  <c r="BA233" i="48" s="1"/>
  <c r="AV239" i="48"/>
  <c r="BA239" i="48" s="1"/>
  <c r="AV227" i="48"/>
  <c r="BA227" i="48" s="1"/>
  <c r="AV226" i="48"/>
  <c r="BA226" i="48" s="1"/>
  <c r="AV225" i="48"/>
  <c r="BA225" i="48" s="1"/>
  <c r="AV224" i="48"/>
  <c r="BA224" i="48" s="1"/>
  <c r="AV223" i="48"/>
  <c r="BA223" i="48" s="1"/>
  <c r="AV221" i="48"/>
  <c r="BA221" i="48" s="1"/>
  <c r="AV220" i="48"/>
  <c r="BA220" i="48" s="1"/>
  <c r="AV219" i="48"/>
  <c r="BA219" i="48" s="1"/>
  <c r="AV218" i="48"/>
  <c r="BA218" i="48" s="1"/>
  <c r="AV212" i="48"/>
  <c r="BA212" i="48" s="1"/>
  <c r="AV211" i="48"/>
  <c r="BA211" i="48" s="1"/>
  <c r="AV198" i="48"/>
  <c r="BA198" i="48" s="1"/>
  <c r="AV197" i="48"/>
  <c r="BA197" i="48" s="1"/>
  <c r="AV196" i="48"/>
  <c r="BA196" i="48" s="1"/>
  <c r="AV195" i="48"/>
  <c r="BA195" i="48" s="1"/>
  <c r="AV194" i="48"/>
  <c r="BA194" i="48" s="1"/>
  <c r="AV192" i="48"/>
  <c r="BA192" i="48" s="1"/>
  <c r="AV191" i="48"/>
  <c r="BA191" i="48" s="1"/>
  <c r="AV190" i="48"/>
  <c r="BA190" i="48" s="1"/>
  <c r="AV188" i="48"/>
  <c r="BA188" i="48" s="1"/>
  <c r="AV187" i="48"/>
  <c r="BA187" i="48" s="1"/>
  <c r="AV186" i="48"/>
  <c r="BA186" i="48" s="1"/>
  <c r="AV185" i="48"/>
  <c r="BA185" i="48" s="1"/>
  <c r="AV184" i="48"/>
  <c r="BA184" i="48" s="1"/>
  <c r="AV183" i="48"/>
  <c r="BA183" i="48" s="1"/>
  <c r="AV182" i="48"/>
  <c r="BA182" i="48" s="1"/>
  <c r="AV181" i="48"/>
  <c r="BA181" i="48" s="1"/>
  <c r="AV180" i="48"/>
  <c r="BA180" i="48" s="1"/>
  <c r="AV126" i="48"/>
  <c r="BA126" i="48" s="1"/>
  <c r="AV125" i="48"/>
  <c r="BA125" i="48" s="1"/>
  <c r="AV124" i="48"/>
  <c r="BA124" i="48" s="1"/>
  <c r="AV97" i="48"/>
  <c r="BA97" i="48" s="1"/>
  <c r="AV96" i="48"/>
  <c r="BA96" i="48" s="1"/>
  <c r="AV86" i="48"/>
  <c r="BA86" i="48" s="1"/>
  <c r="AV85" i="48"/>
  <c r="BA85" i="48" s="1"/>
  <c r="AV84" i="48"/>
  <c r="BA84" i="48" s="1"/>
  <c r="AV82" i="48"/>
  <c r="BA82" i="48" s="1"/>
  <c r="AV81" i="48"/>
  <c r="BA81" i="48" s="1"/>
  <c r="AV80" i="48"/>
  <c r="BA80" i="48" s="1"/>
  <c r="AV75" i="48"/>
  <c r="BA75" i="48" s="1"/>
  <c r="AV79" i="48"/>
  <c r="BA79" i="48" s="1"/>
  <c r="AV77" i="48"/>
  <c r="BA77" i="48" s="1"/>
  <c r="AV76" i="48"/>
  <c r="BA76" i="48" s="1"/>
  <c r="AV73" i="48"/>
  <c r="BA73" i="48" s="1"/>
  <c r="AV72" i="48"/>
  <c r="BA72" i="48" s="1"/>
  <c r="AV71" i="48"/>
  <c r="BA71" i="48" s="1"/>
  <c r="AV70" i="48"/>
  <c r="BA70" i="48" s="1"/>
  <c r="AV69" i="48"/>
  <c r="BA69" i="48" s="1"/>
  <c r="AV68" i="48"/>
  <c r="BA68" i="48" s="1"/>
  <c r="AV67" i="48"/>
  <c r="BA67" i="48" s="1"/>
  <c r="AV66" i="48"/>
  <c r="BA66" i="48" s="1"/>
  <c r="AV65" i="48"/>
  <c r="BA65" i="48" s="1"/>
  <c r="AV63" i="48"/>
  <c r="BA63" i="48" s="1"/>
  <c r="AV54" i="48"/>
  <c r="AV16" i="48"/>
  <c r="BA16" i="48" s="1"/>
  <c r="AV14" i="48"/>
  <c r="BA14" i="48" s="1"/>
  <c r="AV13" i="48"/>
  <c r="BA13" i="48" s="1"/>
  <c r="AV357" i="48"/>
  <c r="BA357" i="48" s="1"/>
  <c r="BL697" i="48"/>
  <c r="BL619" i="48"/>
  <c r="BL586" i="48"/>
  <c r="BL553" i="48"/>
  <c r="BL528" i="48"/>
  <c r="BL496" i="48"/>
  <c r="BL481" i="48"/>
  <c r="BL449" i="48"/>
  <c r="BL384" i="48"/>
  <c r="BL340" i="48"/>
  <c r="BL314" i="48"/>
  <c r="BL303" i="48"/>
  <c r="BL266" i="48"/>
  <c r="BL229" i="48"/>
  <c r="BL214" i="48"/>
  <c r="BL134" i="48"/>
  <c r="BL120" i="48"/>
  <c r="BL90" i="48"/>
  <c r="BL29" i="48"/>
  <c r="BJ697" i="48"/>
  <c r="BJ619" i="48"/>
  <c r="BJ586" i="48"/>
  <c r="BJ553" i="48"/>
  <c r="BJ528" i="48"/>
  <c r="BJ496" i="48"/>
  <c r="BJ481" i="48"/>
  <c r="BJ449" i="48"/>
  <c r="BJ384" i="48"/>
  <c r="BJ340" i="48"/>
  <c r="BJ314" i="48"/>
  <c r="BJ303" i="48"/>
  <c r="BJ266" i="48"/>
  <c r="BJ229" i="48"/>
  <c r="BJ214" i="48"/>
  <c r="BJ134" i="48"/>
  <c r="BJ120" i="48"/>
  <c r="BJ90" i="48"/>
  <c r="BJ29" i="48"/>
  <c r="BH697" i="48"/>
  <c r="BH619" i="48"/>
  <c r="BH586" i="48"/>
  <c r="BH553" i="48"/>
  <c r="BH528" i="48"/>
  <c r="BH496" i="48"/>
  <c r="BH481" i="48"/>
  <c r="BH449" i="48"/>
  <c r="BH384" i="48"/>
  <c r="BH340" i="48"/>
  <c r="BH314" i="48"/>
  <c r="BH303" i="48"/>
  <c r="BH266" i="48"/>
  <c r="BH229" i="48"/>
  <c r="BH214" i="48"/>
  <c r="BH134" i="48"/>
  <c r="BH120" i="48"/>
  <c r="BH90" i="48"/>
  <c r="BH29" i="48"/>
  <c r="BF697" i="48"/>
  <c r="BF619" i="48"/>
  <c r="BF586" i="48"/>
  <c r="BF553" i="48"/>
  <c r="BF528" i="48"/>
  <c r="BF496" i="48"/>
  <c r="BF481" i="48"/>
  <c r="BF449" i="48"/>
  <c r="BF384" i="48"/>
  <c r="BF340" i="48"/>
  <c r="BF314" i="48"/>
  <c r="BF303" i="48"/>
  <c r="BF266" i="48"/>
  <c r="BF229" i="48"/>
  <c r="BF214" i="48"/>
  <c r="BF134" i="48"/>
  <c r="BF120" i="48"/>
  <c r="BF90" i="48"/>
  <c r="BF29" i="48"/>
  <c r="BN660" i="48" l="1"/>
  <c r="BA660" i="48"/>
  <c r="BN670" i="48"/>
  <c r="BA670" i="48"/>
  <c r="BN595" i="48"/>
  <c r="BA595" i="48"/>
  <c r="BN611" i="48"/>
  <c r="BA611" i="48"/>
  <c r="BN661" i="48"/>
  <c r="BA661" i="48"/>
  <c r="BN662" i="48"/>
  <c r="BA662" i="48"/>
  <c r="BN581" i="48"/>
  <c r="BA581" i="48"/>
  <c r="BN606" i="48"/>
  <c r="BA606" i="48"/>
  <c r="BN610" i="48"/>
  <c r="BA610" i="48"/>
  <c r="BN616" i="48"/>
  <c r="BA616" i="48"/>
  <c r="BN580" i="48"/>
  <c r="BA580" i="48"/>
  <c r="BN608" i="48"/>
  <c r="BA608" i="48"/>
  <c r="BN674" i="48"/>
  <c r="BA674" i="48"/>
  <c r="BN543" i="48"/>
  <c r="BA543" i="48"/>
  <c r="BN573" i="48"/>
  <c r="BA573" i="48"/>
  <c r="BN683" i="48"/>
  <c r="BA683" i="48"/>
  <c r="BN547" i="48"/>
  <c r="BA547" i="48"/>
  <c r="BN617" i="48"/>
  <c r="BA617" i="48"/>
  <c r="BN684" i="48"/>
  <c r="BA684" i="48"/>
  <c r="BN282" i="48"/>
  <c r="BA282" i="48"/>
  <c r="BN254" i="48"/>
  <c r="BA254" i="48"/>
  <c r="BN325" i="48"/>
  <c r="BA325" i="48"/>
  <c r="AV58" i="48"/>
  <c r="I9" i="55" s="1"/>
  <c r="L9" i="55" s="1"/>
  <c r="BA54" i="48"/>
  <c r="BA58" i="48" s="1"/>
  <c r="BN462" i="48"/>
  <c r="BA462" i="48"/>
  <c r="BN242" i="48"/>
  <c r="BA242" i="48"/>
  <c r="BN258" i="48"/>
  <c r="BA258" i="48"/>
  <c r="BN338" i="48"/>
  <c r="BA338" i="48"/>
  <c r="BN439" i="48"/>
  <c r="BA439" i="48"/>
  <c r="BN330" i="48"/>
  <c r="BA330" i="48"/>
  <c r="BN440" i="48"/>
  <c r="BA440" i="48"/>
  <c r="BN252" i="48"/>
  <c r="BA252" i="48"/>
  <c r="BN278" i="48"/>
  <c r="BA278" i="48"/>
  <c r="BN441" i="48"/>
  <c r="BA441" i="48"/>
  <c r="BN459" i="48"/>
  <c r="BA459" i="48"/>
  <c r="BN442" i="48"/>
  <c r="BA442" i="48"/>
  <c r="BN182" i="48"/>
  <c r="BN183" i="48"/>
  <c r="BJ713" i="48"/>
  <c r="BH713" i="48"/>
  <c r="BL713" i="48"/>
  <c r="BF713" i="48"/>
  <c r="BN443" i="48"/>
  <c r="AV449" i="48"/>
  <c r="I25" i="55" s="1"/>
  <c r="AV29" i="48"/>
  <c r="AV303" i="48"/>
  <c r="BN602" i="48"/>
  <c r="BN615" i="48"/>
  <c r="BN319" i="48"/>
  <c r="O8" i="55"/>
  <c r="BN667" i="48"/>
  <c r="BN613" i="48"/>
  <c r="K8" i="55"/>
  <c r="BN614" i="48"/>
  <c r="BN239" i="48"/>
  <c r="BN454" i="48"/>
  <c r="BN592" i="48"/>
  <c r="BN598" i="48"/>
  <c r="BN307" i="48"/>
  <c r="BN607" i="48"/>
  <c r="BN348" i="48"/>
  <c r="BN363" i="48"/>
  <c r="BN600" i="48"/>
  <c r="BN533" i="48"/>
  <c r="BN218" i="48"/>
  <c r="BN356" i="48"/>
  <c r="BN364" i="48"/>
  <c r="BN371" i="48"/>
  <c r="BN612" i="48"/>
  <c r="BN609" i="48"/>
  <c r="BN344" i="48"/>
  <c r="BN354" i="48"/>
  <c r="BN370" i="48"/>
  <c r="BN355" i="48"/>
  <c r="BN350" i="48"/>
  <c r="BN358" i="48"/>
  <c r="BN365" i="48"/>
  <c r="BN372" i="48"/>
  <c r="BN603" i="48"/>
  <c r="BN559" i="48"/>
  <c r="BN124" i="48"/>
  <c r="BN591" i="48"/>
  <c r="BN669" i="48"/>
  <c r="BN96" i="48"/>
  <c r="BN668" i="48"/>
  <c r="BN351" i="48"/>
  <c r="BN367" i="48"/>
  <c r="BN672" i="48"/>
  <c r="BN345" i="48"/>
  <c r="BN352" i="48"/>
  <c r="BN360" i="48"/>
  <c r="BN375" i="48"/>
  <c r="BN681" i="48"/>
  <c r="BN536" i="48"/>
  <c r="BN541" i="48"/>
  <c r="BN347" i="48"/>
  <c r="BN675" i="48"/>
  <c r="BN572" i="48"/>
  <c r="BN665" i="48"/>
  <c r="BN353" i="48"/>
  <c r="BN361" i="48"/>
  <c r="BN368" i="48"/>
  <c r="BN377" i="48"/>
  <c r="BN671" i="48"/>
  <c r="BN486" i="48"/>
  <c r="BN666" i="48"/>
  <c r="BN534" i="48"/>
  <c r="BN537" i="48"/>
  <c r="BN346" i="48"/>
  <c r="BN362" i="48"/>
  <c r="BN369" i="48"/>
  <c r="BN378" i="48"/>
  <c r="BN435" i="48"/>
  <c r="BN558" i="48"/>
  <c r="BN180" i="48"/>
  <c r="BN604" i="48"/>
  <c r="BN593" i="48"/>
  <c r="BN605" i="48"/>
  <c r="BN566" i="48"/>
  <c r="BN597" i="48"/>
  <c r="BN599" i="48"/>
  <c r="BN601" i="48"/>
  <c r="BN570" i="48"/>
  <c r="BN571" i="48"/>
  <c r="BN567" i="48"/>
  <c r="BN562" i="48"/>
  <c r="BN563" i="48"/>
  <c r="BN578" i="48"/>
  <c r="BN576" i="48"/>
  <c r="BN560" i="48"/>
  <c r="BN579" i="48"/>
  <c r="BN575" i="48"/>
  <c r="BN569" i="48"/>
  <c r="BN568" i="48"/>
  <c r="BN577" i="48"/>
  <c r="BN565" i="48"/>
  <c r="BN564" i="48"/>
  <c r="BN525" i="48"/>
  <c r="BN524" i="48"/>
  <c r="BN526" i="48"/>
  <c r="BN523" i="48"/>
  <c r="BN521" i="48"/>
  <c r="BN519" i="48"/>
  <c r="BN517" i="48"/>
  <c r="BN514" i="48"/>
  <c r="BN520" i="48"/>
  <c r="BN494" i="48"/>
  <c r="BN493" i="48"/>
  <c r="BN513" i="48"/>
  <c r="BN490" i="48"/>
  <c r="BN489" i="48"/>
  <c r="BN492" i="48"/>
  <c r="BN488" i="48"/>
  <c r="BN470" i="48"/>
  <c r="BN491" i="48"/>
  <c r="BN476" i="48"/>
  <c r="BN487" i="48"/>
  <c r="BN473" i="48"/>
  <c r="BN466" i="48"/>
  <c r="BN469" i="48"/>
  <c r="BN472" i="48"/>
  <c r="BN465" i="48"/>
  <c r="BN468" i="48"/>
  <c r="BN458" i="48"/>
  <c r="BN461" i="48"/>
  <c r="BN464" i="48"/>
  <c r="BN475" i="48"/>
  <c r="BN457" i="48"/>
  <c r="BN460" i="48"/>
  <c r="BN463" i="48"/>
  <c r="BN471" i="48"/>
  <c r="BN455" i="48"/>
  <c r="BN456" i="48"/>
  <c r="BN478" i="48"/>
  <c r="BN467" i="48"/>
  <c r="BN474" i="48"/>
  <c r="BN477" i="48"/>
  <c r="BN479" i="48"/>
  <c r="BN436" i="48"/>
  <c r="BN334" i="48"/>
  <c r="BN247" i="48"/>
  <c r="BN279" i="48"/>
  <c r="BN211" i="48"/>
  <c r="BN328" i="48"/>
  <c r="BN249" i="48"/>
  <c r="BN194" i="48"/>
  <c r="BN281" i="48"/>
  <c r="BN240" i="48"/>
  <c r="BN243" i="48"/>
  <c r="BN274" i="48"/>
  <c r="BN195" i="48"/>
  <c r="BN324" i="48"/>
  <c r="BN245" i="48"/>
  <c r="BN188" i="48"/>
  <c r="BN276" i="48"/>
  <c r="BN233" i="48"/>
  <c r="BN326" i="48"/>
  <c r="BN190" i="48"/>
  <c r="BN241" i="48"/>
  <c r="BN185" i="48"/>
  <c r="BN272" i="48"/>
  <c r="BN226" i="48"/>
  <c r="BN280" i="48"/>
  <c r="BN333" i="48"/>
  <c r="BN186" i="48"/>
  <c r="BN234" i="48"/>
  <c r="BN181" i="48"/>
  <c r="BN260" i="48"/>
  <c r="BN223" i="48"/>
  <c r="BN271" i="48"/>
  <c r="BN212" i="48"/>
  <c r="BN329" i="48"/>
  <c r="BN250" i="48"/>
  <c r="BN273" i="48"/>
  <c r="BN227" i="48"/>
  <c r="BN256" i="48"/>
  <c r="BN197" i="48"/>
  <c r="BN259" i="48"/>
  <c r="BN196" i="48"/>
  <c r="BN246" i="48"/>
  <c r="BN264" i="48"/>
  <c r="BN224" i="48"/>
  <c r="BN331" i="48"/>
  <c r="BN192" i="48"/>
  <c r="BN255" i="48"/>
  <c r="BN191" i="48"/>
  <c r="BN336" i="48"/>
  <c r="BN257" i="48"/>
  <c r="BN219" i="48"/>
  <c r="BN327" i="48"/>
  <c r="BN248" i="48"/>
  <c r="BN187" i="48"/>
  <c r="BN337" i="48"/>
  <c r="BN251" i="48"/>
  <c r="BN225" i="48"/>
  <c r="BN332" i="48"/>
  <c r="BN253" i="48"/>
  <c r="BN198" i="48"/>
  <c r="BN308" i="48"/>
  <c r="BN244" i="48"/>
  <c r="BN184" i="48"/>
  <c r="BN97" i="48"/>
  <c r="BN125" i="48"/>
  <c r="BN349" i="48"/>
  <c r="BN13" i="48"/>
  <c r="BN79" i="48"/>
  <c r="BN14" i="48"/>
  <c r="BN67" i="48"/>
  <c r="BN71" i="48"/>
  <c r="BN85" i="48"/>
  <c r="BN220" i="48"/>
  <c r="BN76" i="48"/>
  <c r="BN16" i="48"/>
  <c r="BN63" i="48"/>
  <c r="BN68" i="48"/>
  <c r="BN72" i="48"/>
  <c r="BN77" i="48"/>
  <c r="BN75" i="48"/>
  <c r="BN86" i="48"/>
  <c r="BN221" i="48"/>
  <c r="BN270" i="48"/>
  <c r="BN309" i="48"/>
  <c r="BN82" i="48"/>
  <c r="BN17" i="48"/>
  <c r="BN23" i="48"/>
  <c r="BN65" i="48"/>
  <c r="BN69" i="48"/>
  <c r="BN73" i="48"/>
  <c r="BN80" i="48"/>
  <c r="BN357" i="48"/>
  <c r="BN54" i="48"/>
  <c r="BN66" i="48"/>
  <c r="BN70" i="48"/>
  <c r="BN81" i="48"/>
  <c r="BN84" i="48"/>
  <c r="BN126" i="48"/>
  <c r="BN658" i="48"/>
  <c r="BN58" i="48" l="1"/>
  <c r="AZ59" i="48"/>
  <c r="F9" i="55"/>
  <c r="G9" i="55" s="1"/>
  <c r="I8" i="55"/>
  <c r="L8" i="55" s="1"/>
  <c r="BN29" i="48"/>
  <c r="BK697" i="48"/>
  <c r="BI697" i="48"/>
  <c r="BG697" i="48"/>
  <c r="BE697" i="48"/>
  <c r="BK619" i="48"/>
  <c r="BI619" i="48"/>
  <c r="BG619" i="48"/>
  <c r="BE619" i="48"/>
  <c r="BK586" i="48"/>
  <c r="BI586" i="48"/>
  <c r="BG586" i="48"/>
  <c r="BE586" i="48"/>
  <c r="BK553" i="48"/>
  <c r="BI553" i="48"/>
  <c r="BG553" i="48"/>
  <c r="BE553" i="48"/>
  <c r="BK528" i="48"/>
  <c r="BI528" i="48"/>
  <c r="BG528" i="48"/>
  <c r="BE528" i="48"/>
  <c r="BK496" i="48"/>
  <c r="BI496" i="48"/>
  <c r="BG496" i="48"/>
  <c r="BE496" i="48"/>
  <c r="BK481" i="48"/>
  <c r="BI481" i="48"/>
  <c r="BG481" i="48"/>
  <c r="BE481" i="48"/>
  <c r="BK449" i="48"/>
  <c r="BI449" i="48"/>
  <c r="BG449" i="48"/>
  <c r="BE449" i="48"/>
  <c r="BK384" i="48" l="1"/>
  <c r="BI384" i="48"/>
  <c r="BG384" i="48"/>
  <c r="BE384" i="48"/>
  <c r="AM35" i="55" l="1"/>
  <c r="AH37" i="55" s="1"/>
  <c r="BK340" i="48"/>
  <c r="BI340" i="48"/>
  <c r="BG340" i="48"/>
  <c r="BE340" i="48"/>
  <c r="BK314" i="48"/>
  <c r="BI314" i="48"/>
  <c r="BG314" i="48"/>
  <c r="BE314" i="48"/>
  <c r="BK303" i="48"/>
  <c r="BI303" i="48"/>
  <c r="BG303" i="48"/>
  <c r="BE303" i="48"/>
  <c r="BK266" i="48"/>
  <c r="BI266" i="48"/>
  <c r="BG266" i="48"/>
  <c r="BE266" i="48"/>
  <c r="BK229" i="48"/>
  <c r="BI229" i="48"/>
  <c r="BG229" i="48"/>
  <c r="BE229" i="48"/>
  <c r="BK214" i="48"/>
  <c r="BI214" i="48"/>
  <c r="BG214" i="48"/>
  <c r="BE214" i="48"/>
  <c r="BK134" i="48"/>
  <c r="BI134" i="48"/>
  <c r="BG134" i="48"/>
  <c r="BE134" i="48"/>
  <c r="BK120" i="48"/>
  <c r="BI120" i="48"/>
  <c r="BG120" i="48"/>
  <c r="BE120" i="48"/>
  <c r="Z37" i="55" l="1"/>
  <c r="AG37" i="55"/>
  <c r="AC37" i="55"/>
  <c r="AJ37" i="55"/>
  <c r="W37" i="55"/>
  <c r="AA37" i="55"/>
  <c r="AI37" i="55"/>
  <c r="V37" i="55"/>
  <c r="AF37" i="55"/>
  <c r="U37" i="55"/>
  <c r="X37" i="55"/>
  <c r="AE37" i="55"/>
  <c r="T37" i="55"/>
  <c r="R37" i="55"/>
  <c r="AB37" i="55"/>
  <c r="Y37" i="55"/>
  <c r="Q37" i="55"/>
  <c r="S37" i="55"/>
  <c r="AK37" i="55"/>
  <c r="AM37" i="55" s="1"/>
  <c r="BG90" i="48"/>
  <c r="BI90" i="48"/>
  <c r="BK90" i="48"/>
  <c r="BE90" i="48"/>
  <c r="AV496" i="48" l="1"/>
  <c r="I27" i="55" s="1"/>
  <c r="AV528" i="48"/>
  <c r="I28" i="55" s="1"/>
  <c r="BO449" i="48"/>
  <c r="O25" i="55" s="1"/>
  <c r="BM553" i="48"/>
  <c r="K29" i="55" s="1"/>
  <c r="BM619" i="48"/>
  <c r="K31" i="55" s="1"/>
  <c r="BM496" i="48"/>
  <c r="K27" i="55" s="1"/>
  <c r="BM586" i="48"/>
  <c r="K30" i="55" s="1"/>
  <c r="BM697" i="48"/>
  <c r="K33" i="55" s="1"/>
  <c r="BM528" i="48"/>
  <c r="K28" i="55" s="1"/>
  <c r="BM481" i="48"/>
  <c r="K26" i="55" s="1"/>
  <c r="BM384" i="48"/>
  <c r="K21" i="55" s="1"/>
  <c r="BM449" i="48"/>
  <c r="K25" i="55" s="1"/>
  <c r="L25" i="55" s="1"/>
  <c r="BM214" i="48"/>
  <c r="K15" i="55" s="1"/>
  <c r="BM229" i="48"/>
  <c r="K16" i="55" s="1"/>
  <c r="BM266" i="48"/>
  <c r="K17" i="55" s="1"/>
  <c r="BM314" i="48"/>
  <c r="K19" i="55" s="1"/>
  <c r="BM303" i="48"/>
  <c r="K18" i="55" s="1"/>
  <c r="BM340" i="48"/>
  <c r="K20" i="55" s="1"/>
  <c r="BK29" i="48"/>
  <c r="BK713" i="48" s="1"/>
  <c r="BI29" i="48"/>
  <c r="BI713" i="48" s="1"/>
  <c r="BG29" i="48"/>
  <c r="BG713" i="48" s="1"/>
  <c r="BE29" i="48"/>
  <c r="BE713" i="48" s="1"/>
  <c r="L27" i="55" l="1"/>
  <c r="L28" i="55"/>
  <c r="BN528" i="48"/>
  <c r="BN496" i="48"/>
  <c r="BN449" i="48"/>
  <c r="BO528" i="48"/>
  <c r="O28" i="55" s="1"/>
  <c r="BO229" i="48"/>
  <c r="O16" i="55" s="1"/>
  <c r="BO384" i="48"/>
  <c r="O21" i="55" s="1"/>
  <c r="BO553" i="48"/>
  <c r="O29" i="55" s="1"/>
  <c r="BO266" i="48"/>
  <c r="O17" i="55" s="1"/>
  <c r="BO496" i="48"/>
  <c r="O27" i="55" s="1"/>
  <c r="BO314" i="48"/>
  <c r="O19" i="55" s="1"/>
  <c r="BO303" i="48"/>
  <c r="O18" i="55" s="1"/>
  <c r="BO619" i="48"/>
  <c r="O31" i="55" s="1"/>
  <c r="BO481" i="48"/>
  <c r="O26" i="55" s="1"/>
  <c r="BO340" i="48"/>
  <c r="O20" i="55" s="1"/>
  <c r="BO586" i="48"/>
  <c r="O30" i="55" s="1"/>
  <c r="BO697" i="48"/>
  <c r="O33" i="55" s="1"/>
  <c r="BO214" i="48"/>
  <c r="O15" i="55" s="1"/>
  <c r="BM120" i="48"/>
  <c r="K11" i="55" s="1"/>
  <c r="BM134" i="48"/>
  <c r="K12" i="55" s="1"/>
  <c r="BM90" i="48"/>
  <c r="BM713" i="48" l="1"/>
  <c r="K10" i="55"/>
  <c r="BO134" i="48"/>
  <c r="O12" i="55" s="1"/>
  <c r="BO120" i="48"/>
  <c r="BO713" i="48" l="1"/>
  <c r="K35" i="55"/>
  <c r="O11" i="55"/>
  <c r="I2" i="48"/>
  <c r="E497" i="48"/>
  <c r="AZ496" i="48"/>
  <c r="E27" i="55" s="1"/>
  <c r="AR496" i="48"/>
  <c r="BK497" i="48" s="1"/>
  <c r="AO496" i="48"/>
  <c r="BI497" i="48" s="1"/>
  <c r="AL496" i="48"/>
  <c r="BG497" i="48" s="1"/>
  <c r="AI496" i="48"/>
  <c r="BE497" i="48" s="1"/>
  <c r="S496" i="48"/>
  <c r="R496" i="48"/>
  <c r="Q496" i="48"/>
  <c r="P496" i="48"/>
  <c r="O496" i="48"/>
  <c r="M496" i="48"/>
  <c r="L496" i="48"/>
  <c r="K496" i="48"/>
  <c r="J496" i="48"/>
  <c r="I496" i="48"/>
  <c r="E496" i="48"/>
  <c r="E482" i="48"/>
  <c r="AZ481" i="48"/>
  <c r="E26" i="55" s="1"/>
  <c r="AR481" i="48"/>
  <c r="BK482" i="48" s="1"/>
  <c r="AO481" i="48"/>
  <c r="BI482" i="48" s="1"/>
  <c r="AL481" i="48"/>
  <c r="BG482" i="48" s="1"/>
  <c r="AI481" i="48"/>
  <c r="BE482" i="48" s="1"/>
  <c r="S481" i="48"/>
  <c r="R481" i="48"/>
  <c r="Q481" i="48"/>
  <c r="P481" i="48"/>
  <c r="O481" i="48"/>
  <c r="M481" i="48"/>
  <c r="L481" i="48"/>
  <c r="K481" i="48"/>
  <c r="J481" i="48"/>
  <c r="I481" i="48"/>
  <c r="E481" i="48"/>
  <c r="E303" i="48"/>
  <c r="AV553" i="48"/>
  <c r="I29" i="55" s="1"/>
  <c r="AZ697" i="48"/>
  <c r="E33" i="55" s="1"/>
  <c r="AR697" i="48"/>
  <c r="BK698" i="48" s="1"/>
  <c r="AO697" i="48"/>
  <c r="BI698" i="48" s="1"/>
  <c r="AL697" i="48"/>
  <c r="BG698" i="48" s="1"/>
  <c r="AI697" i="48"/>
  <c r="BE698" i="48" s="1"/>
  <c r="S697" i="48"/>
  <c r="R697" i="48"/>
  <c r="Q697" i="48"/>
  <c r="P697" i="48"/>
  <c r="O697" i="48"/>
  <c r="M697" i="48"/>
  <c r="L697" i="48"/>
  <c r="K697" i="48"/>
  <c r="J697" i="48"/>
  <c r="I697" i="48"/>
  <c r="E698" i="48"/>
  <c r="E697" i="48"/>
  <c r="AV697" i="48"/>
  <c r="I33" i="55" s="1"/>
  <c r="L33" i="55" s="1"/>
  <c r="S619" i="48"/>
  <c r="R619" i="48"/>
  <c r="Q619" i="48"/>
  <c r="P619" i="48"/>
  <c r="O619" i="48"/>
  <c r="M619" i="48"/>
  <c r="L619" i="48"/>
  <c r="K619" i="48"/>
  <c r="J619" i="48"/>
  <c r="I619" i="48"/>
  <c r="E620" i="48"/>
  <c r="E619" i="48"/>
  <c r="S586" i="48"/>
  <c r="R586" i="48"/>
  <c r="Q586" i="48"/>
  <c r="P586" i="48"/>
  <c r="O586" i="48"/>
  <c r="M586" i="48"/>
  <c r="L586" i="48"/>
  <c r="K586" i="48"/>
  <c r="J586" i="48"/>
  <c r="I586" i="48"/>
  <c r="E587" i="48"/>
  <c r="E586" i="48"/>
  <c r="S553" i="48"/>
  <c r="R553" i="48"/>
  <c r="Q553" i="48"/>
  <c r="P553" i="48"/>
  <c r="O553" i="48"/>
  <c r="M553" i="48"/>
  <c r="L553" i="48"/>
  <c r="K553" i="48"/>
  <c r="J553" i="48"/>
  <c r="I553" i="48"/>
  <c r="E554" i="48"/>
  <c r="E553" i="48"/>
  <c r="S528" i="48"/>
  <c r="R528" i="48"/>
  <c r="Q528" i="48"/>
  <c r="P528" i="48"/>
  <c r="O528" i="48"/>
  <c r="M528" i="48"/>
  <c r="L528" i="48"/>
  <c r="K528" i="48"/>
  <c r="J528" i="48"/>
  <c r="I528" i="48"/>
  <c r="E529" i="48"/>
  <c r="E528" i="48"/>
  <c r="S449" i="48"/>
  <c r="R449" i="48"/>
  <c r="Q449" i="48"/>
  <c r="P449" i="48"/>
  <c r="O449" i="48"/>
  <c r="M449" i="48"/>
  <c r="L449" i="48"/>
  <c r="K449" i="48"/>
  <c r="J449" i="48"/>
  <c r="I449" i="48"/>
  <c r="E450" i="48"/>
  <c r="E449" i="48"/>
  <c r="S384" i="48"/>
  <c r="R384" i="48"/>
  <c r="Q384" i="48"/>
  <c r="P384" i="48"/>
  <c r="O384" i="48"/>
  <c r="M384" i="48"/>
  <c r="L384" i="48"/>
  <c r="K384" i="48"/>
  <c r="J384" i="48"/>
  <c r="I384" i="48"/>
  <c r="E385" i="48"/>
  <c r="E384" i="48"/>
  <c r="S340" i="48"/>
  <c r="R340" i="48"/>
  <c r="Q340" i="48"/>
  <c r="P340" i="48"/>
  <c r="O340" i="48"/>
  <c r="M340" i="48"/>
  <c r="L340" i="48"/>
  <c r="K340" i="48"/>
  <c r="J340" i="48"/>
  <c r="I340" i="48"/>
  <c r="E341" i="48"/>
  <c r="E340" i="48"/>
  <c r="S314" i="48"/>
  <c r="R314" i="48"/>
  <c r="Q314" i="48"/>
  <c r="P314" i="48"/>
  <c r="O314" i="48"/>
  <c r="M314" i="48"/>
  <c r="L314" i="48"/>
  <c r="K314" i="48"/>
  <c r="J314" i="48"/>
  <c r="I314" i="48"/>
  <c r="E315" i="48"/>
  <c r="E314" i="48"/>
  <c r="S303" i="48"/>
  <c r="R303" i="48"/>
  <c r="Q303" i="48"/>
  <c r="P303" i="48"/>
  <c r="O303" i="48"/>
  <c r="M303" i="48"/>
  <c r="L303" i="48"/>
  <c r="K303" i="48"/>
  <c r="J303" i="48"/>
  <c r="I303" i="48"/>
  <c r="E304" i="48"/>
  <c r="S266" i="48"/>
  <c r="R266" i="48"/>
  <c r="Q266" i="48"/>
  <c r="P266" i="48"/>
  <c r="O266" i="48"/>
  <c r="M266" i="48"/>
  <c r="L266" i="48"/>
  <c r="K266" i="48"/>
  <c r="J266" i="48"/>
  <c r="I266" i="48"/>
  <c r="E267" i="48"/>
  <c r="E266" i="48"/>
  <c r="S229" i="48"/>
  <c r="R229" i="48"/>
  <c r="Q229" i="48"/>
  <c r="P229" i="48"/>
  <c r="O229" i="48"/>
  <c r="M229" i="48"/>
  <c r="L229" i="48"/>
  <c r="K229" i="48"/>
  <c r="J229" i="48"/>
  <c r="I229" i="48"/>
  <c r="E230" i="48"/>
  <c r="E229" i="48"/>
  <c r="S214" i="48"/>
  <c r="R214" i="48"/>
  <c r="Q214" i="48"/>
  <c r="P214" i="48"/>
  <c r="O214" i="48"/>
  <c r="M214" i="48"/>
  <c r="L214" i="48"/>
  <c r="K214" i="48"/>
  <c r="J214" i="48"/>
  <c r="I214" i="48"/>
  <c r="E215" i="48"/>
  <c r="E214" i="48"/>
  <c r="S134" i="48"/>
  <c r="R134" i="48"/>
  <c r="Q134" i="48"/>
  <c r="P134" i="48"/>
  <c r="O134" i="48"/>
  <c r="M134" i="48"/>
  <c r="L134" i="48"/>
  <c r="K134" i="48"/>
  <c r="J134" i="48"/>
  <c r="I134" i="48"/>
  <c r="E135" i="48"/>
  <c r="E134" i="48"/>
  <c r="S120" i="48"/>
  <c r="R120" i="48"/>
  <c r="Q120" i="48"/>
  <c r="P120" i="48"/>
  <c r="O120" i="48"/>
  <c r="M120" i="48"/>
  <c r="L120" i="48"/>
  <c r="K120" i="48"/>
  <c r="J120" i="48"/>
  <c r="I120" i="48"/>
  <c r="E121" i="48"/>
  <c r="E120" i="48"/>
  <c r="S90" i="48"/>
  <c r="R90" i="48"/>
  <c r="Q90" i="48"/>
  <c r="P90" i="48"/>
  <c r="O90" i="48"/>
  <c r="M90" i="48"/>
  <c r="L90" i="48"/>
  <c r="K90" i="48"/>
  <c r="J90" i="48"/>
  <c r="I90" i="48"/>
  <c r="E91" i="48"/>
  <c r="E90" i="48"/>
  <c r="E30" i="48"/>
  <c r="E29" i="48"/>
  <c r="S29" i="48"/>
  <c r="R29" i="48"/>
  <c r="Q29" i="48"/>
  <c r="P29" i="48"/>
  <c r="O29" i="48"/>
  <c r="M29" i="48"/>
  <c r="L29" i="48"/>
  <c r="K29" i="48"/>
  <c r="J29" i="48"/>
  <c r="I29" i="48"/>
  <c r="AZ449" i="48"/>
  <c r="E25" i="55" s="1"/>
  <c r="AZ553" i="48"/>
  <c r="E29" i="55" s="1"/>
  <c r="AR553" i="48"/>
  <c r="BK554" i="48" s="1"/>
  <c r="AO553" i="48"/>
  <c r="BI554" i="48" s="1"/>
  <c r="AL553" i="48"/>
  <c r="BG554" i="48" s="1"/>
  <c r="AI553" i="48"/>
  <c r="BE554" i="48" s="1"/>
  <c r="BK655" i="48"/>
  <c r="BI655" i="48"/>
  <c r="BG655" i="48"/>
  <c r="AZ586" i="48"/>
  <c r="E30" i="55" s="1"/>
  <c r="AR586" i="48"/>
  <c r="BK587" i="48" s="1"/>
  <c r="AO586" i="48"/>
  <c r="BI587" i="48" s="1"/>
  <c r="AL586" i="48"/>
  <c r="BG587" i="48" s="1"/>
  <c r="AI586" i="48"/>
  <c r="BE587" i="48" s="1"/>
  <c r="AV586" i="48"/>
  <c r="I30" i="55" s="1"/>
  <c r="L30" i="55" s="1"/>
  <c r="AZ619" i="48"/>
  <c r="E31" i="55" s="1"/>
  <c r="AR619" i="48"/>
  <c r="BK620" i="48" s="1"/>
  <c r="AO619" i="48"/>
  <c r="BI620" i="48" s="1"/>
  <c r="AL619" i="48"/>
  <c r="BG620" i="48" s="1"/>
  <c r="AI619" i="48"/>
  <c r="BE620" i="48" s="1"/>
  <c r="AV619" i="48"/>
  <c r="I31" i="55" s="1"/>
  <c r="L31" i="55" s="1"/>
  <c r="AZ528" i="48"/>
  <c r="E28" i="55" s="1"/>
  <c r="AR528" i="48"/>
  <c r="BK529" i="48" s="1"/>
  <c r="AO528" i="48"/>
  <c r="BI529" i="48" s="1"/>
  <c r="AL528" i="48"/>
  <c r="BG529" i="48" s="1"/>
  <c r="AI528" i="48"/>
  <c r="BE529" i="48" s="1"/>
  <c r="BK450" i="48"/>
  <c r="BI450" i="48"/>
  <c r="BG450" i="48"/>
  <c r="BE450" i="48"/>
  <c r="AZ384" i="48"/>
  <c r="E21" i="55" s="1"/>
  <c r="AR384" i="48"/>
  <c r="BK385" i="48" s="1"/>
  <c r="AO384" i="48"/>
  <c r="BI385" i="48" s="1"/>
  <c r="AL384" i="48"/>
  <c r="BG385" i="48" s="1"/>
  <c r="AI384" i="48"/>
  <c r="BE385" i="48" s="1"/>
  <c r="AR340" i="48"/>
  <c r="BK341" i="48" s="1"/>
  <c r="AO340" i="48"/>
  <c r="BI341" i="48" s="1"/>
  <c r="AL340" i="48"/>
  <c r="BG341" i="48" s="1"/>
  <c r="AI340" i="48"/>
  <c r="BE341" i="48" s="1"/>
  <c r="AV214" i="48"/>
  <c r="I15" i="55" s="1"/>
  <c r="L15" i="55" s="1"/>
  <c r="AZ340" i="48"/>
  <c r="E20" i="55" s="1"/>
  <c r="AZ314" i="48"/>
  <c r="E19" i="55" s="1"/>
  <c r="AZ303" i="48"/>
  <c r="E18" i="55" s="1"/>
  <c r="AZ266" i="48"/>
  <c r="E17" i="55" s="1"/>
  <c r="AZ229" i="48"/>
  <c r="E16" i="55" s="1"/>
  <c r="AZ214" i="48"/>
  <c r="E15" i="55" s="1"/>
  <c r="AZ134" i="48"/>
  <c r="E12" i="55" s="1"/>
  <c r="AZ90" i="48"/>
  <c r="E10" i="55" s="1"/>
  <c r="AZ29" i="48"/>
  <c r="AR314" i="48"/>
  <c r="BK315" i="48" s="1"/>
  <c r="AO314" i="48"/>
  <c r="BI315" i="48" s="1"/>
  <c r="AL314" i="48"/>
  <c r="BG315" i="48" s="1"/>
  <c r="AI314" i="48"/>
  <c r="BE315" i="48" s="1"/>
  <c r="AR303" i="48"/>
  <c r="BK304" i="48" s="1"/>
  <c r="AO303" i="48"/>
  <c r="BI304" i="48" s="1"/>
  <c r="AL303" i="48"/>
  <c r="BG304" i="48" s="1"/>
  <c r="AI303" i="48"/>
  <c r="BE304" i="48" s="1"/>
  <c r="AR266" i="48"/>
  <c r="BK267" i="48" s="1"/>
  <c r="AO266" i="48"/>
  <c r="BI267" i="48" s="1"/>
  <c r="AL266" i="48"/>
  <c r="BG267" i="48" s="1"/>
  <c r="AI266" i="48"/>
  <c r="BE267" i="48" s="1"/>
  <c r="AR229" i="48"/>
  <c r="BK230" i="48" s="1"/>
  <c r="AO229" i="48"/>
  <c r="BI230" i="48" s="1"/>
  <c r="AL229" i="48"/>
  <c r="BG230" i="48" s="1"/>
  <c r="AI229" i="48"/>
  <c r="BE230" i="48" s="1"/>
  <c r="AR214" i="48"/>
  <c r="BK215" i="48" s="1"/>
  <c r="AO214" i="48"/>
  <c r="BI215" i="48" s="1"/>
  <c r="AL214" i="48"/>
  <c r="BG215" i="48" s="1"/>
  <c r="AI214" i="48"/>
  <c r="BE215" i="48" s="1"/>
  <c r="BK135" i="48"/>
  <c r="BI135" i="48"/>
  <c r="BG135" i="48"/>
  <c r="BE135" i="48"/>
  <c r="AR120" i="48"/>
  <c r="BK121" i="48" s="1"/>
  <c r="AO120" i="48"/>
  <c r="BI121" i="48" s="1"/>
  <c r="AL120" i="48"/>
  <c r="BG121" i="48" s="1"/>
  <c r="AI120" i="48"/>
  <c r="BE121" i="48" s="1"/>
  <c r="AR90" i="48"/>
  <c r="BK91" i="48" s="1"/>
  <c r="AO90" i="48"/>
  <c r="BI91" i="48" s="1"/>
  <c r="AL90" i="48"/>
  <c r="BG91" i="48" s="1"/>
  <c r="AI90" i="48"/>
  <c r="BE91" i="48" s="1"/>
  <c r="AR29" i="48"/>
  <c r="AO29" i="48"/>
  <c r="AL29" i="48"/>
  <c r="AI29" i="48"/>
  <c r="AV229" i="48"/>
  <c r="I16" i="55" s="1"/>
  <c r="L16" i="55" s="1"/>
  <c r="AZ120" i="48"/>
  <c r="E11" i="55" s="1"/>
  <c r="G134" i="48" l="1"/>
  <c r="G120" i="48"/>
  <c r="G214" i="48"/>
  <c r="G266" i="48"/>
  <c r="G529" i="48"/>
  <c r="G496" i="48"/>
  <c r="G340" i="48"/>
  <c r="G482" i="48"/>
  <c r="G304" i="48"/>
  <c r="G229" i="48"/>
  <c r="G314" i="48"/>
  <c r="R713" i="48"/>
  <c r="K713" i="48"/>
  <c r="AI713" i="48"/>
  <c r="G554" i="48"/>
  <c r="G587" i="48"/>
  <c r="G620" i="48"/>
  <c r="G698" i="48"/>
  <c r="L713" i="48"/>
  <c r="G91" i="48"/>
  <c r="G385" i="48"/>
  <c r="O713" i="48"/>
  <c r="G450" i="48"/>
  <c r="S713" i="48"/>
  <c r="G29" i="48"/>
  <c r="E713" i="48"/>
  <c r="G384" i="48"/>
  <c r="G449" i="48"/>
  <c r="G528" i="48"/>
  <c r="G553" i="48"/>
  <c r="G586" i="48"/>
  <c r="G619" i="48"/>
  <c r="I713" i="48"/>
  <c r="G315" i="48"/>
  <c r="G697" i="48"/>
  <c r="G30" i="48"/>
  <c r="E714" i="48"/>
  <c r="G267" i="48"/>
  <c r="AR713" i="48"/>
  <c r="BK714" i="48" s="1"/>
  <c r="J713" i="48"/>
  <c r="G215" i="48"/>
  <c r="M713" i="48"/>
  <c r="G497" i="48"/>
  <c r="G135" i="48"/>
  <c r="AZ713" i="48"/>
  <c r="AL713" i="48"/>
  <c r="BG714" i="48" s="1"/>
  <c r="G341" i="48"/>
  <c r="G230" i="48"/>
  <c r="P713" i="48"/>
  <c r="G303" i="48"/>
  <c r="G90" i="48"/>
  <c r="AO713" i="48"/>
  <c r="BI714" i="48" s="1"/>
  <c r="G121" i="48"/>
  <c r="Q713" i="48"/>
  <c r="G481" i="48"/>
  <c r="O35" i="55"/>
  <c r="E8" i="55"/>
  <c r="E35" i="55" s="1"/>
  <c r="BE30" i="48"/>
  <c r="BN619" i="48"/>
  <c r="BN229" i="48"/>
  <c r="BN553" i="48"/>
  <c r="BN214" i="48"/>
  <c r="BN586" i="48"/>
  <c r="BN697" i="48"/>
  <c r="BK30" i="48"/>
  <c r="BI30" i="48"/>
  <c r="BG30" i="48"/>
  <c r="I18" i="55"/>
  <c r="L18" i="55" s="1"/>
  <c r="AV340" i="48"/>
  <c r="I20" i="55" s="1"/>
  <c r="L20" i="55" s="1"/>
  <c r="AV266" i="48"/>
  <c r="I17" i="55" s="1"/>
  <c r="L17" i="55" s="1"/>
  <c r="AV384" i="48"/>
  <c r="I21" i="55" s="1"/>
  <c r="L21" i="55" s="1"/>
  <c r="AV481" i="48"/>
  <c r="I26" i="55" s="1"/>
  <c r="L26" i="55" s="1"/>
  <c r="AV134" i="48"/>
  <c r="I12" i="55" s="1"/>
  <c r="L12" i="55" s="1"/>
  <c r="AV314" i="48"/>
  <c r="I19" i="55" s="1"/>
  <c r="L19" i="55" s="1"/>
  <c r="AI215" i="48"/>
  <c r="AI304" i="48"/>
  <c r="AI450" i="48"/>
  <c r="I385" i="48"/>
  <c r="O30" i="48"/>
  <c r="AI135" i="48"/>
  <c r="I91" i="48"/>
  <c r="I135" i="48"/>
  <c r="AI315" i="48"/>
  <c r="AI341" i="48"/>
  <c r="I554" i="48"/>
  <c r="I482" i="48"/>
  <c r="O587" i="48"/>
  <c r="O655" i="48"/>
  <c r="AI620" i="48"/>
  <c r="I267" i="48"/>
  <c r="O304" i="48"/>
  <c r="O341" i="48"/>
  <c r="O482" i="48"/>
  <c r="O529" i="48"/>
  <c r="I121" i="48"/>
  <c r="O135" i="48"/>
  <c r="O230" i="48"/>
  <c r="O620" i="48"/>
  <c r="I698" i="48"/>
  <c r="AI267" i="48"/>
  <c r="I30" i="48"/>
  <c r="I655" i="48"/>
  <c r="AI698" i="48"/>
  <c r="O497" i="48"/>
  <c r="I497" i="48"/>
  <c r="AI497" i="48"/>
  <c r="I304" i="48"/>
  <c r="I587" i="48"/>
  <c r="AI587" i="48"/>
  <c r="I450" i="48"/>
  <c r="AI385" i="48"/>
  <c r="AI655" i="48"/>
  <c r="I620" i="48"/>
  <c r="O698" i="48"/>
  <c r="O121" i="48"/>
  <c r="AI554" i="48"/>
  <c r="O385" i="48"/>
  <c r="I215" i="48"/>
  <c r="I315" i="48"/>
  <c r="I341" i="48"/>
  <c r="AI30" i="48"/>
  <c r="AI91" i="48"/>
  <c r="O215" i="48"/>
  <c r="I230" i="48"/>
  <c r="O450" i="48"/>
  <c r="AI230" i="48"/>
  <c r="O315" i="48"/>
  <c r="I529" i="48"/>
  <c r="AI482" i="48"/>
  <c r="AI121" i="48"/>
  <c r="AI529" i="48"/>
  <c r="O91" i="48"/>
  <c r="O267" i="48"/>
  <c r="O554" i="48"/>
  <c r="G713" i="48" l="1"/>
  <c r="G714" i="48"/>
  <c r="BN654" i="48"/>
  <c r="BN266" i="48"/>
  <c r="BN481" i="48"/>
  <c r="BN340" i="48"/>
  <c r="BN384" i="48"/>
  <c r="BN314" i="48"/>
  <c r="BN303" i="48"/>
  <c r="BN134" i="48"/>
  <c r="BE714" i="48"/>
  <c r="AI714" i="48"/>
  <c r="BA528" i="48"/>
  <c r="AV90" i="48"/>
  <c r="AZ655" i="48"/>
  <c r="BA481" i="48"/>
  <c r="BA340" i="48"/>
  <c r="BA619" i="48"/>
  <c r="BA266" i="48"/>
  <c r="BA449" i="48"/>
  <c r="BA586" i="48"/>
  <c r="BA496" i="48"/>
  <c r="BA229" i="48"/>
  <c r="BA303" i="48"/>
  <c r="BA553" i="48"/>
  <c r="BA29" i="48"/>
  <c r="BA134" i="48"/>
  <c r="BA697" i="48"/>
  <c r="BA214" i="48"/>
  <c r="BA120" i="48"/>
  <c r="BA90" i="48"/>
  <c r="BA384" i="48"/>
  <c r="O714" i="48"/>
  <c r="I714" i="48"/>
  <c r="I10" i="55" l="1"/>
  <c r="F8" i="55"/>
  <c r="G8" i="55" s="1"/>
  <c r="AZ620" i="48"/>
  <c r="F31" i="55"/>
  <c r="G31" i="55" s="1"/>
  <c r="AZ554" i="48"/>
  <c r="F29" i="55"/>
  <c r="G29" i="55" s="1"/>
  <c r="AZ341" i="48"/>
  <c r="F20" i="55"/>
  <c r="G20" i="55" s="1"/>
  <c r="AZ450" i="48"/>
  <c r="F25" i="55"/>
  <c r="G25" i="55" s="1"/>
  <c r="AZ267" i="48"/>
  <c r="F17" i="55"/>
  <c r="G17" i="55" s="1"/>
  <c r="AZ304" i="48"/>
  <c r="F18" i="55"/>
  <c r="G18" i="55" s="1"/>
  <c r="AZ482" i="48"/>
  <c r="F26" i="55"/>
  <c r="G26" i="55" s="1"/>
  <c r="AZ91" i="48"/>
  <c r="F10" i="55"/>
  <c r="AZ230" i="48"/>
  <c r="F16" i="55"/>
  <c r="G16" i="55" s="1"/>
  <c r="AZ135" i="48"/>
  <c r="F12" i="55"/>
  <c r="G12" i="55" s="1"/>
  <c r="AZ121" i="48"/>
  <c r="F11" i="55"/>
  <c r="G11" i="55" s="1"/>
  <c r="AZ497" i="48"/>
  <c r="F27" i="55"/>
  <c r="G27" i="55" s="1"/>
  <c r="AZ215" i="48"/>
  <c r="F15" i="55"/>
  <c r="G15" i="55" s="1"/>
  <c r="AZ587" i="48"/>
  <c r="F30" i="55"/>
  <c r="G30" i="55" s="1"/>
  <c r="AZ529" i="48"/>
  <c r="F28" i="55"/>
  <c r="G28" i="55" s="1"/>
  <c r="AZ385" i="48"/>
  <c r="F21" i="55"/>
  <c r="G21" i="55" s="1"/>
  <c r="AZ698" i="48"/>
  <c r="F33" i="55"/>
  <c r="AZ30" i="48"/>
  <c r="BN90" i="48"/>
  <c r="AV120" i="48"/>
  <c r="I11" i="55" s="1"/>
  <c r="L11" i="55" s="1"/>
  <c r="BA314" i="48"/>
  <c r="BA713" i="48" s="1"/>
  <c r="AV713" i="48" l="1"/>
  <c r="BN713" i="48" s="1"/>
  <c r="L10" i="55"/>
  <c r="G10" i="55"/>
  <c r="AZ315" i="48"/>
  <c r="F19" i="55"/>
  <c r="G19" i="55" s="1"/>
  <c r="G33" i="55"/>
  <c r="AZ714" i="48"/>
  <c r="I35" i="55"/>
  <c r="BN120" i="48"/>
  <c r="F35" i="55" l="1"/>
  <c r="G35" i="55" s="1"/>
  <c r="L35" i="55"/>
</calcChain>
</file>

<file path=xl/sharedStrings.xml><?xml version="1.0" encoding="utf-8"?>
<sst xmlns="http://schemas.openxmlformats.org/spreadsheetml/2006/main" count="4467" uniqueCount="1322">
  <si>
    <t>CANTIDAD DE PRODUCTOS</t>
  </si>
  <si>
    <t>ITEM</t>
  </si>
  <si>
    <t>E</t>
  </si>
  <si>
    <t>C</t>
  </si>
  <si>
    <t>Informe de Gestión de la Oficina de Control Interno para el Congreso de la Republica</t>
  </si>
  <si>
    <t>Sistema de Información y Gestión del Empleo Público - SIGEP</t>
  </si>
  <si>
    <t>Grado de Cumplimiento de las Normas de Austeridad y Eficiencia del Gasto Público</t>
  </si>
  <si>
    <t>Informe Anual del Sistema de Control Interno Contable</t>
  </si>
  <si>
    <t>Sistema Integrado de Información Financiera - SIIF</t>
  </si>
  <si>
    <t>Fondo de Apoyo Financiero para la Energización de las  Zonas No Interconectadas - FAZNI</t>
  </si>
  <si>
    <t>ESTRATÉGICO</t>
  </si>
  <si>
    <t>MISIONAL</t>
  </si>
  <si>
    <t>APOYO</t>
  </si>
  <si>
    <t>EVALUACIÓN Y CONTROL</t>
  </si>
  <si>
    <t>ESPECIAL</t>
  </si>
  <si>
    <t>ENERO</t>
  </si>
  <si>
    <t>FEBRERO</t>
  </si>
  <si>
    <t>MARZO</t>
  </si>
  <si>
    <t>ABRIL</t>
  </si>
  <si>
    <t>MAYO</t>
  </si>
  <si>
    <t>JUNIO</t>
  </si>
  <si>
    <t>JULIO</t>
  </si>
  <si>
    <t>AGOSTO</t>
  </si>
  <si>
    <t>SEPTIEMBRE</t>
  </si>
  <si>
    <t>OCTUBRE</t>
  </si>
  <si>
    <t>NOVIEMBRE</t>
  </si>
  <si>
    <t>DICIEMBRE</t>
  </si>
  <si>
    <t>AC</t>
  </si>
  <si>
    <t>R</t>
  </si>
  <si>
    <t>Oficina Asesora Jurídica</t>
  </si>
  <si>
    <t>Dirección de Hidrocarburos</t>
  </si>
  <si>
    <t>Subdirección de Talento Humano</t>
  </si>
  <si>
    <t>Grupo de Servicios Administrativos</t>
  </si>
  <si>
    <t>Grupo de Jurisdicción Coactiva</t>
  </si>
  <si>
    <t>Valoración de los Nuevos Pasivos Contingentes y la Actividad Litigiosa del Estado</t>
  </si>
  <si>
    <t>Oficina de Planeación y Gestión Internacional</t>
  </si>
  <si>
    <t>Oscar Leonardo Plata Plata</t>
  </si>
  <si>
    <t>Programa de Normalización de Redes Eléctricas - PRONE</t>
  </si>
  <si>
    <t>NO ASIGNADO</t>
  </si>
  <si>
    <t>RESPONSABLE:
LÍDER DEL PROCESO AUDITADO</t>
  </si>
  <si>
    <t>Áreas Organizacionales</t>
  </si>
  <si>
    <t>Subdirección Administrativa y Financiera</t>
  </si>
  <si>
    <t>Acciones de Prevención o Mejoramiento Respecto de la Defensa y Protección de los Derechos Humanos por parte de los Servidores Públicos</t>
  </si>
  <si>
    <t>EVALUACIÓN Y SEGUIMIENTO</t>
  </si>
  <si>
    <t>Fondo de Apoyo Financiero para la Energización de las  Zonas Rurales Interconectadas - FAER</t>
  </si>
  <si>
    <t>A</t>
  </si>
  <si>
    <t>AS</t>
  </si>
  <si>
    <t>ASE</t>
  </si>
  <si>
    <t>Sistema de Información Geográfica del Sector Minero Energético - GEOPORTAL</t>
  </si>
  <si>
    <t>Oficina de Asuntos Regulatorios y Empresariales</t>
  </si>
  <si>
    <t>Dirección de Formalización Minera</t>
  </si>
  <si>
    <t>Dirección de Minería Empresarial</t>
  </si>
  <si>
    <t>Oficina de Asuntos Ambientales y Sociales</t>
  </si>
  <si>
    <t>Grupo de Control Interno Disciplinario</t>
  </si>
  <si>
    <t>Grupo de Gestión Contractual</t>
  </si>
  <si>
    <t>Oficina de Control Interno</t>
  </si>
  <si>
    <t>Secretaría General</t>
  </si>
  <si>
    <t>Grupo de Gestión Financiera y Contable</t>
  </si>
  <si>
    <t>Acuerdos de Gestión del Ministerio de Minas y Energía</t>
  </si>
  <si>
    <t>Dirección de Energía Eléctrica</t>
  </si>
  <si>
    <t xml:space="preserve">Reglamentación Artículo 227 Ley 681 de 2001 - Código de Minas  </t>
  </si>
  <si>
    <t>Sandra Milena Castro Achury</t>
  </si>
  <si>
    <t xml:space="preserve">Dirección de Minería Empresarial </t>
  </si>
  <si>
    <t>Grupo de Comunicación y Prensa</t>
  </si>
  <si>
    <t>Norma Regina Figueroa Moreno</t>
  </si>
  <si>
    <t>Olga Lucía Baquero Ortega</t>
  </si>
  <si>
    <t>Armando Calderón Salom</t>
  </si>
  <si>
    <t>AF</t>
  </si>
  <si>
    <t>AG</t>
  </si>
  <si>
    <t>ASI</t>
  </si>
  <si>
    <t>Plan Institucional de Capacitación - PIC</t>
  </si>
  <si>
    <t>Plan Estratégico de Prensa y Comunicaciones</t>
  </si>
  <si>
    <t>Plan Estratégico de Participación Ciudadana y Rendición de Cuentas</t>
  </si>
  <si>
    <t>Plan Estratégico de Seguridad Vial - PESV</t>
  </si>
  <si>
    <t>Normas de Derechos de Autor Sobre Software</t>
  </si>
  <si>
    <t xml:space="preserve">Oficina de Asuntos Ambientales y Sociales </t>
  </si>
  <si>
    <t xml:space="preserve">Subdirección de Talento Humano </t>
  </si>
  <si>
    <t xml:space="preserve">Dirección de Hidrocarburos </t>
  </si>
  <si>
    <t xml:space="preserve">Dirección de Formalización Minera </t>
  </si>
  <si>
    <t xml:space="preserve">Grupo de Gestión Contractual </t>
  </si>
  <si>
    <t xml:space="preserve">Grupo de Jurisdicción Coactiva </t>
  </si>
  <si>
    <t xml:space="preserve">Oficina de Control Interno </t>
  </si>
  <si>
    <t xml:space="preserve">Secretaría General </t>
  </si>
  <si>
    <t xml:space="preserve">Oficina Asesora Jurídica </t>
  </si>
  <si>
    <t xml:space="preserve">Dirección de Energía Eléctrica </t>
  </si>
  <si>
    <t xml:space="preserve">Grupo de Servicios Administrativos </t>
  </si>
  <si>
    <t>Grupo de Tesorería</t>
  </si>
  <si>
    <t xml:space="preserve">Grupo de Gestión Financiera y Contable </t>
  </si>
  <si>
    <t>1.2</t>
  </si>
  <si>
    <t>1.4</t>
  </si>
  <si>
    <t>1.5</t>
  </si>
  <si>
    <t>1.6</t>
  </si>
  <si>
    <t>1.7</t>
  </si>
  <si>
    <t>2.2</t>
  </si>
  <si>
    <t>2.3</t>
  </si>
  <si>
    <t>2.4</t>
  </si>
  <si>
    <t>2.5</t>
  </si>
  <si>
    <t>2.6</t>
  </si>
  <si>
    <t>2.7</t>
  </si>
  <si>
    <t>2.8</t>
  </si>
  <si>
    <t>2.9</t>
  </si>
  <si>
    <t>2.10</t>
  </si>
  <si>
    <t>2.11</t>
  </si>
  <si>
    <t>2.14</t>
  </si>
  <si>
    <t>2.16</t>
  </si>
  <si>
    <t>2.17</t>
  </si>
  <si>
    <t>2.19</t>
  </si>
  <si>
    <t>3.1</t>
  </si>
  <si>
    <t>3.2</t>
  </si>
  <si>
    <t>3.3</t>
  </si>
  <si>
    <t>3.4</t>
  </si>
  <si>
    <t>3.7</t>
  </si>
  <si>
    <t>3.5</t>
  </si>
  <si>
    <t>3.6</t>
  </si>
  <si>
    <t>3.8</t>
  </si>
  <si>
    <t>3.9</t>
  </si>
  <si>
    <t>3.10</t>
  </si>
  <si>
    <t>3.11</t>
  </si>
  <si>
    <t>3.12</t>
  </si>
  <si>
    <t>3.13</t>
  </si>
  <si>
    <t>3.14</t>
  </si>
  <si>
    <t>Sistema Único de Gestión e Información Litigiosa del Estado - Ekogui</t>
  </si>
  <si>
    <t>CS</t>
  </si>
  <si>
    <t>6.1</t>
  </si>
  <si>
    <t>6.2</t>
  </si>
  <si>
    <t>6.3</t>
  </si>
  <si>
    <t>6.4</t>
  </si>
  <si>
    <t>6.5</t>
  </si>
  <si>
    <t>6.6</t>
  </si>
  <si>
    <t>6.7</t>
  </si>
  <si>
    <t>Sistema de Gestión Recursos Físicos y Contratación - NEON</t>
  </si>
  <si>
    <t>Control Interno Contable por Cambio de Representante Legal</t>
  </si>
  <si>
    <t>4.1</t>
  </si>
  <si>
    <t>5.1</t>
  </si>
  <si>
    <t>5.2</t>
  </si>
  <si>
    <t>5.3</t>
  </si>
  <si>
    <t>5.4</t>
  </si>
  <si>
    <t>5.5</t>
  </si>
  <si>
    <t>Sistema CAT SERVICE DESK</t>
  </si>
  <si>
    <t>Sistema de Liquidación de Subsidios GLP</t>
  </si>
  <si>
    <t>Sistema de Correo Electrónico del Ministerio de Minas y Energía</t>
  </si>
  <si>
    <t>Sistema Fondo de Inversión de Energía (FAER, PRONE, FAZNI)</t>
  </si>
  <si>
    <t>Sistema de Administración de Gestión Humana - SARA</t>
  </si>
  <si>
    <t>Sistema Portal Web del Ministerio de Minas y Energía</t>
  </si>
  <si>
    <t>Sistema de Información de Comisiones y Viáticos</t>
  </si>
  <si>
    <t>Sistema de Control de Acceso - INTEGRA 32</t>
  </si>
  <si>
    <t>Sistema de Declaración de Producción de Gas - SDG</t>
  </si>
  <si>
    <t>Sistema de Información para Seguimiento a Proyectos Cofinanciados a Través del Fondo Especial Cuota de Fomento - SUNA</t>
  </si>
  <si>
    <t>Fondo Especial de Becas y Apoyos Financieros - FEBAF</t>
  </si>
  <si>
    <t>Fondo Especial Cuota de Fomento de Gas Natural - FECFGN</t>
  </si>
  <si>
    <t>6.8</t>
  </si>
  <si>
    <t>Política Nacional de Seguridad Minera</t>
  </si>
  <si>
    <t>Planes de Abastecimiento de los Departamentos de Zona de Frontera</t>
  </si>
  <si>
    <t>Sistemas de Liquidación de Impuesto de Transporte de Hidrocarburos - SITH</t>
  </si>
  <si>
    <t>Políticas de Seguridad de la Información</t>
  </si>
  <si>
    <t>Política de Protección de Datos Personales</t>
  </si>
  <si>
    <t>Política de Privacidad y Condiciones de Uso</t>
  </si>
  <si>
    <t>Política y Lineamientos de Operación</t>
  </si>
  <si>
    <t xml:space="preserve">Política de Seguridad y Salud en el Trabajo </t>
  </si>
  <si>
    <t>Despacho Ministro</t>
  </si>
  <si>
    <t>Análisis Fichas de Conciliación</t>
  </si>
  <si>
    <t>Publicación de Información en el Sistema Electrónico de Contratación Pública - SECOP</t>
  </si>
  <si>
    <t>Programa de Gestión Documental - PGD</t>
  </si>
  <si>
    <t>7.1</t>
  </si>
  <si>
    <t>Políticas de Gestión Ambiental Operativa</t>
  </si>
  <si>
    <t>7.2</t>
  </si>
  <si>
    <t>7.3</t>
  </si>
  <si>
    <t>7.4</t>
  </si>
  <si>
    <t>7.5</t>
  </si>
  <si>
    <t>7.6</t>
  </si>
  <si>
    <t>7.7</t>
  </si>
  <si>
    <t>7.8</t>
  </si>
  <si>
    <t>7.9</t>
  </si>
  <si>
    <t>7.10</t>
  </si>
  <si>
    <t>7.11</t>
  </si>
  <si>
    <t>Plan Indicativo de Expansión de Cobertura - PIEC</t>
  </si>
  <si>
    <t>4.4</t>
  </si>
  <si>
    <t>9.1</t>
  </si>
  <si>
    <t>9.2</t>
  </si>
  <si>
    <t>9.3</t>
  </si>
  <si>
    <t>9.4</t>
  </si>
  <si>
    <t>9.5</t>
  </si>
  <si>
    <t>10.1</t>
  </si>
  <si>
    <t>10.2</t>
  </si>
  <si>
    <t>10.3</t>
  </si>
  <si>
    <t>10.4</t>
  </si>
  <si>
    <t>10.5</t>
  </si>
  <si>
    <t>10.6</t>
  </si>
  <si>
    <t>10.7</t>
  </si>
  <si>
    <t>10.8</t>
  </si>
  <si>
    <t>11.1</t>
  </si>
  <si>
    <t>11.2</t>
  </si>
  <si>
    <t>11.3</t>
  </si>
  <si>
    <t>11.4</t>
  </si>
  <si>
    <t>11.5</t>
  </si>
  <si>
    <t>11.6</t>
  </si>
  <si>
    <t>11.7</t>
  </si>
  <si>
    <t>11.8</t>
  </si>
  <si>
    <t>11.10</t>
  </si>
  <si>
    <t>11.11</t>
  </si>
  <si>
    <t>11.12</t>
  </si>
  <si>
    <t>11.13</t>
  </si>
  <si>
    <t>11.14</t>
  </si>
  <si>
    <t>Sistema de Información y Seguimiento a Metas del Gobierno – SINERGIA</t>
  </si>
  <si>
    <t>4.2</t>
  </si>
  <si>
    <t>4.3</t>
  </si>
  <si>
    <t>11.15</t>
  </si>
  <si>
    <t>6.9</t>
  </si>
  <si>
    <t>Tarcila Isabel Martínez Herazo</t>
  </si>
  <si>
    <t>Sistema de Información de Combustibles Líquidos del Ministerio de Minas y Energía - SICOM</t>
  </si>
  <si>
    <t>ROL OCI</t>
  </si>
  <si>
    <t>LIDERAZGO ESTRATÉGICO</t>
  </si>
  <si>
    <t>ENFOQUE HACIA LA PREVENCIÓN</t>
  </si>
  <si>
    <t>EVALUACIÓN DE LA GESTIÓN DEL RIESGO</t>
  </si>
  <si>
    <t>MSG</t>
  </si>
  <si>
    <t>Grupo de Asuntos Legislativos</t>
  </si>
  <si>
    <t>Informe de Posibles Actos de Corrupción e Irregularidades Detectados por la OCI para la Presidencia - Secretaria de Transparencia de la Presidencia de la República</t>
  </si>
  <si>
    <t>RELACIÓN CON ENTES EXTERNOS DE CONTROL</t>
  </si>
  <si>
    <t>Sistema Dictámenes de Instalaciones e Inspecciones Eléctricas - DIIE</t>
  </si>
  <si>
    <t>Fondo de Energías Renovables y Gestión Eficiente de la Energía - FENOGE</t>
  </si>
  <si>
    <t>Estrategia de Racionalización de Trámites</t>
  </si>
  <si>
    <t>Plan Estratégico de Tecnologías de Información y Comunicaciones del Ministerio y del Sector Minero Energético - PETIC</t>
  </si>
  <si>
    <t>Programa de Fortalecimiento Institucional del Sector Minero Energético Colombiano, financiado por el Contrato de Préstamo del BID 3594/OC-CO</t>
  </si>
  <si>
    <t>Viceministerio de Minas</t>
  </si>
  <si>
    <t>2.18</t>
  </si>
  <si>
    <t>2.13</t>
  </si>
  <si>
    <t>2.15</t>
  </si>
  <si>
    <t>6.10</t>
  </si>
  <si>
    <t>11.16</t>
  </si>
  <si>
    <t>Viceministerio de Energía</t>
  </si>
  <si>
    <t>PROCESO AUDITADO O ANALIZADO</t>
  </si>
  <si>
    <t>Sistema de Gestión Integrada de Biblioteca – KOHA</t>
  </si>
  <si>
    <t>Fondo SOLDICOM</t>
  </si>
  <si>
    <t>CUANDO SE PRESENTE</t>
  </si>
  <si>
    <t>NO ESTABLECIDA</t>
  </si>
  <si>
    <t>CUANDO SEA REQUERIDO</t>
  </si>
  <si>
    <t>QUINCE DÍAS HÁBILES POSTERIORES A LA RECEPCIÓN DEL INFORME</t>
  </si>
  <si>
    <t>CUANDO SEA PERTINENETE</t>
  </si>
  <si>
    <t>CUANDO SEA INVITADO</t>
  </si>
  <si>
    <t>SEMESTRALMENTE</t>
  </si>
  <si>
    <t>SEGÚN REQUERIMIENTO</t>
  </si>
  <si>
    <t>SEGÚN REQUERIMIENTO DEL SIGME</t>
  </si>
  <si>
    <t>SEGÚN REQUERIMIENTO DE LA OPGI</t>
  </si>
  <si>
    <t>11.17</t>
  </si>
  <si>
    <t>IS</t>
  </si>
  <si>
    <t>SEGÚN CONTRATO</t>
  </si>
  <si>
    <t>SEMESTRAL</t>
  </si>
  <si>
    <t>Políticas en la Priorización, Viabilización y Aprobación de los Proyectos Presentados en los OCAD</t>
  </si>
  <si>
    <t>Grupo de Infraestructura Tecnológica</t>
  </si>
  <si>
    <t>Grupo de Ejecución Estratégica del Sector Extractivo</t>
  </si>
  <si>
    <t>Rezzan Leonardo Chamorro Gómez</t>
  </si>
  <si>
    <t>Grupo de Gestión de Información y Servicio al Ciudadano</t>
  </si>
  <si>
    <t>Grupo de Energías No Convencionales y Asuntos Nucleares</t>
  </si>
  <si>
    <t>SUBTOTAL TRIMESTRE</t>
  </si>
  <si>
    <t>SUTOTAL ANUAL</t>
  </si>
  <si>
    <t>Acciones de Repetición en el Ministerio de Minas y Energía</t>
  </si>
  <si>
    <t>Plan de Previsión de Recursos Humanos del Ministerio de Minas y Energía</t>
  </si>
  <si>
    <t>Plan de Tratamiento de Riesgos de Seguridad y Privacidad de la Información del Ministerio de Minas y Energía</t>
  </si>
  <si>
    <t>Plan de Trabajo Anual en Seguridad y Salud en el Trabajo - PTSST</t>
  </si>
  <si>
    <t>Plan de Bienestar Social Laboral del Ministerio de Minas y Energía</t>
  </si>
  <si>
    <t>Plan Institucional de Archivos del Ministerio de Minas y Energía - PINAR</t>
  </si>
  <si>
    <t xml:space="preserve">Estrategia Territorial para la Gestión Equitativa y Sostenible del Sector de Hidrocarburos (ETH) </t>
  </si>
  <si>
    <t>Plan Integral de Cambio Climático - PICC</t>
  </si>
  <si>
    <t>Plan Nacional de Desarrollo Minero - PNDM</t>
  </si>
  <si>
    <t>COBERTURA
POR TEMAS</t>
  </si>
  <si>
    <t>AUDITORÍAS DE SEGUIMIENTO</t>
  </si>
  <si>
    <t>AUDITORÍAS A FONDOS</t>
  </si>
  <si>
    <t>AUDITORÍAS A PLANES</t>
  </si>
  <si>
    <t>AUDITORÍAS A POLÍTICAS</t>
  </si>
  <si>
    <t>AUDITORÍAS A PROGRAMAS</t>
  </si>
  <si>
    <t>Plan de Auditoría Interna de Calidad del Ministero de Minas y Energía</t>
  </si>
  <si>
    <t>Carta de Trato Digno del Ministerio de Minas y Energía</t>
  </si>
  <si>
    <t>Datos Abiertos del Ministerio de Minas y Energía</t>
  </si>
  <si>
    <t>Estados Financieros del Ministerio de Minas y Energía</t>
  </si>
  <si>
    <t>Sistema de Información Fondo de Becas</t>
  </si>
  <si>
    <t>10.9</t>
  </si>
  <si>
    <t>Contribución Parafiscal de la Esmeralda - Fedesmeralda</t>
  </si>
  <si>
    <t>Compensación del  Transporte de Combustibles Líquidos Yumbo - Pasto</t>
  </si>
  <si>
    <t>AUDITORÍAS ESPECIALES</t>
  </si>
  <si>
    <t>Recursos de los Contratos de Prestación de Servicios, Suscritos por el MME, con Recursos Provenientes del Sistema General de Regalías</t>
  </si>
  <si>
    <t>11.18</t>
  </si>
  <si>
    <t>11.19</t>
  </si>
  <si>
    <t>11.20</t>
  </si>
  <si>
    <t>11.21</t>
  </si>
  <si>
    <t>11.22</t>
  </si>
  <si>
    <t>11.23</t>
  </si>
  <si>
    <t>11.24</t>
  </si>
  <si>
    <t>11.25</t>
  </si>
  <si>
    <t>11.27</t>
  </si>
  <si>
    <t>12.1</t>
  </si>
  <si>
    <t>12.2</t>
  </si>
  <si>
    <t>12.3</t>
  </si>
  <si>
    <t>12.4</t>
  </si>
  <si>
    <t>AUDITORÍAS &amp; ACTIVIDADES CON LA CONTRALORÍA GENERAL DE LA REPÚBLICA - CGR</t>
  </si>
  <si>
    <t>MAP</t>
  </si>
  <si>
    <t>13.1</t>
  </si>
  <si>
    <t>13.2</t>
  </si>
  <si>
    <t>13.4</t>
  </si>
  <si>
    <t>13.3</t>
  </si>
  <si>
    <t>Fenecimiento Cuenta del Sector Minero Enérgetico por parte de la Contraloría General de la República - CGR</t>
  </si>
  <si>
    <t>MAPC</t>
  </si>
  <si>
    <t>Grupo Unidad de Resultados</t>
  </si>
  <si>
    <t>Grupo de Innovación Cultual y Organizacional</t>
  </si>
  <si>
    <t>15.1</t>
  </si>
  <si>
    <t>15.2</t>
  </si>
  <si>
    <t>15.4</t>
  </si>
  <si>
    <t>15.5</t>
  </si>
  <si>
    <t>14.1</t>
  </si>
  <si>
    <t>14.2</t>
  </si>
  <si>
    <t>14.3</t>
  </si>
  <si>
    <t>14.4</t>
  </si>
  <si>
    <t>14.5</t>
  </si>
  <si>
    <t>14.6</t>
  </si>
  <si>
    <t>14.7</t>
  </si>
  <si>
    <t>14.8</t>
  </si>
  <si>
    <t>16.1</t>
  </si>
  <si>
    <t>16.2</t>
  </si>
  <si>
    <t>16.3</t>
  </si>
  <si>
    <t>16.4</t>
  </si>
  <si>
    <t>Política para la Gestión de Desechos Radiactivos en Colombia</t>
  </si>
  <si>
    <t>Comité del Fondo Especial de Becas del Ministerio de Minas y Energía</t>
  </si>
  <si>
    <t>Comité Junta Administradora del Fondo Especial de Becas del Ministerio de Minas y Energía</t>
  </si>
  <si>
    <t>Comité Técnico de Sostenibilidad Contable del Ministerio de Minas y Energía</t>
  </si>
  <si>
    <t>Compromisos Adquiridos en el Comité de Coordinación del Ministerio de Minas y Energía</t>
  </si>
  <si>
    <t>ASISTENCIA A COMITÉS</t>
  </si>
  <si>
    <t>17.1</t>
  </si>
  <si>
    <t>17.2</t>
  </si>
  <si>
    <t>17.3</t>
  </si>
  <si>
    <t>17.4</t>
  </si>
  <si>
    <t>ATENCIÓN DE TEMAS INTERNOS Y ADMINISTRATIVOS</t>
  </si>
  <si>
    <t>Entidades del Sector
Contraloría General de la República</t>
  </si>
  <si>
    <t>Memorandos de Entendimientos Suscritos por el Ministerio de Minas y Energía</t>
  </si>
  <si>
    <t>P</t>
  </si>
  <si>
    <t>PLANTA</t>
  </si>
  <si>
    <t>CONTRATISTAS</t>
  </si>
  <si>
    <t>Alexander Brito Vergara</t>
  </si>
  <si>
    <t>FECHA LÍMITE DE ENTREGA
(ANOTACIÓN / OBSERVACIÓN)</t>
  </si>
  <si>
    <t>Grupo de Innovación Cultural y Organizacional</t>
  </si>
  <si>
    <t>SEGÚN INFORMES</t>
  </si>
  <si>
    <t>18.1</t>
  </si>
  <si>
    <t>18.2</t>
  </si>
  <si>
    <t>18.3</t>
  </si>
  <si>
    <t>18.4</t>
  </si>
  <si>
    <t>18.5</t>
  </si>
  <si>
    <t>18.6</t>
  </si>
  <si>
    <t>18.7</t>
  </si>
  <si>
    <t>SEGÚN NECESIDAD</t>
  </si>
  <si>
    <t>CON BASE EN EL UNIVERSO DE LA NORMA Y DE LOS TEMAS DE LA ENTIDAD</t>
  </si>
  <si>
    <t>CUANDO SEA REQUEDIDO</t>
  </si>
  <si>
    <t>Jefe Oficina de Control Interno</t>
  </si>
  <si>
    <t>Nohora Esperanza Plazas Barrera</t>
  </si>
  <si>
    <t>Contraloría General de la República</t>
  </si>
  <si>
    <t>Ponderación del Riesgo</t>
  </si>
  <si>
    <t>ALTO</t>
  </si>
  <si>
    <t>MODERADO</t>
  </si>
  <si>
    <t>BAJO</t>
  </si>
  <si>
    <t>API</t>
  </si>
  <si>
    <t>AE</t>
  </si>
  <si>
    <t>ATER</t>
  </si>
  <si>
    <t>ACIE</t>
  </si>
  <si>
    <t>STC</t>
  </si>
  <si>
    <t>PRC</t>
  </si>
  <si>
    <t>MARC</t>
  </si>
  <si>
    <t>Formulación del Plan de Mejoramiento por Procesos de la Oficina de Control Interno</t>
  </si>
  <si>
    <t>ACTI</t>
  </si>
  <si>
    <t>FPAII</t>
  </si>
  <si>
    <t>FPA</t>
  </si>
  <si>
    <t>FPM</t>
  </si>
  <si>
    <t>Política de Administración de Riesgos del Ministerio de Minas y Energía</t>
  </si>
  <si>
    <t>Estrategia de Administración de Riesgos del Ministerio de Minas y Energía</t>
  </si>
  <si>
    <t>Plan Estratégico de Talento Humano del Ministerio de Minas y Energía - PETH</t>
  </si>
  <si>
    <t>ASC</t>
  </si>
  <si>
    <t>AUDITORÍA DE LEGALIDAD DE ACTOS ADMINISTRATIVOS</t>
  </si>
  <si>
    <t>Demandas Contra el Ministerio de Minas y Energía</t>
  </si>
  <si>
    <t>Apropiación de los Valores y Principios del Servidor Público del Ministerio de Minas y Energía</t>
  </si>
  <si>
    <t>Nivel de Servicio y Satisfacción de los Grupos de Valor, Clientes o Usuarios frente a los Servicios Brindados por el Ministerio de Minas y Energía</t>
  </si>
  <si>
    <t>Mecanismos de Información Interna y Externa del Ministerio de Minas y Energía</t>
  </si>
  <si>
    <t>14.9</t>
  </si>
  <si>
    <t>19.1</t>
  </si>
  <si>
    <t>19.2</t>
  </si>
  <si>
    <t>19.3</t>
  </si>
  <si>
    <t>19.4</t>
  </si>
  <si>
    <t>19.5</t>
  </si>
  <si>
    <t>19.6</t>
  </si>
  <si>
    <t>19.7</t>
  </si>
  <si>
    <t>19.8</t>
  </si>
  <si>
    <t>19.9</t>
  </si>
  <si>
    <t>20.1</t>
  </si>
  <si>
    <t>20.2</t>
  </si>
  <si>
    <t>20.3</t>
  </si>
  <si>
    <t>20.4</t>
  </si>
  <si>
    <t>20.5</t>
  </si>
  <si>
    <t>20.6</t>
  </si>
  <si>
    <t>20.7</t>
  </si>
  <si>
    <t>20.8</t>
  </si>
  <si>
    <t>20.9</t>
  </si>
  <si>
    <t>Feliciana Julia Córdoba Rocha</t>
  </si>
  <si>
    <t>Miguel Darío Beltrán Beltrán</t>
  </si>
  <si>
    <t xml:space="preserve">Tpo de Vinculación
Planta (P) Contratista (C) </t>
  </si>
  <si>
    <t>Campañas de Sensibilización en Temas del Sistema de Control Interno</t>
  </si>
  <si>
    <t>CAP</t>
  </si>
  <si>
    <t>15.3</t>
  </si>
  <si>
    <t>15.6</t>
  </si>
  <si>
    <t>Sistema de Gestión de Calidad del Ministerio de Minas y Energía</t>
  </si>
  <si>
    <t>Tiempo de Rotación en la Asignación del Tema en Años</t>
  </si>
  <si>
    <t>Comité de Asuntos de Género del Sector Minero Energético</t>
  </si>
  <si>
    <t>Programa de Equidad de Género del Ministerio de Minas y Energía</t>
  </si>
  <si>
    <t>Ley 581 de 2000 - Ley de Cuotas. Participación Activa de la Mujer en Cargos de Libre Nombramiento y Remoción del Nivel Directivo en el Ministerio de Minas y Energía</t>
  </si>
  <si>
    <t>Comité de Incentivos y Mejores Funcionarios del Ministerio de Minas y Energía</t>
  </si>
  <si>
    <t>1.3</t>
  </si>
  <si>
    <t>Actualizar y Hacer Seguimiento al Mapa de Riesgos de la Oficina de Control Interno</t>
  </si>
  <si>
    <t>Actualizar la Base de Datos de las Entidades Adscritas y Vinculadas del Sector Minero Energético</t>
  </si>
  <si>
    <t>CON BASE EN LOS CAMBIOS NORMATIVOS Y EN LAS VARIABLES QUE INCIDEN</t>
  </si>
  <si>
    <t>Normatividad funciones Ministerio de Minas y Energía Marco del Sistema General de Regalías - SGR, otorgadas por la Ley 1530 de 2012 o aquellas que las modifiquen o complementen</t>
  </si>
  <si>
    <t>ACUM</t>
  </si>
  <si>
    <t>APAII</t>
  </si>
  <si>
    <t>11.26</t>
  </si>
  <si>
    <t>SEGUIMIENTO Y MEDICIÓN
OFICINA DE CONTROL INTERNO</t>
  </si>
  <si>
    <t>EJECUCIÓN</t>
  </si>
  <si>
    <t>REGISTRO
EVIDENCIAS</t>
  </si>
  <si>
    <t>2.1</t>
  </si>
  <si>
    <t>2.12</t>
  </si>
  <si>
    <t>AUDITORÍAS A PROCESOS</t>
  </si>
  <si>
    <t>AP</t>
  </si>
  <si>
    <t>APLA</t>
  </si>
  <si>
    <t>APOL</t>
  </si>
  <si>
    <t>APRO</t>
  </si>
  <si>
    <t>AFO</t>
  </si>
  <si>
    <t>AACGR</t>
  </si>
  <si>
    <t>ALAA</t>
  </si>
  <si>
    <t>AAP</t>
  </si>
  <si>
    <t>ATIA</t>
  </si>
  <si>
    <t>Grupo de Gestión de la Información y Servicio al Ciudadano</t>
  </si>
  <si>
    <t>JUNIO
SIN ASIGNACIÓN DE CANTIDAD DE PRODUCTO</t>
  </si>
  <si>
    <t>SEPTIEMBRE
CON ASIGNACIÓN DE CANTIDAD DE PRODUCTO</t>
  </si>
  <si>
    <t>SEPTIEMBRE
SIN ASIGNACIÓN DE CANTIDAD DE PRODUCTO</t>
  </si>
  <si>
    <t>DICIEMBRE
CON ASIGNACIÓN DE CANTIDAD DE PRODUCTO</t>
  </si>
  <si>
    <t>DICIEMBRE
SIN ASIGNACIÓN DE CANTIDAD DE PRODUCTO</t>
  </si>
  <si>
    <t>TOTAL
CON ASIGNACIÓN DE CANTIDAD DE PRODUCTO</t>
  </si>
  <si>
    <t>TOTAL
SIN ASIGNACIÓN DE CANTIDAD DE PRODUCTO</t>
  </si>
  <si>
    <t>MARZO
CON ASIGNACIÓN DE CANTIDAD DE PRODUCTO</t>
  </si>
  <si>
    <t>MARZO
SIN ASIGNACIÓN DE CANTIDAD DE PRODUCTO</t>
  </si>
  <si>
    <t>JUNIO
CON ASIGNACIÓN DE CANTIDAD DE PRODUCTO</t>
  </si>
  <si>
    <t>AUDITORÍA FINANCIERA</t>
  </si>
  <si>
    <t>AUDITORÍA DE CALIDAD</t>
  </si>
  <si>
    <t>AUDITORÍA &amp; ACTIVIDADES CON LA CONTRALORÍA GENERAL DE LA REPÚBLICA - CGR</t>
  </si>
  <si>
    <t>ACTIVIDADES DE ACOMPAÑAMIENTO Y PREVENCIÓN</t>
  </si>
  <si>
    <t>AUDITORÍA DE CUMPLIMIENTO</t>
  </si>
  <si>
    <t>ANÁLISIS DE CIERRE</t>
  </si>
  <si>
    <t>ACTUALIZACIÓN INSTRUMENTO</t>
  </si>
  <si>
    <t>AUDITORÍA ESPECIAL</t>
  </si>
  <si>
    <t>AUDITORÍA A FONDOS</t>
  </si>
  <si>
    <t>AUDITORÍA DE GESTIÓN</t>
  </si>
  <si>
    <t>FORMUALCIÓN PLAN DE AUDITORÍA INTERNA INDEPENDIENTE</t>
  </si>
  <si>
    <t>AUDITORÍA A PROCESOS</t>
  </si>
  <si>
    <t>AUDITORÍA A PROYECTO DE INVERSIÓN</t>
  </si>
  <si>
    <t>AUDITORÍA A PLANES</t>
  </si>
  <si>
    <t>AUDITORÍA A POLÍTICAS</t>
  </si>
  <si>
    <t>AUDITORÍA A PROGRAMAS</t>
  </si>
  <si>
    <t>AUDITORÍA DE SEGUIMIENTO</t>
  </si>
  <si>
    <t>AUDITORÍA SUPERVISIÓN DE CONTRATOS</t>
  </si>
  <si>
    <t>ASESORÍA</t>
  </si>
  <si>
    <t>AUDITORÍA A SISTEMA DE INFORMACIÓN</t>
  </si>
  <si>
    <t>ATENCIÓN REQUERIMIENTO</t>
  </si>
  <si>
    <t>CONSOLIDACIÓN</t>
  </si>
  <si>
    <t>CAPACITACIÓN</t>
  </si>
  <si>
    <t>CAMPAÑA SENSIBILIZACIÓN</t>
  </si>
  <si>
    <t>ENCUESTA</t>
  </si>
  <si>
    <t>FORMULACIÓN PLAN DE ACCIÓN</t>
  </si>
  <si>
    <t>FORMULACIÓN PLAN DE MEJORAMIENTO</t>
  </si>
  <si>
    <t>INFORME DE SUPERVISIÓN</t>
  </si>
  <si>
    <t>MESA DE ASESORÍA Y PREVENCIÓN</t>
  </si>
  <si>
    <t>MESA DE ASESORÍA Y PREVENCIÓN TEMAS CONTRALORÍA GENERAL DE LA REPÚBLICA - CGR</t>
  </si>
  <si>
    <t>MESA DE ANÁLISIS DE RIESGOS Y CONTROLES</t>
  </si>
  <si>
    <t>MESA DE SEGUIMIENTO A LA GESTIÓN</t>
  </si>
  <si>
    <t>PRESIDIR COMITÉ</t>
  </si>
  <si>
    <t>REPORTE</t>
  </si>
  <si>
    <t>SECRETARÍA TÉCNICA</t>
  </si>
  <si>
    <t>PONDERACIÓN DEL RIESGO</t>
  </si>
  <si>
    <t>RECURSO HUMANO / EQUIPO DE TRABAJO</t>
  </si>
  <si>
    <t>TIPO VINCULACIÓN</t>
  </si>
  <si>
    <t>CONTRATISTA</t>
  </si>
  <si>
    <t>TOTAL</t>
  </si>
  <si>
    <t>ÁREAS ORGANIZACIONALES</t>
  </si>
  <si>
    <t>Área No Identificada</t>
  </si>
  <si>
    <t>TIEMPO DE ROTACIÓN DEL TEMA EN AÑOS</t>
  </si>
  <si>
    <t>AUDITORÍAS A SISTEMAS DE INFORMACIÓN</t>
  </si>
  <si>
    <t>AUDITORÍA A LA SUPERVISIÓN DE CONTRATOS</t>
  </si>
  <si>
    <t>MESAS DE ASESORÍA Y PREVENCIÓN</t>
  </si>
  <si>
    <t>MESAS DE ANÁLISIS DE RIESGOS Y CONTROLES</t>
  </si>
  <si>
    <t>MESAS DE SEGUIMIENTO A LA GESTIÓN</t>
  </si>
  <si>
    <t>Alto</t>
  </si>
  <si>
    <t>Bajo</t>
  </si>
  <si>
    <t>Mediano</t>
  </si>
  <si>
    <t>METODOLOGÍA APLICADA PARA LA MEDICIÓN
DEL NIVEL DE EJECUCIÓN</t>
  </si>
  <si>
    <t>PORCENTAJE DE EJECUCIÓN
DEL PLAN DE ACCIÓN ANUAL OCI</t>
  </si>
  <si>
    <t>ESTADO DEL NIVEL DE EJECUCIÓN PAA</t>
  </si>
  <si>
    <t>A 30 DE
JUNIO</t>
  </si>
  <si>
    <t>A 30 DE
SEPTIEMBRE</t>
  </si>
  <si>
    <t>A 31 DE
DICIEMBRE</t>
  </si>
  <si>
    <t>Atención de Requerimientos de Información Internos o de las Entidades del Sector y Organismos Externos, diferentes a la CGR</t>
  </si>
  <si>
    <t>Andrés Mauricio Romo Quebradas</t>
  </si>
  <si>
    <t>Grupo de Gestión de Asuntos Disciplinarios y Promoción Integral</t>
  </si>
  <si>
    <r>
      <t>OBJETIVO DEL PROGRAMA</t>
    </r>
    <r>
      <rPr>
        <sz val="16"/>
        <rFont val="Arial"/>
        <family val="2"/>
      </rPr>
      <t>:</t>
    </r>
    <r>
      <rPr>
        <b/>
        <sz val="16"/>
        <rFont val="Arial"/>
        <family val="2"/>
      </rPr>
      <t xml:space="preserve"> </t>
    </r>
    <r>
      <rPr>
        <sz val="16"/>
        <rFont val="Arial"/>
        <family val="2"/>
      </rPr>
      <t>Identificar el universo de los temas que puede auditar u objeto de análisis por parte de la Oficina de Control Interno, en atención a la normatividad vigente y a la dinámica administrativa y de los procesos del Ministerio de Minas y Energía; identificando los temas prioritarios a cubrir durante la vigencia, de conformidad con el recurso humano asignado y los riesgos de mayor impacto para la entidad, de manera que los resultados contribuyan al mejoramiento continuo del Sistema de Control Interno del Ministerio de Minas y Energía.</t>
    </r>
  </si>
  <si>
    <r>
      <t>ALCANCE DEL PROGRAMA</t>
    </r>
    <r>
      <rPr>
        <sz val="16"/>
        <rFont val="Arial"/>
        <family val="2"/>
      </rPr>
      <t>: Los temas a auditar u objeto de análisis, se clasifican por: (1) Auditorías de Ley, (2) Auditorías de Gestión con Base en el Plan de Acción Anual, (3) Auditorías a Procesos, (4) Auditorías de Seguimiento, (5) Auditorías a Sistemas de Información, (6) Auditorías a Fondos, (7) Auditorías a Estrategias, Planes, Políticas, Proyectos y Programas, (8) Auditorías Especiales &amp; Puntuales, (9) Actividades de Prevención, Asesoría, Acompañamiento y Fortalecimiento Cultura Autocontrol, (10) Asistencia a Comités, (11) Atención de Temas Internos y Administrativos.</t>
    </r>
  </si>
  <si>
    <r>
      <t>CRITERIOS</t>
    </r>
    <r>
      <rPr>
        <sz val="16"/>
        <rFont val="Arial"/>
        <family val="2"/>
      </rPr>
      <t>: Normatividad aplicable a cada tema analizado y auditado.</t>
    </r>
  </si>
  <si>
    <r>
      <t>RECURSOS</t>
    </r>
    <r>
      <rPr>
        <sz val="16"/>
        <rFont val="Arial"/>
        <family val="2"/>
      </rPr>
      <t>: Humano: El Equipo de Trabajo asignado a la Oficina de Control Interno, es 1 Jefe,  1 Secretaria y 9 Profesionales. Humano Adicional: 3 Contratistas. Tecnológico: Equipos de Cómputo, Sistemas de Información, Sistemas de Redes, y Correo Electrónico.</t>
    </r>
  </si>
  <si>
    <r>
      <t xml:space="preserve">RESPONSABLE
DE EJECUTAR LA AUDITORÍA / TEMA
</t>
    </r>
    <r>
      <rPr>
        <b/>
        <sz val="16"/>
        <color indexed="12"/>
        <rFont val="Arial"/>
        <family val="2"/>
      </rPr>
      <t>EQUIPO AUDITOR</t>
    </r>
  </si>
  <si>
    <r>
      <t xml:space="preserve">Cajas Menores Constituidas en el Ministerio de Minas y Energía
</t>
    </r>
    <r>
      <rPr>
        <i/>
        <sz val="18"/>
        <color indexed="12"/>
        <rFont val="Arial"/>
        <family val="2"/>
      </rPr>
      <t>Cajas Menores Asignadas al Grupo de Servicios Administrativos</t>
    </r>
  </si>
  <si>
    <r>
      <t xml:space="preserve">Decreto 2011 de 2017 - Circular Conjunta 025 de 2019 PGN-DAFP
</t>
    </r>
    <r>
      <rPr>
        <i/>
        <sz val="18"/>
        <color indexed="12"/>
        <rFont val="Arial"/>
        <family val="2"/>
      </rPr>
      <t>Cumplimiento porcentajes de vinculación personas con discapacidad en el Ministerio de Minas y Energía. Ley 1618 de 2013</t>
    </r>
  </si>
  <si>
    <r>
      <t xml:space="preserve">Ley de Apropiaciones por parte del Ministerio de Minas y Energía - Gestión General
</t>
    </r>
    <r>
      <rPr>
        <i/>
        <sz val="18"/>
        <color indexed="12"/>
        <rFont val="Arial"/>
        <family val="2"/>
      </rPr>
      <t>Ejecución del Presupuesto y Reservas Presupuestales, Presupuesto General de la Nación - PGN</t>
    </r>
  </si>
  <si>
    <r>
      <t xml:space="preserve">Plan de Mejoramiento Archivistico del Ministerio de Minas y Energía para el Archivo General de la Nación - AGN
</t>
    </r>
    <r>
      <rPr>
        <i/>
        <sz val="18"/>
        <color indexed="12"/>
        <rFont val="Arial"/>
        <family val="2"/>
      </rPr>
      <t>Formulado con base en los resultados de la última visita del AGN</t>
    </r>
  </si>
  <si>
    <r>
      <t xml:space="preserve">Plan de Mejoramiento Institucional Suscrito con la Contraloría General de la República
</t>
    </r>
    <r>
      <rPr>
        <i/>
        <sz val="18"/>
        <color indexed="12"/>
        <rFont val="Arial"/>
        <family val="2"/>
      </rPr>
      <t>Registro en el Sistema de Rendición Electrónica de Cuenta e Informes - SIRECI</t>
    </r>
  </si>
  <si>
    <r>
      <t xml:space="preserve">Compromisos del Gobierno Nacional 
</t>
    </r>
    <r>
      <rPr>
        <i/>
        <sz val="18"/>
        <color indexed="12"/>
        <rFont val="Arial"/>
        <family val="2"/>
      </rPr>
      <t>Incluye Diálogos de Gestión, Consejos de Ministros, Reuniones Generales, Consejos Comunales de Gobierno, Encuentros Regionales, entre otros</t>
    </r>
  </si>
  <si>
    <r>
      <t xml:space="preserve">Comité de Emergencias del Ministerio de Minas y Energía
</t>
    </r>
    <r>
      <rPr>
        <i/>
        <sz val="18"/>
        <color rgb="FF0000FF"/>
        <rFont val="Arial"/>
        <family val="2"/>
      </rPr>
      <t xml:space="preserve">
Comite Operativo de Emergencias del Ministerio de Minas y Energía</t>
    </r>
  </si>
  <si>
    <r>
      <t xml:space="preserve">Plan de Mejoramiento por Procesos de la Oficina de Control Interno
</t>
    </r>
    <r>
      <rPr>
        <i/>
        <sz val="18"/>
        <color indexed="12"/>
        <rFont val="Arial"/>
        <family val="2"/>
      </rPr>
      <t>Seguimiento, Medición, Análisis y Evaluación, Vigencia 2020</t>
    </r>
  </si>
  <si>
    <r>
      <t xml:space="preserve">Plan Estratégico del Ministerio de Minas y Energía
</t>
    </r>
    <r>
      <rPr>
        <i/>
        <sz val="18"/>
        <color rgb="FF0000FF"/>
        <rFont val="Arial"/>
        <family val="2"/>
      </rPr>
      <t>Estrategia e Iniciaticas Transformacionales</t>
    </r>
  </si>
  <si>
    <r>
      <t xml:space="preserve">Plan Interinstitucional para la Protección de los Derechos de las Personas Con Discapacidad en el Ministerio de Minas y Energía
</t>
    </r>
    <r>
      <rPr>
        <i/>
        <sz val="18"/>
        <color rgb="FF0000FF"/>
        <rFont val="Arial"/>
        <family val="2"/>
      </rPr>
      <t>De conformidad con lo Establecido en el Ley 1618 de 2013, Artículo 5 Numeral 8</t>
    </r>
  </si>
  <si>
    <r>
      <t xml:space="preserve">Política Minera de Colombia 2016 - 2025
</t>
    </r>
    <r>
      <rPr>
        <i/>
        <sz val="18"/>
        <color rgb="FF0000FF"/>
        <rFont val="Arial"/>
        <family val="2"/>
      </rPr>
      <t>Bases para la Minería del Futuro</t>
    </r>
  </si>
  <si>
    <r>
      <rPr>
        <sz val="18"/>
        <rFont val="Arial"/>
        <family val="2"/>
      </rPr>
      <t xml:space="preserve">Programa de Conservación Preventiva - PCP
</t>
    </r>
    <r>
      <rPr>
        <sz val="18"/>
        <color indexed="10"/>
        <rFont val="Arial"/>
        <family val="2"/>
      </rPr>
      <t xml:space="preserve">
</t>
    </r>
    <r>
      <rPr>
        <i/>
        <sz val="18"/>
        <color indexed="12"/>
        <rFont val="Arial"/>
        <family val="2"/>
      </rPr>
      <t>Incluye Plan de Conservación Documental - Plan de Preservación Digital</t>
    </r>
  </si>
  <si>
    <r>
      <t xml:space="preserve">Aplicación del Código de Etica y Estatuto de Auditoría Interna Independiente del Ministerio de Minas y Energía
</t>
    </r>
    <r>
      <rPr>
        <i/>
        <sz val="18"/>
        <color indexed="12"/>
        <rFont val="Arial"/>
        <family val="2"/>
      </rPr>
      <t>Aplicado en la Auditoría Interna Independiente</t>
    </r>
  </si>
  <si>
    <r>
      <t xml:space="preserve">Caracterización de Grupos de Valor, Clientes o Usuarios
</t>
    </r>
    <r>
      <rPr>
        <i/>
        <sz val="18"/>
        <color rgb="FF0000FF"/>
        <rFont val="Arial"/>
        <family val="2"/>
      </rPr>
      <t>Identificación y Actualización</t>
    </r>
  </si>
  <si>
    <r>
      <t xml:space="preserve">Información Institucional Archivada y Actualizada en los Equipos de Cómputo de los Servidores Públicos del Ministerio de Minas y Energía
</t>
    </r>
    <r>
      <rPr>
        <i/>
        <sz val="18"/>
        <color indexed="12"/>
        <rFont val="Arial"/>
        <family val="2"/>
      </rPr>
      <t xml:space="preserve">
Información_Institucional</t>
    </r>
  </si>
  <si>
    <r>
      <t xml:space="preserve">Tratados Internacionales a Cargo del Ministerio de Minas y Energía
</t>
    </r>
    <r>
      <rPr>
        <i/>
        <sz val="18"/>
        <color indexed="12"/>
        <rFont val="Arial"/>
        <family val="2"/>
      </rPr>
      <t>Reporte al Congreso</t>
    </r>
  </si>
  <si>
    <r>
      <t xml:space="preserve">Formulación del Plan de Mejoramiento Institucional Suscrito con la Contraloría General de la República
</t>
    </r>
    <r>
      <rPr>
        <i/>
        <sz val="18"/>
        <color indexed="12"/>
        <rFont val="Arial"/>
        <family val="2"/>
      </rPr>
      <t>Registro en el Sistema de Rendición Electrónica de Cuenta e Informes - SIRECI</t>
    </r>
  </si>
  <si>
    <r>
      <t xml:space="preserve">Plan de Mejoramiento Institucional Suscrito con la Contraloría General de la República
</t>
    </r>
    <r>
      <rPr>
        <i/>
        <sz val="18"/>
        <color indexed="12"/>
        <rFont val="Arial"/>
        <family val="2"/>
      </rPr>
      <t xml:space="preserve">Adicionales a los de Ley, de conformidad con la Circular 9 018 de 2014 </t>
    </r>
  </si>
  <si>
    <r>
      <t xml:space="preserve">Relación con el Ente Externo de Control Fiscal - Contraloría General de la República - CGR. </t>
    </r>
    <r>
      <rPr>
        <b/>
        <sz val="18"/>
        <color rgb="FFC00000"/>
        <rFont val="Arial"/>
        <family val="2"/>
      </rPr>
      <t>INDICADOR 4 PAA</t>
    </r>
    <r>
      <rPr>
        <sz val="18"/>
        <rFont val="Arial"/>
        <family val="2"/>
      </rPr>
      <t xml:space="preserve">
</t>
    </r>
    <r>
      <rPr>
        <i/>
        <sz val="18"/>
        <color indexed="12"/>
        <rFont val="Arial"/>
        <family val="2"/>
      </rPr>
      <t>Informe de Seguimiento, Medición, Análisis y Evaluación, a la Relación con la CGR, Vigencia 2020</t>
    </r>
  </si>
  <si>
    <r>
      <t xml:space="preserve">Reuniones de Auditoría Fiscal con la Contraloría General de la República - CGR y las Áreas Organizaciones
</t>
    </r>
    <r>
      <rPr>
        <i/>
        <sz val="18"/>
        <color indexed="12"/>
        <rFont val="Arial"/>
        <family val="2"/>
      </rPr>
      <t xml:space="preserve">
Auditoría Financiera, de Cumplimiento y de Desempeño</t>
    </r>
  </si>
  <si>
    <r>
      <t xml:space="preserve">Acompañar y Asesorar a las Áreas Organizaciones en la Formulación de los Planes de Mejoramiento por Proceso e Individual, con base en las observaciones y oportunidades de mejoramiento de la OCI
</t>
    </r>
    <r>
      <rPr>
        <i/>
        <sz val="18"/>
        <color indexed="12"/>
        <rFont val="Arial"/>
        <family val="2"/>
      </rPr>
      <t xml:space="preserve">
La responsabilidad es  del profesional o contratista que registró la observación o la oportunidad de mejora en el SIGME</t>
    </r>
  </si>
  <si>
    <r>
      <t xml:space="preserve">PREVIA CONVOCATORIA DEL PRESIDENTE
</t>
    </r>
    <r>
      <rPr>
        <i/>
        <sz val="18"/>
        <color indexed="12"/>
        <rFont val="Arial"/>
        <family val="2"/>
      </rPr>
      <t>Semestralmente</t>
    </r>
  </si>
  <si>
    <r>
      <t xml:space="preserve">Atención de Peticiones, Quejas, Reclamos y Denuncias que deba atender la Oficina de Control Interno
</t>
    </r>
    <r>
      <rPr>
        <i/>
        <sz val="18"/>
        <color rgb="FF0000FF"/>
        <rFont val="Arial"/>
        <family val="2"/>
      </rPr>
      <t xml:space="preserve">Incluye Presuntos Actos de Corrupción e Irregularidades Administrativas </t>
    </r>
  </si>
  <si>
    <r>
      <t xml:space="preserve">Atender la Auditoría Externa de Calidad
</t>
    </r>
    <r>
      <rPr>
        <i/>
        <sz val="18"/>
        <color indexed="12"/>
        <rFont val="Arial"/>
        <family val="2"/>
      </rPr>
      <t>Programación Representante de la Alta Dirección</t>
    </r>
  </si>
  <si>
    <r>
      <t xml:space="preserve">Atender la Auditoría Interna de Calidad
</t>
    </r>
    <r>
      <rPr>
        <i/>
        <sz val="18"/>
        <color indexed="12"/>
        <rFont val="Arial"/>
        <family val="2"/>
      </rPr>
      <t>Programación Representante de la Alta Dirección</t>
    </r>
  </si>
  <si>
    <r>
      <t xml:space="preserve">Ejecutar las Auditorías Internas de Calidad que les Corresponde a los Profesionales de la OCI
</t>
    </r>
    <r>
      <rPr>
        <i/>
        <sz val="18"/>
        <color indexed="12"/>
        <rFont val="Arial"/>
        <family val="2"/>
      </rPr>
      <t>Según Programación del Representante de la Alta Dirección</t>
    </r>
  </si>
  <si>
    <r>
      <t xml:space="preserve">Gestor de Contenidos Portal Web
</t>
    </r>
    <r>
      <rPr>
        <i/>
        <sz val="18"/>
        <color indexed="12"/>
        <rFont val="Arial"/>
        <family val="2"/>
      </rPr>
      <t>Sobre Información a Publicar de la Oficina de Control Interno</t>
    </r>
  </si>
  <si>
    <r>
      <t xml:space="preserve">Propuesta Ajustes al Programa de Auditoría Interna Independiente - PAII. </t>
    </r>
    <r>
      <rPr>
        <b/>
        <sz val="18"/>
        <color rgb="FFC00000"/>
        <rFont val="Arial"/>
        <family val="2"/>
      </rPr>
      <t>INDICADOR 7 PAA</t>
    </r>
    <r>
      <rPr>
        <sz val="18"/>
        <rFont val="Arial"/>
        <family val="2"/>
      </rPr>
      <t xml:space="preserve">
</t>
    </r>
    <r>
      <rPr>
        <i/>
        <sz val="18"/>
        <color indexed="12"/>
        <rFont val="Arial"/>
        <family val="2"/>
      </rPr>
      <t>Para Consideración del Grupo de Trabajo</t>
    </r>
  </si>
  <si>
    <r>
      <t xml:space="preserve">Seguimiento, Medición, Análisis y Evaluación de los Contratos de Prestación de la Oficina de Control Interno
</t>
    </r>
    <r>
      <rPr>
        <i/>
        <sz val="18"/>
        <color indexed="12"/>
        <rFont val="Arial"/>
        <family val="2"/>
      </rPr>
      <t>Informe de Supervisión a los Contratos</t>
    </r>
  </si>
  <si>
    <t>6.11</t>
  </si>
  <si>
    <t>6.12</t>
  </si>
  <si>
    <t>6.13</t>
  </si>
  <si>
    <t>9.6</t>
  </si>
  <si>
    <t>9.7</t>
  </si>
  <si>
    <t>9.9</t>
  </si>
  <si>
    <t>Plan Nacional de Desarrollo 2018-2022</t>
  </si>
  <si>
    <t>Plan Anual de Vacantes del Ministerio de Minas y Energía - PAV</t>
  </si>
  <si>
    <t>Plan Anual de Incentivos del Ministerio de Minas y Energía - PAI</t>
  </si>
  <si>
    <t>11.9</t>
  </si>
  <si>
    <r>
      <t xml:space="preserve">Política de Planeación Institucional
</t>
    </r>
    <r>
      <rPr>
        <i/>
        <sz val="18"/>
        <color rgb="FF0000FF"/>
        <rFont val="Arial"/>
        <family val="2"/>
      </rPr>
      <t>Dimensión: Direccionamiento Estratégico y Planeación. Manual Operativo del Modelo Integrado de Planeación y Gestión - MIPG</t>
    </r>
  </si>
  <si>
    <r>
      <t xml:space="preserve">Política de Fortalecimiento Organizacional y Simplificación de Procesos
</t>
    </r>
    <r>
      <rPr>
        <i/>
        <sz val="18"/>
        <color rgb="FF0000FF"/>
        <rFont val="Arial"/>
        <family val="2"/>
      </rPr>
      <t>Dimensión: Gestión con Valores para Resultados. Manual Operativo del Modelo Integrado de Planeación y Gestión - MIPG</t>
    </r>
  </si>
  <si>
    <r>
      <t xml:space="preserve">Política de Integridad - Motor de MIPG
</t>
    </r>
    <r>
      <rPr>
        <i/>
        <sz val="18"/>
        <color rgb="FF0000FF"/>
        <rFont val="Arial"/>
        <family val="2"/>
      </rPr>
      <t>Dimensión: Talento Humano. Dimensión: Direccionamiento Estratégico y Planeación. Manual Operativo del Modelo Integrado de Planeación y Gestión - MIPG</t>
    </r>
  </si>
  <si>
    <r>
      <t xml:space="preserve">Política de Gestión Presupuestal y Eficiencia del Gasto Público
</t>
    </r>
    <r>
      <rPr>
        <i/>
        <sz val="18"/>
        <color rgb="FF0000FF"/>
        <rFont val="Arial"/>
        <family val="2"/>
      </rPr>
      <t>Dimensión: Direccionamiento Estratégico y Planeación. Dimensión: Gestión con Valor para Resultados. Manual Operativo del Modelo Integrado de Planeación y Gestión - MIPG</t>
    </r>
  </si>
  <si>
    <r>
      <t xml:space="preserve">Política de Seguridad Digital
</t>
    </r>
    <r>
      <rPr>
        <i/>
        <sz val="18"/>
        <color rgb="FF0000FF"/>
        <rFont val="Arial"/>
        <family val="2"/>
      </rPr>
      <t>Dimensión: Gestión con Valores para Resultados. Manual Operativo del Modelo Integrado de Planeación y Gestión - MIPG</t>
    </r>
  </si>
  <si>
    <r>
      <t xml:space="preserve">Política de Defensa Jurídica
</t>
    </r>
    <r>
      <rPr>
        <i/>
        <sz val="18"/>
        <color rgb="FF0000FF"/>
        <rFont val="Arial"/>
        <family val="2"/>
      </rPr>
      <t>Dimensión: Gestión con Valores para Resultados. Manual Operativo del Modelo Integrado de Planeación y Gestión - MIPG</t>
    </r>
  </si>
  <si>
    <r>
      <t xml:space="preserve">Política de Mejora Normativa
</t>
    </r>
    <r>
      <rPr>
        <i/>
        <sz val="18"/>
        <color rgb="FF0000FF"/>
        <rFont val="Arial"/>
        <family val="2"/>
      </rPr>
      <t>Dimensión: Gestión con Valores para Resultados. Manual Operativo del Modelo Integrado de Planeación y Gestión - MIPG</t>
    </r>
  </si>
  <si>
    <r>
      <t xml:space="preserve">Política de Servicio al Ciudadano
</t>
    </r>
    <r>
      <rPr>
        <i/>
        <sz val="18"/>
        <color rgb="FF0000FF"/>
        <rFont val="Arial"/>
        <family val="2"/>
      </rPr>
      <t>Dimensión: Gestión con Valores para Resultados. Manual Operativo del Modelo Integrado de Planeación y Gestión - MIPG</t>
    </r>
  </si>
  <si>
    <r>
      <t xml:space="preserve">Política de Racionalización de Trámites
</t>
    </r>
    <r>
      <rPr>
        <i/>
        <sz val="18"/>
        <color rgb="FF0000FF"/>
        <rFont val="Arial"/>
        <family val="2"/>
      </rPr>
      <t>Dimensión: Gestión con Valores para Resultados. Manual Operativo del Modelo Integrado de Planeación y Gestión - MIPG</t>
    </r>
  </si>
  <si>
    <r>
      <t xml:space="preserve">Política de Participación Ciudadana en la Gestión Pública
</t>
    </r>
    <r>
      <rPr>
        <i/>
        <sz val="18"/>
        <color rgb="FF0000FF"/>
        <rFont val="Arial"/>
        <family val="2"/>
      </rPr>
      <t>Dimensión: Gestión con Valores para Resultados. Manual Operativo del Modelo Integrado de Planeación y Gestión - MIPG</t>
    </r>
  </si>
  <si>
    <r>
      <t xml:space="preserve">Política Gestión Documental (Política de Archivo y Gestión Documental)
</t>
    </r>
    <r>
      <rPr>
        <i/>
        <sz val="18"/>
        <color rgb="FF0000FF"/>
        <rFont val="Arial"/>
        <family val="2"/>
      </rPr>
      <t>Dimensión: Información y Comunicación. Manual Operativo del Modelo Integrado de Planeación y Gestión - MIPG</t>
    </r>
  </si>
  <si>
    <r>
      <t xml:space="preserve">Política de Transparencia, Acceso a la Información Pública y Lucha Contra la Corrupción
</t>
    </r>
    <r>
      <rPr>
        <i/>
        <sz val="18"/>
        <color rgb="FF0000FF"/>
        <rFont val="Arial"/>
        <family val="2"/>
      </rPr>
      <t>Dimensión: Información y Comunicación. Manual Operativo del Modelo Integrado de Planeación y Gestión - MIPG</t>
    </r>
  </si>
  <si>
    <r>
      <t xml:space="preserve">Política de Gestión de la Información Estadística
</t>
    </r>
    <r>
      <rPr>
        <i/>
        <sz val="18"/>
        <color rgb="FF0000FF"/>
        <rFont val="Arial"/>
        <family val="2"/>
      </rPr>
      <t>Dimensión: Información y Comunicación. Manual Operativo del Modelo Integrado de Planeación y Gestión - MIPG</t>
    </r>
  </si>
  <si>
    <r>
      <t xml:space="preserve">Programa de Auditoría Interna Independiente - PAII. </t>
    </r>
    <r>
      <rPr>
        <b/>
        <sz val="18"/>
        <color rgb="FFC00000"/>
        <rFont val="Arial"/>
        <family val="2"/>
      </rPr>
      <t>INDICADOR 5 PAA</t>
    </r>
    <r>
      <rPr>
        <sz val="18"/>
        <rFont val="Arial"/>
        <family val="2"/>
      </rPr>
      <t xml:space="preserve">
</t>
    </r>
    <r>
      <rPr>
        <i/>
        <sz val="18"/>
        <color indexed="12"/>
        <rFont val="Arial"/>
        <family val="2"/>
      </rPr>
      <t xml:space="preserve">
Seguimiento, Medición, Análisis y Evaluación</t>
    </r>
  </si>
  <si>
    <t>14.10</t>
  </si>
  <si>
    <t>14.11</t>
  </si>
  <si>
    <t>14.12</t>
  </si>
  <si>
    <t>14.13</t>
  </si>
  <si>
    <t>AUDITORÍA A CONTRATOS DE PRESTACIÓN DE SERVICIOS</t>
  </si>
  <si>
    <t>15.7</t>
  </si>
  <si>
    <t>15.8</t>
  </si>
  <si>
    <t>AUDITORÍA A LIQUIDACIÓN DE CONVENIOS</t>
  </si>
  <si>
    <t>ALC</t>
  </si>
  <si>
    <t>AUDITORÍA LIQUIDACIÓN CONVENIOS</t>
  </si>
  <si>
    <t>ACPS</t>
  </si>
  <si>
    <t>15.9</t>
  </si>
  <si>
    <t>15.10</t>
  </si>
  <si>
    <t>15.11</t>
  </si>
  <si>
    <t>Sistema de Seguimiento a la Ejecución Presupuestal Sectorial - SEP</t>
  </si>
  <si>
    <t>GRC - ARCHER</t>
  </si>
  <si>
    <t>EITI COLOMBIA</t>
  </si>
  <si>
    <t>GEOMAPAS</t>
  </si>
  <si>
    <t>REPOSITORIOBI</t>
  </si>
  <si>
    <t>GEOVISOR</t>
  </si>
  <si>
    <t>AUDIENCIA PÚBLICA</t>
  </si>
  <si>
    <t>MINAPP</t>
  </si>
  <si>
    <t>COMPARTOMIENERGIA</t>
  </si>
  <si>
    <t>PINES</t>
  </si>
  <si>
    <t>Sistema de Información de Gas Natural Vehicular Comprimido - GNCV</t>
  </si>
  <si>
    <t>Sistema de Gestión de Documentos Electrónicos de Archivo - SGDEA ARGO</t>
  </si>
  <si>
    <t>CRM - DYNAMICS 365</t>
  </si>
  <si>
    <t>MIN APP - Formalización Minera</t>
  </si>
  <si>
    <t>15.12</t>
  </si>
  <si>
    <t>15.13</t>
  </si>
  <si>
    <t>15.14</t>
  </si>
  <si>
    <t>14.14</t>
  </si>
  <si>
    <t>14.15</t>
  </si>
  <si>
    <t>14.16</t>
  </si>
  <si>
    <t>14.17</t>
  </si>
  <si>
    <t>Fallo de Tutela - Proceso Administrativo de Cobro Coactivo Contra la Electrificadora del Meta S.A. E.S.P. - Proceso 13-01-67</t>
  </si>
  <si>
    <t>Comité Programa de Normalización de Redes Eléctricas - PRONE</t>
  </si>
  <si>
    <t>21.1</t>
  </si>
  <si>
    <t>21.2</t>
  </si>
  <si>
    <t>21.3</t>
  </si>
  <si>
    <t>21.4</t>
  </si>
  <si>
    <t>21.5</t>
  </si>
  <si>
    <t>24.6</t>
  </si>
  <si>
    <t>22.1</t>
  </si>
  <si>
    <t>22.2</t>
  </si>
  <si>
    <t>22.3</t>
  </si>
  <si>
    <t>22.4</t>
  </si>
  <si>
    <t>22.5</t>
  </si>
  <si>
    <t>22.6</t>
  </si>
  <si>
    <t>23.1</t>
  </si>
  <si>
    <t>23.2</t>
  </si>
  <si>
    <t>23.3</t>
  </si>
  <si>
    <t>23.4</t>
  </si>
  <si>
    <t>23.5</t>
  </si>
  <si>
    <t>23.6</t>
  </si>
  <si>
    <t>23.7</t>
  </si>
  <si>
    <t>23.8</t>
  </si>
  <si>
    <t>24.1</t>
  </si>
  <si>
    <t>24.2</t>
  </si>
  <si>
    <t>24.3</t>
  </si>
  <si>
    <t>24.5</t>
  </si>
  <si>
    <t>24.7</t>
  </si>
  <si>
    <t>24.8</t>
  </si>
  <si>
    <t>24.9</t>
  </si>
  <si>
    <t>24.10</t>
  </si>
  <si>
    <t>24.11</t>
  </si>
  <si>
    <t>24.12</t>
  </si>
  <si>
    <t>24.13</t>
  </si>
  <si>
    <t>24.14</t>
  </si>
  <si>
    <t>24.15</t>
  </si>
  <si>
    <t>24.16</t>
  </si>
  <si>
    <t>24.17</t>
  </si>
  <si>
    <t>24.18</t>
  </si>
  <si>
    <t>24.19</t>
  </si>
  <si>
    <t>24.20</t>
  </si>
  <si>
    <t>24.21</t>
  </si>
  <si>
    <t>24.22</t>
  </si>
  <si>
    <t>24.23</t>
  </si>
  <si>
    <t>24.24</t>
  </si>
  <si>
    <t>24.25</t>
  </si>
  <si>
    <t>24.26</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</si>
  <si>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</si>
  <si>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</si>
  <si>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</si>
  <si>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</si>
  <si>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</si>
  <si>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</si>
  <si>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</si>
  <si>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</si>
  <si>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</si>
  <si>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</si>
  <si>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</si>
  <si>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</si>
  <si>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</si>
  <si>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</si>
  <si>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</si>
  <si>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</si>
  <si>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</si>
  <si>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</si>
  <si>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</si>
  <si>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</si>
  <si>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</si>
  <si>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</si>
  <si>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</si>
  <si>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</si>
  <si>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</si>
  <si>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26.1</t>
  </si>
  <si>
    <t>26.2</t>
  </si>
  <si>
    <t>26.3</t>
  </si>
  <si>
    <t>26.4</t>
  </si>
  <si>
    <t>26.5</t>
  </si>
  <si>
    <t>26.6</t>
  </si>
  <si>
    <t>26.7</t>
  </si>
  <si>
    <t>26.8</t>
  </si>
  <si>
    <t>26.9</t>
  </si>
  <si>
    <t>26.10</t>
  </si>
  <si>
    <t>26.11</t>
  </si>
  <si>
    <t>26.12</t>
  </si>
  <si>
    <t>26.13</t>
  </si>
  <si>
    <t>26.14</t>
  </si>
  <si>
    <t>26.15</t>
  </si>
  <si>
    <t>26.16</t>
  </si>
  <si>
    <t>26.17</t>
  </si>
  <si>
    <t>26.18</t>
  </si>
  <si>
    <t>PROGRAMACIÓN VACACIONES</t>
  </si>
  <si>
    <t>V</t>
  </si>
  <si>
    <t>VACACIONES</t>
  </si>
  <si>
    <t xml:space="preserve">V </t>
  </si>
  <si>
    <t>AUDITORÍAS A COMITÉS INSTITUCIONALES</t>
  </si>
  <si>
    <t>Seguimiento al Funcionamiento de los Comités Internos del Ministerio de Minas y Energía, de Conformidad con lo Establecido en las Resoluciones de Creación</t>
  </si>
  <si>
    <t>AUDITORÍAS A OBSERVACIONES, OPORTUNIDADES DE MEJORAMIENTO Y CONSIDERACIONES</t>
  </si>
  <si>
    <t>Con base en los Sistemas de Información Institucionales, Determinando Disponiobilidad, Confiabilidad e Integridad, entre otros aspectos</t>
  </si>
  <si>
    <t>Cumplimiento del Rol de la Oficina de Control Interno de Relación con Entes Externos de Control</t>
  </si>
  <si>
    <t>Incluye Verificación de Monitoreo a los Riesgos Contractuales y Publicidad de Informes en SECOP I y SECOP II</t>
  </si>
  <si>
    <t>Determinar si los Actos Administrativos Expedidos, Evidencia la Conformidad de los Criterios de Aceptación y la Trazabiliada de la Persona que Autoriza la Liberación, Respecto de la Legalidad Jurídica y Técnica Requerida. Numeral 8.6 de la NTC ISO 9001:2015</t>
  </si>
  <si>
    <t>Para el Fortalecimiento de la Cultura de Autocontrol, en Cumplimiento del Rol de la Oficina de Control Interno de Enfoque Hacia la Prevención</t>
  </si>
  <si>
    <t>Participar en los Comités Institucionales que sea Invitada, en Cumplimiento del Rol de la Oficina de Control Interno de Enfoque Hacia la Prevención</t>
  </si>
  <si>
    <r>
      <rPr>
        <b/>
        <sz val="20"/>
        <color rgb="FFC00000"/>
        <rFont val="Arial"/>
        <family val="2"/>
      </rPr>
      <t>INDICADOR 3 PAA</t>
    </r>
    <r>
      <rPr>
        <b/>
        <sz val="20"/>
        <color rgb="FF0000FF"/>
        <rFont val="Arial"/>
        <family val="2"/>
      </rPr>
      <t xml:space="preserve">
</t>
    </r>
    <r>
      <rPr>
        <i/>
        <sz val="20"/>
        <color rgb="FF000000"/>
        <rFont val="Arial"/>
        <family val="2"/>
      </rPr>
      <t>Liderar Reuniones de Asesoría con las Áreas Organizacionales para el mejoramiento continuo del Sistema de Control Interno, en Cumplimiento del Rol de la Oficina de Control Interno de Enfoque Hacia la Prevención</t>
    </r>
  </si>
  <si>
    <r>
      <rPr>
        <b/>
        <sz val="20"/>
        <color rgb="FFC00000"/>
        <rFont val="Arial"/>
        <family val="2"/>
      </rPr>
      <t>INDICADOR 2 PAA</t>
    </r>
    <r>
      <rPr>
        <b/>
        <sz val="20"/>
        <color rgb="FF0000FF"/>
        <rFont val="Arial"/>
        <family val="2"/>
      </rPr>
      <t xml:space="preserve">
</t>
    </r>
    <r>
      <rPr>
        <b/>
        <sz val="20"/>
        <color indexed="8"/>
        <rFont val="Arial"/>
        <family val="2"/>
      </rPr>
      <t xml:space="preserve">
</t>
    </r>
    <r>
      <rPr>
        <sz val="20"/>
        <color rgb="FF000000"/>
        <rFont val="Arial"/>
        <family val="2"/>
      </rPr>
      <t>Liderar Reuniones de Acompañamiento con las Áreas Organizacionales para el Análisis de los Riesgos y Efectividad de los Controles de los Procesos, en Cumplimiento del Rol de la Oficina de Control Interno de Evaluación de la Gestión del Riesgo</t>
    </r>
  </si>
  <si>
    <r>
      <rPr>
        <b/>
        <sz val="20"/>
        <color rgb="FFC00000"/>
        <rFont val="Arial"/>
        <family val="2"/>
      </rPr>
      <t>INDICADOR 6 PAA</t>
    </r>
    <r>
      <rPr>
        <b/>
        <sz val="20"/>
        <color rgb="FF0000FF"/>
        <rFont val="Arial"/>
        <family val="2"/>
      </rPr>
      <t xml:space="preserve">
</t>
    </r>
    <r>
      <rPr>
        <i/>
        <sz val="20"/>
        <color theme="1"/>
        <rFont val="Arial"/>
        <family val="2"/>
      </rPr>
      <t xml:space="preserve">
Con Base en el Plan de Acción Anual de la Actual Vigencia. Considerar PND, SINERGIA, Metas Transformacionales</t>
    </r>
  </si>
  <si>
    <t>AUDITORÍA A COMITÉS INSTITUCIONALES</t>
  </si>
  <si>
    <t>ACI</t>
  </si>
  <si>
    <t>AOOMC</t>
  </si>
  <si>
    <t>AUDITORÍA AGENDA REGULATORIA</t>
  </si>
  <si>
    <t>AAR</t>
  </si>
  <si>
    <t>ACOM</t>
  </si>
  <si>
    <t>Alineación de las Auditorías Internas de Calidad con las Auditorías Internas de Gestión Independiente</t>
  </si>
  <si>
    <t>26.19</t>
  </si>
  <si>
    <t>MC</t>
  </si>
  <si>
    <t>MESA DE COORDINACIÓN</t>
  </si>
  <si>
    <r>
      <t>OBJETIVO DEL PROGRAMA</t>
    </r>
    <r>
      <rPr>
        <sz val="14"/>
        <color theme="1"/>
        <rFont val="Arial"/>
        <family val="2"/>
      </rPr>
      <t>:</t>
    </r>
    <r>
      <rPr>
        <b/>
        <sz val="14"/>
        <color theme="1"/>
        <rFont val="Arial"/>
        <family val="2"/>
      </rPr>
      <t xml:space="preserve"> </t>
    </r>
    <r>
      <rPr>
        <sz val="14"/>
        <color theme="1"/>
        <rFont val="Arial"/>
        <family val="2"/>
      </rPr>
      <t>Identificar el universo de los temas que puede auditar u objeto de análisis por parte de la Oficina de Control Interno, en atención a la normatividad vigente y a la dinámica administrativa y de los procesos del Ministerio de Minas y Energía; identificando los temas prioritarios a cubrir durante la vigencia, de conformidad con el recurso humano asignado y los riesgos de mayor impacto para la entidad, de manera que los resultados contribuyan al mejoramiento continuo del Sistema de Control Interno del Ministerio de Minas y Energía.</t>
    </r>
  </si>
  <si>
    <r>
      <t>CRITERIOS</t>
    </r>
    <r>
      <rPr>
        <sz val="14"/>
        <color theme="1"/>
        <rFont val="Arial"/>
        <family val="2"/>
      </rPr>
      <t>: Normatividad aplicable a cada tema analizado y auditado.</t>
    </r>
  </si>
  <si>
    <t>Profesional y/o Contratista Designado por la JOCI</t>
  </si>
  <si>
    <t>PRODUCTOS PROGRAMADOS</t>
  </si>
  <si>
    <t>CANTIDAD DE TEMAS IDENTIFICADOS</t>
  </si>
  <si>
    <t>CANTIDAD DE TEMAS CUBIERTOS</t>
  </si>
  <si>
    <r>
      <t xml:space="preserve">PRODUCTOS EJECUTADOS
</t>
    </r>
    <r>
      <rPr>
        <sz val="16"/>
        <color theme="1"/>
        <rFont val="Arial"/>
        <family val="2"/>
      </rPr>
      <t xml:space="preserve">
Con Asignación de Cantidad de Productos Programados</t>
    </r>
  </si>
  <si>
    <r>
      <t xml:space="preserve">PRODUCTOS EJECUTADOS ADICIONALES
</t>
    </r>
    <r>
      <rPr>
        <sz val="16"/>
        <color theme="1"/>
        <rFont val="Arial"/>
        <family val="2"/>
      </rPr>
      <t xml:space="preserve">
Sin Asignación de Cantidad de Productos Programados</t>
    </r>
  </si>
  <si>
    <t xml:space="preserve">UNIVERSO DE AUDITORÍA POR GRUPOS
TITULO DE LA AUDITORÍA O TEMA
</t>
  </si>
  <si>
    <t>15.15</t>
  </si>
  <si>
    <r>
      <t xml:space="preserve">Código de Integridad del Ministerio de Minas y Energía
</t>
    </r>
    <r>
      <rPr>
        <i/>
        <sz val="18"/>
        <color rgb="FF0000FF"/>
        <rFont val="Arial"/>
        <family val="2"/>
      </rPr>
      <t>Código de Ética</t>
    </r>
  </si>
  <si>
    <t>Plan de Acción del Plan Nacional de Electrificación Rural - PNER</t>
  </si>
  <si>
    <r>
      <t xml:space="preserve">Plan de Abastecimiento Estrategico - PAE
</t>
    </r>
    <r>
      <rPr>
        <i/>
        <sz val="18"/>
        <color rgb="FF0000FF"/>
        <rFont val="Arial"/>
        <family val="2"/>
      </rPr>
      <t>Plan Anual de Adquisiciones del Ministerio de Minas y Energía</t>
    </r>
  </si>
  <si>
    <r>
      <t xml:space="preserve">Retiro de Servidores Públicos del Ministerio de Minas y Energía
</t>
    </r>
    <r>
      <rPr>
        <i/>
        <sz val="18"/>
        <color rgb="FF0000FF"/>
        <rFont val="Arial"/>
        <family val="2"/>
      </rPr>
      <t xml:space="preserve">
Proceso de Desvinculación de Personal</t>
    </r>
  </si>
  <si>
    <t>Comité Fondo de Apoyo Financiero para la Energización de las  Zonas No Interconectadas - CAFAZNI</t>
  </si>
  <si>
    <t>Comité Fondo de Apoyo Financiero para la Energización de las  Zonas Rurales Interconectadas - CAFAER</t>
  </si>
  <si>
    <t>15.16</t>
  </si>
  <si>
    <r>
      <t xml:space="preserve">Políticas de Gestión y Desempeño Institucional
</t>
    </r>
    <r>
      <rPr>
        <sz val="18"/>
        <color rgb="FF0000FF"/>
        <rFont val="Arial"/>
        <family val="2"/>
      </rPr>
      <t>Decreto 1499 de 2017</t>
    </r>
  </si>
  <si>
    <r>
      <t xml:space="preserve">Proceso de Inscripción, Actualización y Cancelación del Registro Público de Carrera Administrativa
</t>
    </r>
    <r>
      <rPr>
        <i/>
        <sz val="18"/>
        <color rgb="FF0000FF"/>
        <rFont val="Arial"/>
        <family val="2"/>
      </rPr>
      <t>Administración, Organización y Actualización del Registro Público de los Servidores del  Ministerio de Minas y Energía, Inscritos en Carrera Administrativa. Circular Externa 10 de 2020 CNSC</t>
    </r>
  </si>
  <si>
    <t>DENTRO DEL PRIMER SEMESTRE
30-Jun</t>
  </si>
  <si>
    <t>DENTRO DEL SEGUNDO SEMESTRE
31-Dic</t>
  </si>
  <si>
    <t>3.15</t>
  </si>
  <si>
    <t>3.16</t>
  </si>
  <si>
    <t>3.17</t>
  </si>
  <si>
    <t>3.18</t>
  </si>
  <si>
    <t>3.19</t>
  </si>
  <si>
    <t>3.20</t>
  </si>
  <si>
    <t>3.21</t>
  </si>
  <si>
    <t>3.22</t>
  </si>
  <si>
    <t>3.23</t>
  </si>
  <si>
    <t>3.24</t>
  </si>
  <si>
    <t>3.25</t>
  </si>
  <si>
    <t>3.26</t>
  </si>
  <si>
    <t>4.1.1</t>
  </si>
  <si>
    <t>4.1.2</t>
  </si>
  <si>
    <t>6.14</t>
  </si>
  <si>
    <t>6.15</t>
  </si>
  <si>
    <t>6.16</t>
  </si>
  <si>
    <t>6.17</t>
  </si>
  <si>
    <t>12.5</t>
  </si>
  <si>
    <t>ALCONFE</t>
  </si>
  <si>
    <t>ALSINFE</t>
  </si>
  <si>
    <t>AUDITORÍAS DE LEY CON FECHA DE ENTREGA</t>
  </si>
  <si>
    <t>AUDITORÍAS DE LEY SIN FECHA DE ENTREGA</t>
  </si>
  <si>
    <t>26.20</t>
  </si>
  <si>
    <t>26.21</t>
  </si>
  <si>
    <t>26.22</t>
  </si>
  <si>
    <t>COBERTURA DE PRODUCTOS CON CONTRATISTAS</t>
  </si>
  <si>
    <t>COBERTURA DE PRODUCTOS CON PERSONAL DE PLANTA</t>
  </si>
  <si>
    <t>ASIGNACIÓN PRODUCTOS AL PERSONAL DE PLANTA</t>
  </si>
  <si>
    <t>ASIGNACIÓN PRODUCTOS A CONTRATISTAS</t>
  </si>
  <si>
    <t>Con Base en el Mapa de Procesos del Ministerio de Minas y Energía y en la Normatividad que Aplica a Cada Proceso. Determinar el estado del Sistema de Gestión de Calidad con base en la NTC-ISO 9001:2015</t>
  </si>
  <si>
    <t>DENTRO DEL MES SIGUIENTE A LA FECHA DE CORTE SEMESTRAL
31-Ene
31-Jul</t>
  </si>
  <si>
    <t>1.1</t>
  </si>
  <si>
    <t>Plan de Seguridad y Privacidad de la Información del Ministerio de Minas y Energía</t>
  </si>
  <si>
    <t>SUBTOTAL ANUAL</t>
  </si>
  <si>
    <t>5.6</t>
  </si>
  <si>
    <r>
      <t xml:space="preserve">Funciones y Tareas Asignadas a la Oficina de Control Interno
</t>
    </r>
    <r>
      <rPr>
        <i/>
        <sz val="18"/>
        <color rgb="FF0000FF"/>
        <rFont val="Arial"/>
        <family val="2"/>
      </rPr>
      <t>Documento de Planeación de la OCI</t>
    </r>
  </si>
  <si>
    <r>
      <t xml:space="preserve">Proceso de Evaluación del Desempeño Laboral
</t>
    </r>
    <r>
      <rPr>
        <i/>
        <sz val="18"/>
        <color rgb="FF0000FF"/>
        <rFont val="Arial"/>
        <family val="2"/>
      </rPr>
      <t>Permanencia de Personal en el Ministerio de Minas y Energía de conformidad con las normas de Carrera Administrativa. Circular Externa 10 de 2020 CNSC</t>
    </r>
  </si>
  <si>
    <t>Grupo de Relacionamiento con el Ciudadano y Gestión de la Información</t>
  </si>
  <si>
    <t>AUDITORÍAS DE GESTIÓN POR ÁREA ORGANIZACIONAL</t>
  </si>
  <si>
    <t>Requeridas por la Normatividad Vigente, con Fecha Límite de Entrega</t>
  </si>
  <si>
    <t>Requeridas por la Normatividad Vigente, sin Fecha Límite de Entrega</t>
  </si>
  <si>
    <r>
      <t xml:space="preserve">Formulario Único Reporte de Avances de la Gestión - FURAG, Relacionado con los Temas que le Corresponden a la OCI de la Dimensión Siete (7)
</t>
    </r>
    <r>
      <rPr>
        <sz val="18"/>
        <color indexed="12"/>
        <rFont val="Arial"/>
        <family val="2"/>
      </rPr>
      <t>Encuesta DAFP para la Medición del Desempeño Institucional - MDE y del Sistema de Control Interno - MECI (Modelo Estandar de Control Interno), a Través de FURAG</t>
    </r>
  </si>
  <si>
    <t>Comité de Contratación del Ministerio de Minas y Energía</t>
  </si>
  <si>
    <t>Comité de Convivencia Laboral del Ministerio de Minas y Energía</t>
  </si>
  <si>
    <t>Comité de Etica, Derechos Humanos y Equidad del Ministerio de Minas y Energía</t>
  </si>
  <si>
    <t>Comité de Selección de los Mejores Funcionarios y Equipos de Trabajo del Ministerio de Minas y Energía</t>
  </si>
  <si>
    <t>Comité Paritario de Salud y Seguridad en el Trabajo del Ministerio de Minas y Energía - COPASST</t>
  </si>
  <si>
    <t>Comité de Gestión y Desempeño del Ministerio de Minas y Energía</t>
  </si>
  <si>
    <t>Comité de Coordinación del Sistema de Control Interno del Ministerio de Minas y Energía</t>
  </si>
  <si>
    <t>Comité de Conciliación y Defensa Judicial del Ministerio de Minas y Energía</t>
  </si>
  <si>
    <r>
      <t xml:space="preserve">Acompañar y Asesorar a las Áreas Organizaciones en la Formulación y Reformulación de los Planes de Mejoramiento Institucional, con base en los hallazgos de la Contraloría Geeneral de la República - CGR
</t>
    </r>
    <r>
      <rPr>
        <sz val="18"/>
        <color rgb="FF0000FF"/>
        <rFont val="Arial"/>
        <family val="2"/>
      </rPr>
      <t xml:space="preserve">
Incluye la revisión de la pertinencia de las acciones propuestas por el competente, frente al hallazgo, con el fin de facilitar el cierre efectivo.</t>
    </r>
  </si>
  <si>
    <t>COORDINADOR DE LA AUDITORÍA</t>
  </si>
  <si>
    <t>Ingrid Cecilia Espinosa Sánchez</t>
  </si>
  <si>
    <r>
      <t xml:space="preserve">Informe Estratégico Semestral del Estado del Sistema de Control Interno para el Comité de Coordinación
</t>
    </r>
    <r>
      <rPr>
        <i/>
        <sz val="18"/>
        <color indexed="12"/>
        <rFont val="Arial"/>
        <family val="2"/>
      </rPr>
      <t>Resultados de las auditorías, oportunidades de mejoramiento y consideraciones</t>
    </r>
  </si>
  <si>
    <t>Grupo de Ejecución Presupuestal</t>
  </si>
  <si>
    <t>NO APLICA</t>
  </si>
  <si>
    <r>
      <t xml:space="preserve">Estado del Sistema de Control Interno del Ministerio de Minas y Energía
</t>
    </r>
    <r>
      <rPr>
        <i/>
        <sz val="18"/>
        <color rgb="FF0000FF"/>
        <rFont val="Arial"/>
        <family val="2"/>
      </rPr>
      <t xml:space="preserve">
Informe Semestral</t>
    </r>
  </si>
  <si>
    <t>MDC</t>
  </si>
  <si>
    <t>MESA DE DOCUMENTACIÓN &amp; CALIDAD</t>
  </si>
  <si>
    <t>13.5</t>
  </si>
  <si>
    <t>Informes de Empalme por Cambio de Representante Legal y/o Secretario General</t>
  </si>
  <si>
    <t>Ivan Andrés Cadena Ramos</t>
  </si>
  <si>
    <t>Actualizar el Sistema Integrado de Gestión del Ministerio de Minas y Energía, Respecto de la Documentación de la Oficina de Control Interno</t>
  </si>
  <si>
    <t>COORDINADOR DE LA AUDITORÍA O DEL TEMA</t>
  </si>
  <si>
    <t>11.28</t>
  </si>
  <si>
    <r>
      <t xml:space="preserve">Plane de Gestión del Riesgo, Reducción del Riesgo y Manejo de Desastres del Ministerio de Minas y Energía
</t>
    </r>
    <r>
      <rPr>
        <i/>
        <sz val="18"/>
        <color rgb="FF0000FF"/>
        <rFont val="Arial"/>
        <family val="2"/>
      </rPr>
      <t>Ley 1523 de 2012, Decreto 1081 de 2015 (Decreto 2157 de 2017)</t>
    </r>
  </si>
  <si>
    <t>MESA DE REVISIÓN FINANCIERA &amp; CONTABLE</t>
  </si>
  <si>
    <t>MRFC</t>
  </si>
  <si>
    <r>
      <t xml:space="preserve">Propuesta Inicial de Formulación del Programa de Auditoría Interna Independiente - PAII. </t>
    </r>
    <r>
      <rPr>
        <b/>
        <sz val="18"/>
        <color rgb="FFC00000"/>
        <rFont val="Arial"/>
        <family val="2"/>
      </rPr>
      <t>INDICADOR 7 PAA</t>
    </r>
    <r>
      <rPr>
        <sz val="18"/>
        <rFont val="Arial"/>
        <family val="2"/>
      </rPr>
      <t xml:space="preserve">
</t>
    </r>
    <r>
      <rPr>
        <i/>
        <sz val="18"/>
        <color indexed="12"/>
        <rFont val="Arial"/>
        <family val="2"/>
      </rPr>
      <t>Para Consideración de la Jefe de la OCI y del Grupo de Trabajo</t>
    </r>
  </si>
  <si>
    <r>
      <t xml:space="preserve">Programa de Transparencia y Ética Pública
</t>
    </r>
    <r>
      <rPr>
        <i/>
        <sz val="18"/>
        <color rgb="FF0000FF"/>
        <rFont val="Arial"/>
        <family val="2"/>
      </rPr>
      <t>Ley 2195 de 2022 &amp; NTC 5854</t>
    </r>
  </si>
  <si>
    <t>Plan de Continuidad del Negocio del Ministerio de Minas y Energía</t>
  </si>
  <si>
    <t>Grupo de Tecnologías de la Información y las Comunicaciones</t>
  </si>
  <si>
    <t>Grupo de Gestión Administrativa</t>
  </si>
  <si>
    <t>MISIONAL / APOYO</t>
  </si>
  <si>
    <t>CONSIDERACIONES DE COORDINACIÓN</t>
  </si>
  <si>
    <t>LOS TEMAS ASIGNADOS A LOS COORDINADORES, SON COORDINADOS POR EL JEFE</t>
  </si>
  <si>
    <t>LOS TEMAS ASIGNADOS A LOS CONTRATISTAS, SON COORDINADOS POR EL JEFE, TENIENDO EN CUENTA QUE ES EL SUPERVISOR DEL CONTRATO</t>
  </si>
  <si>
    <t>B</t>
  </si>
  <si>
    <t>Actualizar el Normograma de la Oficina de Control Interno en el Sistema Integrado de Gestión del Ministerio de Minas y Energía</t>
  </si>
  <si>
    <t>Formulación del Plan de Acción Anual de la Oficina de Control Interno en el Sistema Integrado de Gestión del Ministerio de Minas y Energía</t>
  </si>
  <si>
    <r>
      <t xml:space="preserve">Alertas de Control Interno Emitidas por la Contraloría General de la República - CGR
</t>
    </r>
    <r>
      <rPr>
        <i/>
        <sz val="18"/>
        <color rgb="FF0000FF"/>
        <rFont val="Arial"/>
        <family val="2"/>
      </rPr>
      <t>Artìculo 62 del Decreto 403 del 2020</t>
    </r>
  </si>
  <si>
    <t>19.10</t>
  </si>
  <si>
    <t>LOS TEMAS SE ASIGNAN, PRINCIPALMENTE, POR LA DISTRIBUCIÓN DEL RECURSO HUMANO ESTABLECIDO A LOS GRUPOS INTERNOS DE TRABAJO</t>
  </si>
  <si>
    <t>Atención a los Requerimientos de la Comisión de Auditoría de la Contraloría General de la República - CGR</t>
  </si>
  <si>
    <t>RRAF</t>
  </si>
  <si>
    <r>
      <t xml:space="preserve">Accesibilidad al Medio Físico. Criterios y requisitos generales de accesibilidad y señalización al medio físico, requerido en los espacios físicos de acceso al ciudadano
</t>
    </r>
    <r>
      <rPr>
        <i/>
        <sz val="18"/>
        <color indexed="12"/>
        <rFont val="Arial"/>
        <family val="2"/>
      </rPr>
      <t xml:space="preserve">
De Conformidad con la Norma Técnica Colombiana NTC 6047</t>
    </r>
  </si>
  <si>
    <t>AUDITORÍAS A PROYECTOS DE INVERSIÓN</t>
  </si>
  <si>
    <r>
      <t xml:space="preserve">Plan Estratégico Sectorial para la Eliminación del Uso de Mercurio
</t>
    </r>
    <r>
      <rPr>
        <i/>
        <sz val="18"/>
        <color rgb="FF0000FF"/>
        <rFont val="Arial"/>
        <family val="2"/>
      </rPr>
      <t>Plan de Acción para la Producción más Limpia de Oro en el Sector Minero</t>
    </r>
  </si>
  <si>
    <t>Yaneth Rodriguez Bustos</t>
  </si>
  <si>
    <t>REGISTRO REUNIÓN AUDITORÍA FISCAL</t>
  </si>
  <si>
    <t>Mesa de Asesoría con las Áreas Organizacionales en Relación con Temas de la Contraloría General de la República - CGR</t>
  </si>
  <si>
    <t>Olga Lucia Baquero Ortega</t>
  </si>
  <si>
    <t>Profesional Especializado Grado 16</t>
  </si>
  <si>
    <t>Profesional Especializado Grado 13</t>
  </si>
  <si>
    <t>Profesional Especializado Grado 14</t>
  </si>
  <si>
    <t>Oficina de Control Disciplinario Interno</t>
  </si>
  <si>
    <r>
      <t xml:space="preserve">Directiva Presidencial 04 de 2019
</t>
    </r>
    <r>
      <rPr>
        <i/>
        <sz val="18"/>
        <color rgb="FF0000FF"/>
        <rFont val="Arial"/>
        <family val="2"/>
      </rPr>
      <t>Directrices en el Marco del Sistema General de Regalías. Seguimiento con la Oficina de Planeación y Gestión Internacional</t>
    </r>
  </si>
  <si>
    <r>
      <t xml:space="preserve">Comisión de Personal del Ministerio de Minas y Energía
</t>
    </r>
    <r>
      <rPr>
        <i/>
        <sz val="18"/>
        <color rgb="FF0000FF"/>
        <rFont val="Arial"/>
        <family val="2"/>
      </rPr>
      <t xml:space="preserve">
Conformación del Órgano Colegiado de Dirección y Gestión del Empleo Público y de la Gerencia Pública. Convocación a Elecciones de los Representantes de los Empleados y sus Suplentes. Circular Externa 10 de 2020 CNSC</t>
    </r>
  </si>
  <si>
    <r>
      <t xml:space="preserve">Proceso de Selección de Personal
</t>
    </r>
    <r>
      <rPr>
        <i/>
        <sz val="18"/>
        <color rgb="FF0000FF"/>
        <rFont val="Arial"/>
        <family val="2"/>
      </rPr>
      <t xml:space="preserve">
Ingreso de Personal en el Ministerio de Minas y Energía de conformidad con las normas de Carrera Administrativa. Circular Externa 10 de 2020 CNSC</t>
    </r>
  </si>
  <si>
    <r>
      <t xml:space="preserve">Proceso de Provisión Transitoria
</t>
    </r>
    <r>
      <rPr>
        <i/>
        <sz val="18"/>
        <color rgb="FF0000FF"/>
        <rFont val="Arial"/>
        <family val="2"/>
      </rPr>
      <t xml:space="preserve">
Encargos o Nombramientos Provisionales en el Ministerio de Minas y Energía de conformidad con las normas de Carrera Administrativa. Circular Externa 10 de 2020 CNSC</t>
    </r>
  </si>
  <si>
    <r>
      <t xml:space="preserve">Sistema de Administración de Riesgos del Ministerio de Minas y Energía. </t>
    </r>
    <r>
      <rPr>
        <b/>
        <sz val="18"/>
        <color rgb="FFC00000"/>
        <rFont val="Arial"/>
        <family val="2"/>
      </rPr>
      <t>INDICADOR 1 PAA</t>
    </r>
    <r>
      <rPr>
        <sz val="18"/>
        <rFont val="Arial"/>
        <family val="2"/>
      </rPr>
      <t xml:space="preserve">
</t>
    </r>
    <r>
      <rPr>
        <i/>
        <sz val="18"/>
        <color rgb="FF0000FF"/>
        <rFont val="Arial"/>
        <family val="2"/>
      </rPr>
      <t xml:space="preserve">
Incluye Efectividad de los Riesgos Estratégicos, por Procesos, de Corrupción y de Contexto Estratégico</t>
    </r>
  </si>
  <si>
    <r>
      <t xml:space="preserve">Documentación y Formalización del Esquema de las Líneas de Defensa del Ministerio de Minas y Energía
</t>
    </r>
    <r>
      <rPr>
        <i/>
        <sz val="18"/>
        <color rgb="FF0000FF"/>
        <rFont val="Arial"/>
        <family val="2"/>
      </rPr>
      <t xml:space="preserve">
Esquema de Definición y Asignación de Responsabilidades y Roles para la Gestión del Riesgo y el Control en la Implementación de las Líneas de Defensa - Modelo Integrado de Planeación y Gestión - MIPG</t>
    </r>
  </si>
  <si>
    <t>ACTIVIDAD DE AUDITORÍA</t>
  </si>
  <si>
    <t>PRODUCTO A ENTREGAR</t>
  </si>
  <si>
    <t>INFORME DE AUDITORÍA</t>
  </si>
  <si>
    <t>DOCUMENTO DE AUDITORÍA</t>
  </si>
  <si>
    <t>M</t>
  </si>
  <si>
    <t>MEMORANDO</t>
  </si>
  <si>
    <t>DA</t>
  </si>
  <si>
    <t>CORREO ELECTRÓNICO</t>
  </si>
  <si>
    <t>ACTA</t>
  </si>
  <si>
    <r>
      <t xml:space="preserve">Política de Gestión Estratégica del Talento Humano
</t>
    </r>
    <r>
      <rPr>
        <i/>
        <sz val="18"/>
        <color rgb="FF0000FF"/>
        <rFont val="Arial"/>
        <family val="2"/>
      </rPr>
      <t xml:space="preserve">
Dimensión: Talento Humano. Manual Operativo del Modelo Integrado de Planeación y Gestión - MIPG</t>
    </r>
  </si>
  <si>
    <r>
      <t xml:space="preserve">Política de Gobierno Digital
</t>
    </r>
    <r>
      <rPr>
        <i/>
        <sz val="18"/>
        <color rgb="FF0000FF"/>
        <rFont val="Arial"/>
        <family val="2"/>
      </rPr>
      <t xml:space="preserve">
Dimensión: Gestión con Valores para Resultados. Manual Operativo del Modelo Integrado de Planeación y Gestión - MIPG
Gobierno Digital, Manual de Gobierno Digital, Decreto 1008 de 2018</t>
    </r>
  </si>
  <si>
    <t>PRIMER SEMESTRE</t>
  </si>
  <si>
    <t>SEGUNDO SEMESTRE</t>
  </si>
  <si>
    <t>2.20</t>
  </si>
  <si>
    <t>IA</t>
  </si>
  <si>
    <t>CE</t>
  </si>
  <si>
    <t>ML</t>
  </si>
  <si>
    <t>MESA DE LEGALIDAD</t>
  </si>
  <si>
    <r>
      <t xml:space="preserve">Acuerdo 0008 de 2021, Comisión Nacional del Servicio Civil
</t>
    </r>
    <r>
      <rPr>
        <i/>
        <sz val="18"/>
        <color rgb="FF0000FF"/>
        <rFont val="Arial"/>
        <family val="2"/>
      </rPr>
      <t>Provisión de Vacancia Definitiva al sistema General de Carrera Administrativa de la Planta del Ministerio de Minas y Energía</t>
    </r>
  </si>
  <si>
    <t>SEGUNDO VIERNES DEL MES DE MARZO</t>
  </si>
  <si>
    <t>Plan de Formalización del Empleo Público en Equidad del Ministerio de Minas y Energía</t>
  </si>
  <si>
    <r>
      <t xml:space="preserve">Política de Gestión del Conocimiento e Innovación
</t>
    </r>
    <r>
      <rPr>
        <i/>
        <sz val="18"/>
        <color rgb="FF0000FF"/>
        <rFont val="Arial"/>
        <family val="2"/>
      </rPr>
      <t xml:space="preserve">
Dimensión: Gestión del Conocimiento y la Innovación. Manual Operativo del Modelo Integrado de Planeación y Gestión - MIPG</t>
    </r>
  </si>
  <si>
    <t>Contratista</t>
  </si>
  <si>
    <t>Recursos del Incentivo a la Producción</t>
  </si>
  <si>
    <t>AUDITORÍA</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</si>
  <si>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</si>
  <si>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</si>
  <si>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</si>
  <si>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</si>
  <si>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</si>
  <si>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</si>
  <si>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</si>
  <si>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</si>
  <si>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</si>
  <si>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</si>
  <si>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</si>
  <si>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</si>
  <si>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</si>
  <si>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</si>
  <si>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</si>
  <si>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</si>
  <si>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</si>
  <si>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</si>
  <si>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</si>
  <si>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</si>
  <si>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</si>
  <si>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</si>
  <si>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</si>
  <si>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</si>
  <si>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</si>
  <si>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</si>
  <si>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</si>
  <si>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</si>
  <si>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</si>
  <si>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</si>
  <si>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</si>
  <si>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</si>
  <si>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9.8</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</si>
  <si>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</si>
  <si>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</si>
  <si>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</si>
  <si>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</si>
  <si>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</si>
  <si>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</si>
  <si>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</si>
  <si>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</si>
  <si>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</si>
  <si>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</si>
  <si>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</si>
  <si>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</si>
  <si>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</si>
  <si>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</si>
  <si>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</si>
  <si>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</si>
  <si>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</si>
  <si>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</si>
  <si>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</si>
  <si>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</si>
  <si>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</si>
  <si>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13.6</t>
  </si>
  <si>
    <t>13.7</t>
  </si>
  <si>
    <t>13.8</t>
  </si>
  <si>
    <t>13.9</t>
  </si>
  <si>
    <t>13.10</t>
  </si>
  <si>
    <t>13.11</t>
  </si>
  <si>
    <t>13.12</t>
  </si>
  <si>
    <t>13.13</t>
  </si>
  <si>
    <t>13.14</t>
  </si>
  <si>
    <t>13.15</t>
  </si>
  <si>
    <t>13.16</t>
  </si>
  <si>
    <t>13.17</t>
  </si>
  <si>
    <t>14.18</t>
  </si>
  <si>
    <t>14.19</t>
  </si>
  <si>
    <t>14.20</t>
  </si>
  <si>
    <t>14.21</t>
  </si>
  <si>
    <t>14.22</t>
  </si>
  <si>
    <t>14.23</t>
  </si>
  <si>
    <t>14.24</t>
  </si>
  <si>
    <t>14.25</t>
  </si>
  <si>
    <t>14.26</t>
  </si>
  <si>
    <t>14.27</t>
  </si>
  <si>
    <t>14.28</t>
  </si>
  <si>
    <t>14.29</t>
  </si>
  <si>
    <t>14.30</t>
  </si>
  <si>
    <t>14.31</t>
  </si>
  <si>
    <t>14.32</t>
  </si>
  <si>
    <t>14.33</t>
  </si>
  <si>
    <t>14.34</t>
  </si>
  <si>
    <t>14.35</t>
  </si>
  <si>
    <t>14.36</t>
  </si>
  <si>
    <t>17.5</t>
  </si>
  <si>
    <t>17.6</t>
  </si>
  <si>
    <t>17.7</t>
  </si>
  <si>
    <t>18.8</t>
  </si>
  <si>
    <t>18.9</t>
  </si>
  <si>
    <t>18.10</t>
  </si>
  <si>
    <t>19.11</t>
  </si>
  <si>
    <t>19.12</t>
  </si>
  <si>
    <t>19.13</t>
  </si>
  <si>
    <t>19.14</t>
  </si>
  <si>
    <t>19.15</t>
  </si>
  <si>
    <t>19.16</t>
  </si>
  <si>
    <t>19.17</t>
  </si>
  <si>
    <t>19.18</t>
  </si>
  <si>
    <t>19.19</t>
  </si>
  <si>
    <t>19.20</t>
  </si>
  <si>
    <t>19.21</t>
  </si>
  <si>
    <t>19.22</t>
  </si>
  <si>
    <t>19.23</t>
  </si>
  <si>
    <t>19.24</t>
  </si>
  <si>
    <t>19.25</t>
  </si>
  <si>
    <t>19.26</t>
  </si>
  <si>
    <t>22.7</t>
  </si>
  <si>
    <t>22.8</t>
  </si>
  <si>
    <t>23.9</t>
  </si>
  <si>
    <t>23.10</t>
  </si>
  <si>
    <t>23.11</t>
  </si>
  <si>
    <t>23.12</t>
  </si>
  <si>
    <t>23.13</t>
  </si>
  <si>
    <t>23.14</t>
  </si>
  <si>
    <t>23.15</t>
  </si>
  <si>
    <t>23.16</t>
  </si>
  <si>
    <t>23.17</t>
  </si>
  <si>
    <t>23.18</t>
  </si>
  <si>
    <t>23.19</t>
  </si>
  <si>
    <t>23.20</t>
  </si>
  <si>
    <t>23.21</t>
  </si>
  <si>
    <t>23.22</t>
  </si>
  <si>
    <t>23.23</t>
  </si>
  <si>
    <t>23.24</t>
  </si>
  <si>
    <t>23.25</t>
  </si>
  <si>
    <t>23.26</t>
  </si>
  <si>
    <t>23.27</t>
  </si>
  <si>
    <t>AUDITORÍA DE LEGALIDAD DE LOS ACTOS ADMINISTRATIVOS</t>
  </si>
  <si>
    <t>27.1</t>
  </si>
  <si>
    <t>27.2</t>
  </si>
  <si>
    <t>27.3</t>
  </si>
  <si>
    <t>27.4</t>
  </si>
  <si>
    <t>27.5</t>
  </si>
  <si>
    <t>27.6</t>
  </si>
  <si>
    <t>27.7</t>
  </si>
  <si>
    <t>27.8</t>
  </si>
  <si>
    <t>27.9</t>
  </si>
  <si>
    <t>27.10</t>
  </si>
  <si>
    <t>27.11</t>
  </si>
  <si>
    <t>ASIGNACIÓN DE TEMA POR TIPO DE VINCULACIÓN</t>
  </si>
  <si>
    <t>Solicitar la Base de Datos de Funcionarios y Contratistas del Ministerio de Minas y Energía</t>
  </si>
  <si>
    <t>Actualizar la Base de Datos de Jefes por Área Organizacional del Ministerio de Minas y Energía</t>
  </si>
  <si>
    <t>SPD</t>
  </si>
  <si>
    <t>SOLICITUD PUBLICACIÓN DOCUMENTO</t>
  </si>
  <si>
    <t>Cargar Radicados de Comunicaciones Salientes en carpeta de la Oficina de Control Interno - OCI</t>
  </si>
  <si>
    <t>CARGAR RADICADOS EN CARPETA</t>
  </si>
  <si>
    <t>CRC</t>
  </si>
  <si>
    <t>Cierre de Comunicaciones dirigidas a la Oficina de Control Interno - OCI, en el Sistema ARGO</t>
  </si>
  <si>
    <t>TRA</t>
  </si>
  <si>
    <t>TRAMITAR</t>
  </si>
  <si>
    <t>Luis Fernando Valero Rivera</t>
  </si>
  <si>
    <t>Oscar leonardo Plata Plata</t>
  </si>
  <si>
    <t>Fondo de Energía Social - FOES</t>
  </si>
  <si>
    <r>
      <t xml:space="preserve">Fondo de Solidaridad para Subsidios y Redistribución de  Ingresos - FSSRI [ </t>
    </r>
    <r>
      <rPr>
        <i/>
        <sz val="18"/>
        <color rgb="FF0000FF"/>
        <rFont val="Arial"/>
        <family val="2"/>
      </rPr>
      <t>Gas</t>
    </r>
    <r>
      <rPr>
        <sz val="18"/>
        <color rgb="FF0000FF"/>
        <rFont val="Arial"/>
        <family val="2"/>
      </rPr>
      <t xml:space="preserve"> </t>
    </r>
    <r>
      <rPr>
        <sz val="18"/>
        <color theme="1"/>
        <rFont val="Arial"/>
        <family val="2"/>
      </rPr>
      <t>]</t>
    </r>
  </si>
  <si>
    <r>
      <t xml:space="preserve">Fondo de Solidaridad para Subsidios y Redistribución de  Ingresos - FSSRI  [ </t>
    </r>
    <r>
      <rPr>
        <i/>
        <sz val="18"/>
        <color rgb="FF0000FF"/>
        <rFont val="Arial"/>
        <family val="2"/>
      </rPr>
      <t xml:space="preserve">Energía </t>
    </r>
    <r>
      <rPr>
        <sz val="18"/>
        <color theme="1"/>
        <rFont val="Arial"/>
        <family val="2"/>
      </rPr>
      <t>]</t>
    </r>
  </si>
  <si>
    <t>9.10</t>
  </si>
  <si>
    <t>Sandra Milena Bonilla Rodriguez</t>
  </si>
  <si>
    <t>Jorge Eugenio Ganem Murcia</t>
  </si>
  <si>
    <t>Grupo de Regalías</t>
  </si>
  <si>
    <t>Parámetros Asignación de Recursos FAZNI</t>
  </si>
  <si>
    <t>5.7</t>
  </si>
  <si>
    <t>5.8</t>
  </si>
  <si>
    <t>Trámites Registrados del Ministerio de Minas y Energía registrados en Sistema Único de Información de Trámites - SUIT</t>
  </si>
  <si>
    <t>SOLICITUD DE LA OPGI</t>
  </si>
  <si>
    <r>
      <rPr>
        <b/>
        <sz val="32"/>
        <color rgb="FF0000FF"/>
        <rFont val="Arial"/>
        <family val="2"/>
      </rPr>
      <t>PROGRAMA DE AUDITORIA INTERNA INDEPENDIENTE - PAII DEL MINISTERIO DE MINAS Y ENERGÍA</t>
    </r>
    <r>
      <rPr>
        <sz val="32"/>
        <color rgb="FF0000FF"/>
        <rFont val="Arial"/>
        <family val="2"/>
      </rPr>
      <t xml:space="preserve">
</t>
    </r>
    <r>
      <rPr>
        <b/>
        <sz val="32"/>
        <color theme="1"/>
        <rFont val="Arial"/>
        <family val="2"/>
      </rPr>
      <t>VIGENCIA 2023</t>
    </r>
  </si>
  <si>
    <r>
      <rPr>
        <b/>
        <sz val="18"/>
        <color rgb="FF0000FF"/>
        <rFont val="Arial"/>
        <family val="2"/>
      </rPr>
      <t>AUDITORÍAS DE LEY CON FECHA DE ENTREGA</t>
    </r>
    <r>
      <rPr>
        <i/>
        <sz val="18"/>
        <color indexed="8"/>
        <rFont val="Arial"/>
        <family val="2"/>
      </rPr>
      <t xml:space="preserve">
Requeridas por la Normatividad Vigente, con Fecha Límite de Entrega. Elaborada con Base en el Plan de Acción Anual de la Vigencia Anterior. </t>
    </r>
  </si>
  <si>
    <t>TOTAL TEMAS AUDITADOS O ATENDIDO POR VIGENCIA</t>
  </si>
  <si>
    <t>TEMAS AUDITADOS O ATENDIDOS  EN LA VIGENCIA</t>
  </si>
  <si>
    <t>Procesos Misionales</t>
  </si>
  <si>
    <t xml:space="preserve">Procesos Estratégicos </t>
  </si>
  <si>
    <t>Procesos Transversales</t>
  </si>
  <si>
    <t>4.2.1</t>
  </si>
  <si>
    <t>4.2.2</t>
  </si>
  <si>
    <t>4.2.3</t>
  </si>
  <si>
    <t>4.2.4</t>
  </si>
  <si>
    <t>4.2.5</t>
  </si>
  <si>
    <t>4.2.6</t>
  </si>
  <si>
    <t>4.3.1</t>
  </si>
  <si>
    <t>4.3.2</t>
  </si>
  <si>
    <t>4.3.3</t>
  </si>
  <si>
    <t>4.3.4</t>
  </si>
  <si>
    <t>4.3.5</t>
  </si>
  <si>
    <t>4.3.6</t>
  </si>
  <si>
    <t>4.3.7</t>
  </si>
  <si>
    <t>4.3.8</t>
  </si>
  <si>
    <t>4.3.9</t>
  </si>
  <si>
    <t>4.3.10</t>
  </si>
  <si>
    <t>4.4.1</t>
  </si>
  <si>
    <t>4.4.2</t>
  </si>
  <si>
    <t>Procesos Evaluación y Control</t>
  </si>
  <si>
    <t>5.9</t>
  </si>
  <si>
    <r>
      <t xml:space="preserve">Registro Nacional de Bases de Datos
</t>
    </r>
    <r>
      <rPr>
        <i/>
        <sz val="18"/>
        <color rgb="FF0000FF"/>
        <rFont val="Arial"/>
        <family val="2"/>
      </rPr>
      <t>Ley 1581 de 2012, Decreto 1074 de 2015, Circular Presidencial 01 de 2019, Decreto 417 de 2020, Decreto 434 de 2020, Circular Presidencial 01 de 2019  (Presentación ante la Superintendencia de Industria y Comercio)</t>
    </r>
  </si>
  <si>
    <r>
      <t xml:space="preserve">Alertas y Asesorías
</t>
    </r>
    <r>
      <rPr>
        <i/>
        <sz val="18"/>
        <color rgb="FF0000FF"/>
        <rFont val="Arial"/>
        <family val="2"/>
      </rPr>
      <t>Proyectar Alertas y Asesorías dirigidas a las áreas organizacionales para el cumplimiento normativo y el mejorameinto continuo del Sistema de Control Interno de la entidad</t>
    </r>
  </si>
  <si>
    <r>
      <t xml:space="preserve">Asesorías y Alertas presentadas por la Oficina de Control Interno
</t>
    </r>
    <r>
      <rPr>
        <i/>
        <sz val="18"/>
        <color indexed="12"/>
        <rFont val="Arial"/>
        <family val="2"/>
      </rPr>
      <t>Presentadas por la OCI a la Administración y a las áreas organiizacionales en las vigencias anteriores</t>
    </r>
  </si>
  <si>
    <r>
      <t xml:space="preserve">Plan de Expansión Generación de Transmisión
</t>
    </r>
    <r>
      <rPr>
        <i/>
        <sz val="18"/>
        <color rgb="FF0000FF"/>
        <rFont val="Arial"/>
        <family val="2"/>
      </rPr>
      <t>Periodo 2022 - 2036</t>
    </r>
  </si>
  <si>
    <t>7.12</t>
  </si>
  <si>
    <t>1.8</t>
  </si>
  <si>
    <t>Riesgos de Corrupción del Ministerio de Minas y Energía</t>
  </si>
  <si>
    <t>Plan Anticorrupción y de Atención al Ciudadano del Ministerio de Minas y Energía</t>
  </si>
  <si>
    <t>AUDITORÍAS A PROYECTOS DE INVERSIÓN
Viceministerio de Minas</t>
  </si>
  <si>
    <r>
      <t xml:space="preserve">AUDITORÍAS A PROYECTOS DE INVERSIÓN
Dirección de Energía Eléctrica
</t>
    </r>
    <r>
      <rPr>
        <i/>
        <sz val="18"/>
        <color rgb="FF0000FF"/>
        <rFont val="Arial"/>
        <family val="2"/>
      </rPr>
      <t xml:space="preserve">DISTRIBUCIÓN DE SUBSIDIOS PARA USUARIOS UBICADOS EN ZONAS ESPECIALES DEL SISTEMA INTERCONECTADO   NACIONAL - </t>
    </r>
    <r>
      <rPr>
        <b/>
        <i/>
        <sz val="18"/>
        <color rgb="FF0000FF"/>
        <rFont val="Arial"/>
        <family val="2"/>
      </rPr>
      <t>FOES</t>
    </r>
  </si>
  <si>
    <r>
      <t xml:space="preserve">AUDITORÍAS A PROYECTOS DE INVERSIÓN
Dirección de Energía Eléctrica
</t>
    </r>
    <r>
      <rPr>
        <i/>
        <sz val="18"/>
        <color rgb="FF0000FF"/>
        <rFont val="Arial"/>
        <family val="2"/>
      </rPr>
      <t xml:space="preserve">MEJORAMIENTO DEL SERVICIO DE ENERGIA ELECTRICA EN LAS ZONAS RURALES DEL TERRITORIO  NACIONAL -  </t>
    </r>
    <r>
      <rPr>
        <b/>
        <i/>
        <sz val="18"/>
        <color rgb="FF0000FF"/>
        <rFont val="Arial"/>
        <family val="2"/>
      </rPr>
      <t>FAER</t>
    </r>
  </si>
  <si>
    <r>
      <t xml:space="preserve">AUDITORÍAS A PROYECTOS DE INVERSIÓN
Dirección de Energía Eléctrica
</t>
    </r>
    <r>
      <rPr>
        <i/>
        <sz val="18"/>
        <color rgb="FF0000FF"/>
        <rFont val="Arial"/>
        <family val="2"/>
      </rPr>
      <t>SUBSIDIO DISTRIBUCION DE RECURSOS PARA PAGOS POR MENORES TARIFAS SECTOR ELECTRICO  NACIONAL</t>
    </r>
  </si>
  <si>
    <r>
      <t xml:space="preserve">AUDITORÍAS A PROYECTOS DE INVERSIÓN
Dirección de Energía Eléctrica
</t>
    </r>
    <r>
      <rPr>
        <i/>
        <sz val="18"/>
        <color rgb="FF0000FF"/>
        <rFont val="Arial"/>
        <family val="2"/>
      </rPr>
      <t xml:space="preserve">FORTALECIMIENTO DE LA GESTION EFICIENTE DE LA ENERGIA Y DESARROLLO DE LAS FUEENTES NO CONVENSIONALES DE NERGIA EN EL TERRITORIO NACIONAL - </t>
    </r>
    <r>
      <rPr>
        <b/>
        <i/>
        <sz val="18"/>
        <color rgb="FF0000FF"/>
        <rFont val="Arial"/>
        <family val="2"/>
      </rPr>
      <t>FENOGE</t>
    </r>
  </si>
  <si>
    <t xml:space="preserve">AUDITORÍAS A PROYECTOS DE INVERSIÓN
Dirección de Formalización Minera </t>
  </si>
  <si>
    <t xml:space="preserve">AUDITORÍAS A PROYECTOS DE INVERSIÓN
Dirección de Hidrocarburos </t>
  </si>
  <si>
    <t xml:space="preserve">AUDITORÍAS A PROYECTOS DE INVERSIÓN
Dirección de Minería Empresarial </t>
  </si>
  <si>
    <t xml:space="preserve">AUDITORÍAS A PROYECTOS DE INVERSIÓN
Oficina Asesora Jurídica </t>
  </si>
  <si>
    <t xml:space="preserve">AUDITORÍAS A PROYECTOS DE INVERSIÓN
Oficina de Asuntos Ambientales y Sociales </t>
  </si>
  <si>
    <t>AUDITORÍAS A PROYECTOS DE INVERSIÓN
Oficina de Asuntos Regulatorios y Empresariales</t>
  </si>
  <si>
    <t>AUDITORÍAS A PROYECTOS DE INVERSIÓN
Oficina de Planeación y Gestión Internacional</t>
  </si>
  <si>
    <t xml:space="preserve">AUDITORÍAS A PROYECTOS DE INVERSIÓN
Secretaría General </t>
  </si>
  <si>
    <t xml:space="preserve">AUDITORÍAS A PROYECTOS DE INVERSIÓN
Subdirección de Talento Humano </t>
  </si>
  <si>
    <t>AUDITORÍAS A PROYECTOS DE INVERSIÓN
Grupo de Comunicaciones y Prensa</t>
  </si>
  <si>
    <t>AUDITORÍAS A PROYECTOS DE INVERSIÓN
Grupo de Ejecución Estratégica del Sector Extractivo</t>
  </si>
  <si>
    <t>AUDITORÍAS A PROYECTOS DE INVERSIÓN
Grupo de Energía No Convencionales y Asuntos Nucleares</t>
  </si>
  <si>
    <t>AUDITORÍAS A PROYECTOS DE INVERSIÓN
Grupo de Relacionamiento con el Ciudadano y Gestión de la Información</t>
  </si>
  <si>
    <t>AUDITORÍAS A PROYECTOS DE INVERSIÓN
Grupo de Infraestructura Tecnológica</t>
  </si>
  <si>
    <t>AUDITORÍAS A PROYECTOS DE INVERSIÓN
Grupo de Gestión Administrativa</t>
  </si>
  <si>
    <r>
      <t xml:space="preserve">AUDITORÍA A LIQUIDACIÓN DE CONVENIOS
Dirección de Energía Eléctrica
</t>
    </r>
    <r>
      <rPr>
        <i/>
        <sz val="18"/>
        <color rgb="FF0000FF"/>
        <rFont val="Arial"/>
        <family val="2"/>
      </rPr>
      <t>Convenios Financiados con Recursos de los Fondos Administrados por la DEE. FAER, FAZNI o FOES</t>
    </r>
    <r>
      <rPr>
        <sz val="18"/>
        <color theme="1"/>
        <rFont val="Arial"/>
        <family val="2"/>
      </rPr>
      <t xml:space="preserve"> (DIFERENTES A LA MUESTRA ESCOGIDA POR ANDRÉS ROMO)</t>
    </r>
  </si>
  <si>
    <r>
      <t xml:space="preserve">AUDITORÍA A LIQUIDACIÓN DE CONVENIOS
Dirección de Energía Eléctrica
</t>
    </r>
    <r>
      <rPr>
        <i/>
        <sz val="18"/>
        <color rgb="FF0000FF"/>
        <rFont val="Arial"/>
        <family val="2"/>
      </rPr>
      <t xml:space="preserve">Convenios Financiados con Recursos de los Fondos Administrados por la DEE. PRONE o FENOGE </t>
    </r>
    <r>
      <rPr>
        <sz val="18"/>
        <color theme="1"/>
        <rFont val="Arial"/>
        <family val="2"/>
      </rPr>
      <t xml:space="preserve">  (DIFERENTES A LA MUESTRA ESCOGIDA POR JORGE GANEM)</t>
    </r>
  </si>
  <si>
    <t xml:space="preserve">AUDITORÍA A LIQUIDACIÓN DE CONVENIOS
Dirección de Formalización Minera </t>
  </si>
  <si>
    <t xml:space="preserve">AUDITORÍA A LIQUIDACIÓN DE CONVENIOS
Dirección de Hidrocarburos </t>
  </si>
  <si>
    <t xml:space="preserve">AUDITORÍA A LIQUIDACIÓN DE CONVENIOS
Dirección de Minería Empresarial </t>
  </si>
  <si>
    <r>
      <t xml:space="preserve">AUDITORÍAS DE GESTIÓN POR ÁREA ORGANIZACIONAL
Despacho Ministro </t>
    </r>
    <r>
      <rPr>
        <sz val="18"/>
        <color rgb="FF0000FF"/>
        <rFont val="Arial"/>
        <family val="2"/>
      </rPr>
      <t>(0)</t>
    </r>
  </si>
  <si>
    <r>
      <t xml:space="preserve">AUDITORÍAS DE GESTIÓN POR ÁREA ORGANIZACIONAL
Viceministerio de Minas </t>
    </r>
    <r>
      <rPr>
        <sz val="18"/>
        <color rgb="FF0000FF"/>
        <rFont val="Arial"/>
        <family val="2"/>
      </rPr>
      <t>(2)</t>
    </r>
  </si>
  <si>
    <r>
      <t xml:space="preserve">AUDITORÍAS DE GESTIÓN POR ÁREA ORGANIZACIONAL
Viceministerio de Energía </t>
    </r>
    <r>
      <rPr>
        <sz val="18"/>
        <color rgb="FF0000FF"/>
        <rFont val="Arial"/>
        <family val="2"/>
      </rPr>
      <t>(4)</t>
    </r>
  </si>
  <si>
    <r>
      <t>AUDITORÍAS DE GESTIÓN POR ÁREA ORGANIZACIONAL
Dirección de Energía Eléctrica</t>
    </r>
    <r>
      <rPr>
        <sz val="18"/>
        <color rgb="FF0000FF"/>
        <rFont val="Arial"/>
        <family val="2"/>
      </rPr>
      <t xml:space="preserve"> (24)</t>
    </r>
  </si>
  <si>
    <r>
      <t xml:space="preserve">AUDITORÍAS DE GESTIÓN POR ÁREA ORGANIZACIONAL
Dirección de Formalización Minera </t>
    </r>
    <r>
      <rPr>
        <sz val="18"/>
        <color rgb="FF0000FF"/>
        <rFont val="Arial"/>
        <family val="2"/>
      </rPr>
      <t>(25)</t>
    </r>
  </si>
  <si>
    <r>
      <t xml:space="preserve">AUDITORÍAS DE GESTIÓN POR ÁREA ORGANIZACIONAL
Dirección de Hidrocarburos </t>
    </r>
    <r>
      <rPr>
        <sz val="18"/>
        <color rgb="FF0000FF"/>
        <rFont val="Arial"/>
        <family val="2"/>
      </rPr>
      <t>(24)</t>
    </r>
  </si>
  <si>
    <r>
      <t xml:space="preserve">AUDITORÍAS DE GESTIÓN POR ÁREA ORGANIZACIONAL
Dirección de Minería Empresarial </t>
    </r>
    <r>
      <rPr>
        <sz val="18"/>
        <color rgb="FF0000FF"/>
        <rFont val="Arial"/>
        <family val="2"/>
      </rPr>
      <t>(14)</t>
    </r>
  </si>
  <si>
    <r>
      <t xml:space="preserve">AUDITORÍAS DE GESTIÓN POR ÁREA ORGANIZACIONAL
Oficina Asesora Jurídica </t>
    </r>
    <r>
      <rPr>
        <sz val="18"/>
        <color rgb="FF0000FF"/>
        <rFont val="Arial"/>
        <family val="2"/>
      </rPr>
      <t>(10)</t>
    </r>
  </si>
  <si>
    <r>
      <t xml:space="preserve">AUDITORÍAS DE GESTIÓN POR ÁREA ORGANIZACIONAL
Oficina de Asuntos Ambientales y Sociales </t>
    </r>
    <r>
      <rPr>
        <sz val="18"/>
        <color rgb="FF0000FF"/>
        <rFont val="Arial"/>
        <family val="2"/>
      </rPr>
      <t>(18)</t>
    </r>
  </si>
  <si>
    <r>
      <t xml:space="preserve">AUDITORÍAS DE GESTIÓN POR ÁREA ORGANIZACIONAL
Oficina de Asuntos Regulatorios y Empresariales </t>
    </r>
    <r>
      <rPr>
        <sz val="18"/>
        <color rgb="FF0000FF"/>
        <rFont val="Arial"/>
        <family val="2"/>
      </rPr>
      <t>(12)</t>
    </r>
  </si>
  <si>
    <r>
      <t xml:space="preserve">AUDITORÍAS DE GESTIÓN POR ÁREA ORGANIZACIONAL
Oficina de Control Interno </t>
    </r>
    <r>
      <rPr>
        <sz val="18"/>
        <color rgb="FF0000FF"/>
        <rFont val="Arial"/>
        <family val="2"/>
      </rPr>
      <t>(7)</t>
    </r>
  </si>
  <si>
    <r>
      <t xml:space="preserve">AUDITORÍAS DE GESTIÓN POR ÁREA ORGANIZACIONAL
Oficina de Planeación y Gestión Internacional </t>
    </r>
    <r>
      <rPr>
        <sz val="18"/>
        <color rgb="FF0000FF"/>
        <rFont val="Arial"/>
        <family val="2"/>
      </rPr>
      <t>(12)</t>
    </r>
  </si>
  <si>
    <r>
      <t xml:space="preserve">AUDITORÍAS DE GESTIÓN POR ÁREA ORGANIZACIONAL
Oficina de Control Disciplinario Interno </t>
    </r>
    <r>
      <rPr>
        <sz val="18"/>
        <color rgb="FF0000FF"/>
        <rFont val="Arial"/>
        <family val="2"/>
      </rPr>
      <t>(5)</t>
    </r>
  </si>
  <si>
    <r>
      <t xml:space="preserve">AUDITORÍAS DE GESTIÓN POR ÁREA ORGANIZACIONAL
Secretaría General </t>
    </r>
    <r>
      <rPr>
        <sz val="18"/>
        <color rgb="FF0000FF"/>
        <rFont val="Arial"/>
        <family val="2"/>
      </rPr>
      <t>(0)</t>
    </r>
  </si>
  <si>
    <r>
      <t xml:space="preserve">AUDITORÍAS DE GESTIÓN POR ÁREA ORGANIZACIONAL
Subdirección de Talento Humano </t>
    </r>
    <r>
      <rPr>
        <sz val="18"/>
        <color rgb="FF0000FF"/>
        <rFont val="Arial"/>
        <family val="2"/>
      </rPr>
      <t xml:space="preserve">(8) </t>
    </r>
  </si>
  <si>
    <r>
      <t xml:space="preserve">AUDITORÍAS DE GESTIÓN POR ÁREA ORGANIZACIONAL
Subdirección Administrativa y Financiera </t>
    </r>
    <r>
      <rPr>
        <sz val="18"/>
        <color rgb="FF0000FF"/>
        <rFont val="Arial"/>
        <family val="2"/>
      </rPr>
      <t xml:space="preserve">(2) </t>
    </r>
  </si>
  <si>
    <r>
      <t xml:space="preserve">AUDITORÍAS DE GESTIÓN POR ÁREA ORGANIZACIONAL
Grupo de Comunicación y Prensa </t>
    </r>
    <r>
      <rPr>
        <sz val="18"/>
        <color rgb="FF0000FF"/>
        <rFont val="Arial"/>
        <family val="2"/>
      </rPr>
      <t>(10)</t>
    </r>
  </si>
  <si>
    <r>
      <t xml:space="preserve">AUDITORÍAS DE GESTIÓN POR ÁREA ORGANIZACIONAL
Grupo de Asuntos Legislativos </t>
    </r>
    <r>
      <rPr>
        <sz val="18"/>
        <color rgb="FF0000FF"/>
        <rFont val="Arial"/>
        <family val="2"/>
      </rPr>
      <t>(2)</t>
    </r>
  </si>
  <si>
    <r>
      <t xml:space="preserve">AUDITORÍAS DE GESTIÓN POR ÁREA ORGANIZACIONAL
Grupo de Gestión Contractual </t>
    </r>
    <r>
      <rPr>
        <sz val="18"/>
        <color rgb="FF0000FF"/>
        <rFont val="Arial"/>
        <family val="2"/>
      </rPr>
      <t>(5)</t>
    </r>
  </si>
  <si>
    <r>
      <t xml:space="preserve">AUDITORÍAS DE GESTIÓN POR ÁREA ORGANIZACIONAL
Grupo de Gestión Financiera y Contable </t>
    </r>
    <r>
      <rPr>
        <sz val="18"/>
        <color rgb="FF0000FF"/>
        <rFont val="Arial"/>
        <family val="2"/>
      </rPr>
      <t>(3)</t>
    </r>
  </si>
  <si>
    <r>
      <t xml:space="preserve">AUDITORÍAS DE GESTIÓN POR ÁREA ORGANIZACIONAL
Grupo de Relacionamiento con el Ciudadano y Gestión de la Información </t>
    </r>
    <r>
      <rPr>
        <sz val="18"/>
        <color rgb="FF0000FF"/>
        <rFont val="Arial"/>
        <family val="2"/>
      </rPr>
      <t>(9)</t>
    </r>
  </si>
  <si>
    <r>
      <t xml:space="preserve">AUDITORÍAS DE GESTIÓN POR ÁREA ORGANIZACIONAL
Grupo de Servicios Administrativos </t>
    </r>
    <r>
      <rPr>
        <sz val="18"/>
        <color rgb="FF0000FF"/>
        <rFont val="Arial"/>
        <family val="2"/>
      </rPr>
      <t>(9)</t>
    </r>
  </si>
  <si>
    <r>
      <t xml:space="preserve">AUDITORÍAS DE GESTIÓN POR ÁREA ORGANIZACIONAL
Grupo de Tecnologías de la Información y Comunicaicones </t>
    </r>
    <r>
      <rPr>
        <sz val="18"/>
        <color rgb="FF0000FF"/>
        <rFont val="Arial"/>
        <family val="2"/>
      </rPr>
      <t>(7)</t>
    </r>
  </si>
  <si>
    <r>
      <t xml:space="preserve">AUDITORÍAS DE GESTIÓN POR ÁREA ORGANIZACIONAL
Grupo de Tesorería </t>
    </r>
    <r>
      <rPr>
        <sz val="18"/>
        <color rgb="FF0000FF"/>
        <rFont val="Arial"/>
        <family val="2"/>
      </rPr>
      <t>(2)</t>
    </r>
  </si>
  <si>
    <r>
      <t xml:space="preserve">AUDITORÍAS DE GESTIÓN POR ÁREA ORGANIZACIONAL
Grupo de Ejecución Presupuestal </t>
    </r>
    <r>
      <rPr>
        <sz val="18"/>
        <color rgb="FF0000FF"/>
        <rFont val="Arial"/>
        <family val="2"/>
      </rPr>
      <t>(2)</t>
    </r>
  </si>
  <si>
    <r>
      <t xml:space="preserve">AUDITORÍAS A PROCESOS
Direccionamiento Estratégico
</t>
    </r>
    <r>
      <rPr>
        <i/>
        <sz val="18"/>
        <color rgb="FF0000FF"/>
        <rFont val="Arial"/>
        <family val="2"/>
      </rPr>
      <t>Proceso 1</t>
    </r>
  </si>
  <si>
    <r>
      <t xml:space="preserve">AUDITORÍAS A PROCESOS
Mejoramiento
</t>
    </r>
    <r>
      <rPr>
        <sz val="18"/>
        <color rgb="FF0000FF"/>
        <rFont val="Arial"/>
        <family val="2"/>
      </rPr>
      <t>Proceso 2</t>
    </r>
  </si>
  <si>
    <r>
      <t xml:space="preserve">AUDITORÍAS A PROCESOS
Minería - Minería Empresarial
</t>
    </r>
    <r>
      <rPr>
        <i/>
        <sz val="18"/>
        <color rgb="FF0000FF"/>
        <rFont val="Arial"/>
        <family val="2"/>
      </rPr>
      <t>Proceso 3-1</t>
    </r>
  </si>
  <si>
    <r>
      <t xml:space="preserve">AUDITORÍAS A PROCESOS
Minería - Formalización Minera
</t>
    </r>
    <r>
      <rPr>
        <i/>
        <sz val="18"/>
        <color rgb="FF0000FF"/>
        <rFont val="Arial"/>
        <family val="2"/>
      </rPr>
      <t>Proceso 3-2</t>
    </r>
  </si>
  <si>
    <r>
      <t xml:space="preserve">AUDITORÍAS A PROCESOS
Hidrocarburos
</t>
    </r>
    <r>
      <rPr>
        <i/>
        <sz val="18"/>
        <color rgb="FF0000FF"/>
        <rFont val="Arial"/>
        <family val="2"/>
      </rPr>
      <t>Proceso 4</t>
    </r>
  </si>
  <si>
    <r>
      <t xml:space="preserve">AUDITORÍAS A PROCESOS
Energía
</t>
    </r>
    <r>
      <rPr>
        <i/>
        <sz val="18"/>
        <color rgb="FF0000FF"/>
        <rFont val="Arial"/>
        <family val="2"/>
      </rPr>
      <t>Proceso 5</t>
    </r>
  </si>
  <si>
    <r>
      <t xml:space="preserve">AUDITORÍAS A PROCESOS
Asuntos Nucleares
</t>
    </r>
    <r>
      <rPr>
        <i/>
        <sz val="18"/>
        <color rgb="FF0000FF"/>
        <rFont val="Arial"/>
        <family val="2"/>
      </rPr>
      <t>Proceso 6</t>
    </r>
  </si>
  <si>
    <r>
      <t xml:space="preserve">AUDITORÍAS A PROCESOS
Socioambientales
</t>
    </r>
    <r>
      <rPr>
        <i/>
        <sz val="18"/>
        <color rgb="FF0000FF"/>
        <rFont val="Arial"/>
        <family val="2"/>
      </rPr>
      <t>Proceso 7</t>
    </r>
  </si>
  <si>
    <r>
      <t xml:space="preserve">AUDITORÍAS A PROCESOS
Gestión Talento Humano
</t>
    </r>
    <r>
      <rPr>
        <i/>
        <sz val="18"/>
        <color rgb="FF0000FF"/>
        <rFont val="Arial"/>
        <family val="2"/>
      </rPr>
      <t>Proceso 8</t>
    </r>
  </si>
  <si>
    <r>
      <t xml:space="preserve">AUDITORÍAS A PROCESOS
Gestión del Relacionamiento con Grupos de Valor
</t>
    </r>
    <r>
      <rPr>
        <i/>
        <sz val="18"/>
        <color rgb="FF0000FF"/>
        <rFont val="Arial"/>
        <family val="2"/>
      </rPr>
      <t>Proceso 9</t>
    </r>
  </si>
  <si>
    <r>
      <t xml:space="preserve">AUDITORÍAS A PROCESOS
Gestión Financiera
</t>
    </r>
    <r>
      <rPr>
        <i/>
        <sz val="18"/>
        <color rgb="FF0000FF"/>
        <rFont val="Arial"/>
        <family val="2"/>
      </rPr>
      <t>Proceso 10</t>
    </r>
  </si>
  <si>
    <r>
      <t xml:space="preserve">AUDITORÍAS A PROCESOS
Gestión de Recursos Físicos
</t>
    </r>
    <r>
      <rPr>
        <i/>
        <sz val="18"/>
        <color rgb="FF0000FF"/>
        <rFont val="Arial"/>
        <family val="2"/>
      </rPr>
      <t>Proceso 11</t>
    </r>
  </si>
  <si>
    <r>
      <t xml:space="preserve">AUDITORÍAS A PROCESOS
Gestión Contractual
</t>
    </r>
    <r>
      <rPr>
        <i/>
        <sz val="18"/>
        <color rgb="FF0000FF"/>
        <rFont val="Arial"/>
        <family val="2"/>
      </rPr>
      <t>Proceso 12</t>
    </r>
  </si>
  <si>
    <r>
      <t xml:space="preserve">AUDITORÍAS A PROCESOS
Gestión Documental
</t>
    </r>
    <r>
      <rPr>
        <i/>
        <sz val="18"/>
        <color rgb="FF0000FF"/>
        <rFont val="Arial"/>
        <family val="2"/>
      </rPr>
      <t>Proceso 13</t>
    </r>
  </si>
  <si>
    <r>
      <t xml:space="preserve">AUDITORÍAS A PROCESOS
Gestión de Conocimiento, la Información y la Innocación
</t>
    </r>
    <r>
      <rPr>
        <i/>
        <sz val="18"/>
        <color rgb="FF0000FF"/>
        <rFont val="Arial"/>
        <family val="2"/>
      </rPr>
      <t>Proceso 14</t>
    </r>
  </si>
  <si>
    <r>
      <t xml:space="preserve">AUDITORÍAS A PROCESOS
Gestión Jurídica
</t>
    </r>
    <r>
      <rPr>
        <i/>
        <sz val="18"/>
        <color rgb="FF0000FF"/>
        <rFont val="Arial"/>
        <family val="2"/>
      </rPr>
      <t>Proceso 15</t>
    </r>
  </si>
  <si>
    <r>
      <t xml:space="preserve">AUDITORÍAS A PROCESOS
Gestión Tecnológica
</t>
    </r>
    <r>
      <rPr>
        <i/>
        <sz val="18"/>
        <color rgb="FF0000FF"/>
        <rFont val="Arial"/>
        <family val="2"/>
      </rPr>
      <t>Proceso 16</t>
    </r>
  </si>
  <si>
    <r>
      <t xml:space="preserve">AUDITORÍAS A PROCESOS
Gestión de Comunicaciones
</t>
    </r>
    <r>
      <rPr>
        <i/>
        <sz val="18"/>
        <color rgb="FF0000FF"/>
        <rFont val="Arial"/>
        <family val="2"/>
      </rPr>
      <t>Proceso 17</t>
    </r>
  </si>
  <si>
    <r>
      <t xml:space="preserve">AUDITORÍAS A PROCESOS
Control Disciplinario
</t>
    </r>
    <r>
      <rPr>
        <i/>
        <sz val="18"/>
        <color rgb="FF0000FF"/>
        <rFont val="Arial"/>
        <family val="2"/>
      </rPr>
      <t>Proceso 18</t>
    </r>
  </si>
  <si>
    <r>
      <t xml:space="preserve">AUDITORÍAS A PROCESOS
Evaluación Independiente
</t>
    </r>
    <r>
      <rPr>
        <i/>
        <sz val="18"/>
        <color rgb="FF0000FF"/>
        <rFont val="Arial"/>
        <family val="2"/>
      </rPr>
      <t>Proceso 19</t>
    </r>
  </si>
  <si>
    <t>Auditoría a Observaciones, Oportunidades de Mejoramiento y Consideraciones</t>
  </si>
  <si>
    <t>Formuladas por la OCI en las últimas vigencias, incluye las registradas en el aplicativo administrado por la OPGI. Determinar estado de las acciones. Efectuar análisi de Cierre de Observaciones. Se asignan por Profesional o Contratista.</t>
  </si>
  <si>
    <t>AUDITORÍA A CONTRATOS DE PRESTACIÓN DE SERVICIOS
Despacho Ministro de Minas y Energía</t>
  </si>
  <si>
    <t>AUDITORÍA A CONTRATOS DE PRESTACIÓN DE SERVICIOS
Viceministerio de Energía</t>
  </si>
  <si>
    <t>AUDITORÍA A CONTRATOS DE PRESTACIÓN DE SERVICIOS
Viceministerio de Minas</t>
  </si>
  <si>
    <r>
      <t xml:space="preserve">AUDITORÍA A CONTRATOS DE PRESTACIÓN DE SERVICIOS
Dirección de Energía Eléctrica 
</t>
    </r>
    <r>
      <rPr>
        <i/>
        <sz val="18"/>
        <color rgb="FF0000FF"/>
        <rFont val="Arial"/>
        <family val="2"/>
      </rPr>
      <t xml:space="preserve">Contratos de Prestación de Servicios, Financiados con Recursos </t>
    </r>
    <r>
      <rPr>
        <b/>
        <i/>
        <sz val="18"/>
        <color rgb="FF0000FF"/>
        <rFont val="Arial"/>
        <family val="2"/>
      </rPr>
      <t>FAER</t>
    </r>
  </si>
  <si>
    <r>
      <t xml:space="preserve">AUDITORÍA A CONTRATOS DE PRESTACIÓN DE SERVICIOS
Dirección de Energía Eléctrica 
</t>
    </r>
    <r>
      <rPr>
        <i/>
        <sz val="18"/>
        <color rgb="FF0000FF"/>
        <rFont val="Arial"/>
        <family val="2"/>
      </rPr>
      <t xml:space="preserve">Contratos de Prestación de Servicios, Financiados con Recursos </t>
    </r>
    <r>
      <rPr>
        <b/>
        <i/>
        <sz val="18"/>
        <color rgb="FF0000FF"/>
        <rFont val="Arial"/>
        <family val="2"/>
      </rPr>
      <t>FAZNI</t>
    </r>
  </si>
  <si>
    <r>
      <t xml:space="preserve">AUDITORÍA A CONTRATOS DE PRESTACIÓN DE SERVICIOS
Dirección de Energía Eléctrica 
</t>
    </r>
    <r>
      <rPr>
        <i/>
        <sz val="18"/>
        <color rgb="FF0000FF"/>
        <rFont val="Arial"/>
        <family val="2"/>
      </rPr>
      <t xml:space="preserve">Contratos de Prestación de Servicios, Financiados con Recursos </t>
    </r>
    <r>
      <rPr>
        <b/>
        <i/>
        <sz val="18"/>
        <color rgb="FF0000FF"/>
        <rFont val="Arial"/>
        <family val="2"/>
      </rPr>
      <t>PRONE</t>
    </r>
  </si>
  <si>
    <r>
      <t xml:space="preserve">AUDITORÍA A CONTRATOS DE PRESTACIÓN DE SERVICIOS
Dirección de Energía Eléctrica 
</t>
    </r>
    <r>
      <rPr>
        <i/>
        <sz val="18"/>
        <color rgb="FF0000FF"/>
        <rFont val="Arial"/>
        <family val="2"/>
      </rPr>
      <t xml:space="preserve">Contratos de Prestación de Servicios, Financiados con Recursos </t>
    </r>
    <r>
      <rPr>
        <b/>
        <i/>
        <sz val="18"/>
        <color rgb="FF0000FF"/>
        <rFont val="Arial"/>
        <family val="2"/>
      </rPr>
      <t>FENOGE</t>
    </r>
  </si>
  <si>
    <t xml:space="preserve">AUDITORÍA A CONTRATOS DE PRESTACIÓN DE SERVICIOS
Dirección de Formalización Minera </t>
  </si>
  <si>
    <t xml:space="preserve">AUDITORÍA A CONTRATOS DE PRESTACIÓN DE SERVICIOS
Dirección de Hidrocarburos </t>
  </si>
  <si>
    <t xml:space="preserve">AUDITORÍA A CONTRATOS DE PRESTACIÓN DE SERVICIOS
Dirección de Minería Empresarial </t>
  </si>
  <si>
    <t>AUDITORÍA A CONTRATOS DE PRESTACIÓN DE SERVICIOS
Oficina Asesora Jurídica</t>
  </si>
  <si>
    <t>AUDITORÍA A CONTRATOS DE PRESTACIÓN DE SERVICIOS
Oficina de Asuntos Regulatorios y Empresaiales</t>
  </si>
  <si>
    <t>AUDITORÍA A CONTRATOS DE PRESTACIÓN DE SERVICIOS
Oficina de Asuntos Ambientales y Sociales</t>
  </si>
  <si>
    <t>AUDITORÍA A CONTRATOS DE PRESTACIÓN DE SERVICIOS
Oficina de Planeación y Gestión Internacional</t>
  </si>
  <si>
    <t>AUDITORÍA A CONTRATOS DE PRESTACIÓN DE SERVICIOS
Oficina de Control Interno</t>
  </si>
  <si>
    <t>AUDITORÍA A CONTRATOS DE PRESTACIÓN DE SERVICIOS
Subdirección Administrativa y Financiera</t>
  </si>
  <si>
    <t>AUDITORÍA A CONTRATOS DE PRESTACIÓN DE SERVICIOS
Subdirección de Talento Humano</t>
  </si>
  <si>
    <t>AUDITORÍA A CONTRATOS DE PRESTACIÓN DE SERVICIOS
Grupo de Regalías</t>
  </si>
  <si>
    <t>AUDITORÍA A CONTRATOS DE PRESTACIÓN DE SERVICIOS
Grupo de Tecnologías de la Información y las Comunicaciones</t>
  </si>
  <si>
    <t xml:space="preserve">AUDITORÍA AGENDA REGULATORIA
Dirección de Energía Eléctrica </t>
  </si>
  <si>
    <t xml:space="preserve">AUDITORÍA AGENDA REGULATORIA
Dirección de Formalización Minera </t>
  </si>
  <si>
    <t xml:space="preserve">AUDITORÍA AGENDA REGULATORIA
Dirección de Hidrocarburos </t>
  </si>
  <si>
    <t xml:space="preserve">AUDITORÍA AGENDA REGULATORIA
Dirección de Minería Empresarial </t>
  </si>
  <si>
    <t>AUDITORÍA AGENDA REGULATORIA
Oficina de Asuntos Ambientales y Sociales</t>
  </si>
  <si>
    <t>AUDITORÍA AGENDA REGULATORIA
Oficina de Asuntos Regulatorios y Empresariales</t>
  </si>
  <si>
    <t>AUDITORÍA A LA SUPERVISIÓN DE CONTRATOS
Despacho Ministro</t>
  </si>
  <si>
    <t>AUDITORÍA A LA SUPERVISIÓN DE CONTRATOS
Viceministerio de Energía</t>
  </si>
  <si>
    <t>AUDITORÍA A LA SUPERVISIÓN DE CONTRATOS
Viceministerio de Minas</t>
  </si>
  <si>
    <t xml:space="preserve">AUDITORÍA A LA SUPERVISIÓN DE CONTRATOS
Dirección de Energía Eléctrica </t>
  </si>
  <si>
    <t xml:space="preserve">AUDITORÍA A LA SUPERVISIÓN DE CONTRATOS
Dirección de Formalización Minera </t>
  </si>
  <si>
    <t xml:space="preserve">AUDITORÍA A LA SUPERVISIÓN DE CONTRATOS
Dirección de Hidrocarburos </t>
  </si>
  <si>
    <t xml:space="preserve">AUDITORÍA A LA SUPERVISIÓN DE CONTRATOS
Dirección de Minería Empresarial </t>
  </si>
  <si>
    <t xml:space="preserve">AUDITORÍA A LA SUPERVISIÓN DE CONTRATOS
Oficina Asesora Jurídica </t>
  </si>
  <si>
    <t xml:space="preserve">AUDITORÍA A LA SUPERVISIÓN DE CONTRATOS
Oficina de Asuntos Ambientales y Sociales </t>
  </si>
  <si>
    <t>AUDITORÍA A LA SUPERVISIÓN DE CONTRATOS
Oficina de Asuntos Regulatorios y Empresariales</t>
  </si>
  <si>
    <t xml:space="preserve">AUDITORÍA A LA SUPERVISIÓN DE CONTRATOS
Oficina de Control Interno </t>
  </si>
  <si>
    <t>AUDITORÍA A LA SUPERVISIÓN DE CONTRATOS
Oficina de Planeación y Gestión Internacional</t>
  </si>
  <si>
    <t xml:space="preserve">AUDITORÍA A LA SUPERVISIÓN DE CONTRATOS
Secretaría General </t>
  </si>
  <si>
    <t xml:space="preserve">AUDITORÍA A LA SUPERVISIÓN DE CONTRATOS
Subdirección de Talento Humano </t>
  </si>
  <si>
    <t>AUDITORÍA A LA SUPERVISIÓN DE CONTRATOS
Grupo de Asuntos Legislativos</t>
  </si>
  <si>
    <t>AUDITORÍA A LA SUPERVISIÓN DE CONTRATOS
Grupo de Comunicación y Prensa</t>
  </si>
  <si>
    <t>AUDITORÍA A LA SUPERVISIÓN DE CONTRATOS
Grupo de Control Interno Disciplinario</t>
  </si>
  <si>
    <t>AUDITORÍA A LA SUPERVISIÓN DE CONTRATOS
Grupo de Ejecución Estratégica del Sector Extractivo</t>
  </si>
  <si>
    <t>AUDITORÍA A LA SUPERVISIÓN DE CONTRATOS
Grupo de Energías No Convencionales y Asuntos Nucleares</t>
  </si>
  <si>
    <t xml:space="preserve">AUDITORÍA A LA SUPERVISIÓN DE CONTRATOS
Grupo de Gestión Contractual </t>
  </si>
  <si>
    <t>AUDITORÍA A LA SUPERVISIÓN DE CONTRATOS
Grupo de Relacionamiento con el Ciudadano y Gestión de la Información</t>
  </si>
  <si>
    <t xml:space="preserve">AUDITORÍA A LA SUPERVISIÓN DE CONTRATOS
Grupo de Gestión Financiera y Contable </t>
  </si>
  <si>
    <t>AUDITORÍA A LA SUPERVISIÓN DE CONTRATOS
Grupo de Tecnologías de la Información y las Comunicaciones</t>
  </si>
  <si>
    <t>AUDITORÍA A LA SUPERVISIÓN DE CONTRATOS
Grupo de Innovación Cultual y Organizacional</t>
  </si>
  <si>
    <t xml:space="preserve">AUDITORÍA A LA SUPERVISIÓN DE CONTRATOS
Grupo de Jurisdicción Coactiva </t>
  </si>
  <si>
    <t>AUDITORÍA A LA SUPERVISIÓN DE CONTRATOS
Grupo de Gestión Administrativa</t>
  </si>
  <si>
    <t>AUDITORÍA DE LEGALIDAD DE LOS ACTOS ADMINISTRATIVOS
Despacho Ministro</t>
  </si>
  <si>
    <t xml:space="preserve">AUDITORÍA DE LEGALIDAD DE LOS ACTOS ADMINISTRATIVOS
Dirección de Energía Eléctrica </t>
  </si>
  <si>
    <t xml:space="preserve">AUDITORÍA DE LEGALIDAD DE LOS ACTOS ADMINISTRATIVOS
Dirección de Hidrocarburos </t>
  </si>
  <si>
    <t xml:space="preserve">AUDITORÍA DE LEGALIDAD DE LOS ACTOS ADMINISTRATIVOS
Dirección de Minería Empresarial </t>
  </si>
  <si>
    <t xml:space="preserve">AUDITORÍA DE LEGALIDAD DE LOS ACTOS ADMINISTRATIVOS
Oficina Asesora Jurídica </t>
  </si>
  <si>
    <t xml:space="preserve">AUDITORÍA DE LEGALIDAD DE LOS ACTOS ADMINISTRATIVOS
Secretaría General </t>
  </si>
  <si>
    <t>AUDITORÍA DE LEGALIDAD DE LOS ACTOS ADMINISTRATIVOS
Subdirección Administrativa y Financiera</t>
  </si>
  <si>
    <t xml:space="preserve">AUDITORÍA DE LEGALIDAD DE LOS ACTOS ADMINISTRATIVOS
Subdirección de Talento Humano </t>
  </si>
  <si>
    <t xml:space="preserve">AUDITORÍA DE LEGALIDAD DE LOS ACTOS ADMINISTRATIVOS
Grupo de Jurisdicción Coactiva </t>
  </si>
  <si>
    <t>ASISTENCIA A COMITÉS
Comité Conciliación y Defensa Judicial del Ministerio de Minas y Energía</t>
  </si>
  <si>
    <t>ASISTENCIA A COMITÉS
Comité Junta Administradora del Fondo Especial de Becas del Ministerio de Minas y Energía</t>
  </si>
  <si>
    <t>ASISTENCIA A COMITÉS
Comité de Revisión por la Dirección del Ministerio de Minas y Energía</t>
  </si>
  <si>
    <t>ASISTENCIA A COMITÉS
Comité del Fondo Especial de Becas del Ministerio de Minas y Energía</t>
  </si>
  <si>
    <t>ASISTENCIA A COMITÉS
Comité Técnico de Sostenibilidad Contable del Ministerio de Minas y Energía</t>
  </si>
  <si>
    <t>ASISTENCIA A COMITÉS
Comités de Gestión y Desempeño del Ministerio de Minas y Energía</t>
  </si>
  <si>
    <t>ASISTENCIA A COMITÉS
Ejercer la Secretaría Técnica Comité de Coordinación Institucional del Sistema de Control Interno</t>
  </si>
  <si>
    <t>ASISTENCIA A COMITÉS
Presidir el Comite Sectorial de Auditoria Interna</t>
  </si>
  <si>
    <t>MESAS DE ASESORÍA Y PREVENCIÓN
Despacho Ministro</t>
  </si>
  <si>
    <t>MESAS DE ASESORÍA Y PREVENCIÓN
Viceministerio de Minas</t>
  </si>
  <si>
    <t>MESAS DE ASESORÍA Y PREVENCIÓN
Viceministerio de Energía</t>
  </si>
  <si>
    <t xml:space="preserve">MESAS DE ASESORÍA Y PREVENCIÓN
Dirección de Energía Eléctrica </t>
  </si>
  <si>
    <t xml:space="preserve">MESAS DE ASESORÍA Y PREVENCIÓN
Dirección de Formalización Minera </t>
  </si>
  <si>
    <t xml:space="preserve">MESAS DE ASESORÍA Y PREVENCIÓN
Dirección de Hidrocarburos </t>
  </si>
  <si>
    <t xml:space="preserve">MESAS DE ASESORÍA Y PREVENCIÓN
Dirección de Minería Empresarial </t>
  </si>
  <si>
    <t xml:space="preserve">MESAS DE ASESORÍA Y PREVENCIÓN
Oficina Asesora Jurídica </t>
  </si>
  <si>
    <t xml:space="preserve">MESAS DE ASESORÍA Y PREVENCIÓN
Oficina de Asuntos Ambientales y Sociales </t>
  </si>
  <si>
    <t>MESAS DE ASESORÍA Y PREVENCIÓN
Oficina de Asuntos Regulatorios y Empresariales</t>
  </si>
  <si>
    <t xml:space="preserve">MESAS DE ASESORÍA Y PREVENCIÓN
Oficina de Control Interno </t>
  </si>
  <si>
    <t>MESAS DE ASESORÍA Y PREVENCIÓN
Oficina de Planeación y Gestión Internacional</t>
  </si>
  <si>
    <t xml:space="preserve">MESAS DE ASESORÍA Y PREVENCIÓN
Secretaría General </t>
  </si>
  <si>
    <t xml:space="preserve">MESAS DE ASESORÍA Y PREVENCIÓN
Subdirección de Talento Humano </t>
  </si>
  <si>
    <t>MESAS DE ASESORÍA Y PREVENCIÓN
Grupo de Energías No Convencionales y Asuntos Nucleares</t>
  </si>
  <si>
    <t>MESAS DE ASESORÍA Y PREVENCIÓN
Grupo de Comunicación y Prensa</t>
  </si>
  <si>
    <t>MESAS DE ASESORÍA Y PREVENCIÓN
Grupo de Gestión de Asuntos Disciplinarios y Promoción Integral</t>
  </si>
  <si>
    <t>MESAS DE ASESORÍA Y PREVENCIÓN
Grupo de Asuntos Legislativos</t>
  </si>
  <si>
    <t xml:space="preserve">MESAS DE ASESORÍA Y PREVENCIÓN
Grupo de Gestión Contractual </t>
  </si>
  <si>
    <t xml:space="preserve">MESAS DE ASESORÍA Y PREVENCIÓN
Grupo de Gestión Financiera y Contable </t>
  </si>
  <si>
    <t xml:space="preserve">MESAS DE ASESORÍA Y PREVENCIÓN
Grupo de Jurisdicción Coactiva </t>
  </si>
  <si>
    <t>MESAS DE ASESORÍA Y PREVENCIÓN
Grupo de Relacionamiento con el Ciudadano y Gestión de la Información</t>
  </si>
  <si>
    <t>MESAS DE ASESORÍA Y PREVENCIÓN
Grupo de Gestión Administrativa</t>
  </si>
  <si>
    <t>MESAS DE ASESORÍA Y PREVENCIÓN
Grupo de Tecnologías de la Información y las Comunicaciones</t>
  </si>
  <si>
    <t>MESAS DE ASESORÍA Y PREVENCIÓN
Grupo de Ejecución Estratégica del Sector Extractivo</t>
  </si>
  <si>
    <t>MESAS DE ASESORÍA Y PREVENCIÓN
Grupo Unidad de Resultados</t>
  </si>
  <si>
    <t>MESAS DE ANÁLISIS DE RIESGOS Y CONTROLES
Despacho Ministro</t>
  </si>
  <si>
    <t>MESAS DE ANÁLISIS DE RIESGOS Y CONTROLES
Viceministerio de Minas</t>
  </si>
  <si>
    <t>MESAS DE ANÁLISIS DE RIESGOS Y CONTROLES
Viceministerio de Energía</t>
  </si>
  <si>
    <r>
      <t xml:space="preserve">MESAS DE ANÁLISIS DE RIESGOS Y CONTROLES
Dirección de Energía Eléctrica 
</t>
    </r>
    <r>
      <rPr>
        <i/>
        <sz val="18"/>
        <color rgb="FF0000FF"/>
        <rFont val="Arial"/>
        <family val="2"/>
      </rPr>
      <t>Asesorar y Acompañar a la DEE en la Identificación de Riesgos Fiscales - Proyectos de Inversión FAER</t>
    </r>
  </si>
  <si>
    <r>
      <t xml:space="preserve">MESAS DE ANÁLISIS DE RIESGOS Y CONTROLES
Dirección de Energía Eléctrica 
</t>
    </r>
    <r>
      <rPr>
        <i/>
        <sz val="18"/>
        <color rgb="FF0000FF"/>
        <rFont val="Arial"/>
        <family val="2"/>
      </rPr>
      <t>Asesorar y Acompañar a la DEE en la Identificación de Riesgos Fiscales - Proyectos de Inversión PRONE</t>
    </r>
  </si>
  <si>
    <r>
      <t xml:space="preserve">MESAS DE ANÁLISIS DE RIESGOS Y CONTROLES
Dirección de Energía Eléctrica 
</t>
    </r>
    <r>
      <rPr>
        <i/>
        <sz val="18"/>
        <color rgb="FF0000FF"/>
        <rFont val="Arial"/>
        <family val="2"/>
      </rPr>
      <t>Asesorar y Acompañar a la DEE en la Identificación de Riesgos Fiscales - Proyectos de Inversión FAZNI</t>
    </r>
  </si>
  <si>
    <t xml:space="preserve">MESAS DE ANÁLISIS DE RIESGOS Y CONTROLES
Dirección de Formalización Minera </t>
  </si>
  <si>
    <t xml:space="preserve">MESAS DE ANÁLISIS DE RIESGOS Y CONTROLES
Dirección de Hidrocarburos </t>
  </si>
  <si>
    <t xml:space="preserve">MESAS DE ANÁLISIS DE RIESGOS Y CONTROLES
Dirección de Minería Empresarial </t>
  </si>
  <si>
    <t xml:space="preserve">MESAS DE ANÁLISIS DE RIESGOS Y CONTROLES
Oficina Asesora Jurídica </t>
  </si>
  <si>
    <t xml:space="preserve">MESAS DE ANÁLISIS DE RIESGOS Y CONTROLES
Oficina de Asuntos Ambientales y Sociales </t>
  </si>
  <si>
    <t>MESAS DE ANÁLISIS DE RIESGOS Y CONTROLES
Oficina de Asuntos Regulatorios y Empresariales</t>
  </si>
  <si>
    <t xml:space="preserve">MESAS DE ANÁLISIS DE RIESGOS Y CONTROLES
Oficina de Control Interno </t>
  </si>
  <si>
    <t>MESAS DE ANÁLISIS DE RIESGOS Y CONTROLES
Oficina de Planeación y Gestión Internacional</t>
  </si>
  <si>
    <t xml:space="preserve">MESAS DE ANÁLISIS DE RIESGOS Y CONTROLES
Secretaría General </t>
  </si>
  <si>
    <t xml:space="preserve">MESAS DE ANÁLISIS DE RIESGOS Y CONTROLES
Subdirección de Talento Humano </t>
  </si>
  <si>
    <t>MESAS DE ANÁLISIS DE RIESGOS Y CONTROLES
Grupo de Energías No Convencionales y Asuntos Nucleares</t>
  </si>
  <si>
    <t>MESAS DE ANÁLISIS DE RIESGOS Y CONTROLES
Grupo de Comunicación y Prensa</t>
  </si>
  <si>
    <t>MESAS DE ANÁLISIS DE RIESGOS Y CONTROLES
Grupo de Gestión de Asuntos Disciplinarios y Promoción Integral</t>
  </si>
  <si>
    <t>MESAS DE ANÁLISIS DE RIESGOS Y CONTROLES
Grupo de Asuntos Legislativos</t>
  </si>
  <si>
    <t xml:space="preserve">MESAS DE ANÁLISIS DE RIESGOS Y CONTROLES
Grupo de Gestión Contractual </t>
  </si>
  <si>
    <t xml:space="preserve">MESAS DE ANÁLISIS DE RIESGOS Y CONTROLES
Grupo de Gestión Financiera y Contable </t>
  </si>
  <si>
    <t xml:space="preserve">MESAS DE ANÁLISIS DE RIESGOS Y CONTROLES
Grupo de Jurisdicción Coactiva </t>
  </si>
  <si>
    <t>MESAS DE ANÁLISIS DE RIESGOS Y CONTROLES
Grupo de Relacionamiento con el Ciudadano y Gestión de la Información</t>
  </si>
  <si>
    <t>MESAS DE ANÁLISIS DE RIESGOS Y CONTROLES
Grupo de Gestión Administrativa</t>
  </si>
  <si>
    <t>MESAS DE ANÁLISIS DE RIESGOS Y CONTROLES
Grupo de Tecnologías de la Información y las Comunicaciones</t>
  </si>
  <si>
    <t>MESAS DE ANÁLISIS DE RIESGOS Y CONTROLES
Grupo de Regalías</t>
  </si>
  <si>
    <t>MESAS DE SEGUIMIENTO A LA GESTIÓN
Despacho Ministro</t>
  </si>
  <si>
    <t>MESAS DE SEGUIMIENTO A LA GESTIÓN
Viceministerio de Minas</t>
  </si>
  <si>
    <t>MESAS DE SEGUIMIENTO A LA GESTIÓN
Viceministerio de Energía</t>
  </si>
  <si>
    <r>
      <t xml:space="preserve">MESAS DE SEGUIMIENTO A LA GESTIÓN
Dirección de Energía Eléctrica
</t>
    </r>
    <r>
      <rPr>
        <i/>
        <sz val="20"/>
        <color rgb="FF0000FF"/>
        <rFont val="Arial"/>
        <family val="2"/>
      </rPr>
      <t>Asesorar, Acompañar y Revisar la Formulación de Indicadores de Gestión del Plan de Acción Anual de la Dirección de Energía Eléctrica</t>
    </r>
  </si>
  <si>
    <t>MESAS DE SEGUIMIENTO A LA GESTIÓN
Dirección de Energía Eléctrica</t>
  </si>
  <si>
    <t>MESAS DE SEGUIMIENTO A LA GESTIÓN
Dirección de Formalización Minera</t>
  </si>
  <si>
    <t>MESAS DE SEGUIMIENTO A LA GESTIÓN
Dirección de Hidrocarburos</t>
  </si>
  <si>
    <r>
      <t xml:space="preserve">MESAS DE SEGUIMIENTO A LA GESTIÓN
Dirección de Minería Empresarial
</t>
    </r>
    <r>
      <rPr>
        <i/>
        <sz val="20"/>
        <color rgb="FF0000FF"/>
        <rFont val="Arial"/>
        <family val="2"/>
      </rPr>
      <t>Asesorar, Acompañar y Revisar la Formulación de Indicadores de Gestión del Plan de Acción Anual de la Dirección de Minería Empresarial</t>
    </r>
  </si>
  <si>
    <t>MESAS DE SEGUIMIENTO A LA GESTIÓN
Dirección de Minería Empresarial</t>
  </si>
  <si>
    <t>MESAS DE SEGUIMIENTO A LA GESTIÓN
Oficina Asesora Jurídica</t>
  </si>
  <si>
    <t>MESAS DE SEGUIMIENTO A LA GESTIÓN
Oficina de Asuntos Ambientales y Sociales</t>
  </si>
  <si>
    <t>MESAS DE SEGUIMIENTO A LA GESTIÓN
Oficina de Asuntos Regulatorios y Empresariales</t>
  </si>
  <si>
    <t>MESAS DE SEGUIMIENTO A LA GESTIÓN
Oficina de Control Interno</t>
  </si>
  <si>
    <t>MESAS DE SEGUIMIENTO A LA GESTIÓN
Oficina de Planeación y Gestión Internacional</t>
  </si>
  <si>
    <t>MESAS DE SEGUIMIENTO A LA GESTIÓN
Oficina de Control Disciplinario Interno</t>
  </si>
  <si>
    <t>MESAS DE SEGUIMIENTO A LA GESTIÓN
Secretaría General</t>
  </si>
  <si>
    <t>MESAS DE SEGUIMIENTO A LA GESTIÓN
Subdirección de Talento Humano</t>
  </si>
  <si>
    <t>MESAS DE SEGUIMIENTO A LA GESTIÓN
Grupo de Comunicación y Prensa</t>
  </si>
  <si>
    <t>MESAS DE SEGUIMIENTO A LA GESTIÓN
Grupo de Asuntos Legislativos</t>
  </si>
  <si>
    <t>MESAS DE SEGUIMIENTO A LA GESTIÓN
Grupo de Gestión Contractual</t>
  </si>
  <si>
    <t>MESAS DE SEGUIMIENTO A LA GESTIÓN
Grupo de Gestión Financiera y Contable</t>
  </si>
  <si>
    <t>MESAS DE SEGUIMIENTO A LA GESTIÓN
Grupo de Jurisdicción Coactiva</t>
  </si>
  <si>
    <t>MESAS DE SEGUIMIENTO A LA GESTIÓN
Grupo de Relacionamiento con el Ciudadano y Gestión de la Información</t>
  </si>
  <si>
    <t>MESAS DE SEGUIMIENTO A LA GESTIÓN
Grupo de Servicios Administrativos</t>
  </si>
  <si>
    <t xml:space="preserve">MESAS DE SEGUIMIENTO A LA GESTIÓN
Grupo de Tecnologías de la Información y las Comunicaciones </t>
  </si>
  <si>
    <t>MESAS DE SEGUIMIENTO A LA GESTIÓN
Grupo de Regalías</t>
  </si>
  <si>
    <t>MESAS DE SEGUIMIENTO A LA GESTIÓN
Grupo de Gestión Presupuestal</t>
  </si>
  <si>
    <t>26.22.1</t>
  </si>
  <si>
    <t>26-22.2</t>
  </si>
  <si>
    <t>26.22.2</t>
  </si>
  <si>
    <t>26.22.3</t>
  </si>
  <si>
    <t>26.22.4</t>
  </si>
  <si>
    <t>26-22.5</t>
  </si>
  <si>
    <t>26.22.5</t>
  </si>
  <si>
    <r>
      <t xml:space="preserve">Informe de Supervisión al Contrato de Prestación de Servicios - </t>
    </r>
    <r>
      <rPr>
        <sz val="18"/>
        <color rgb="FFC00000"/>
        <rFont val="Arial"/>
        <family val="2"/>
      </rPr>
      <t>Alexander Brito Vergara</t>
    </r>
  </si>
  <si>
    <r>
      <t xml:space="preserve">Informe de Supervisión al Contrato de Prestación de Servicios - </t>
    </r>
    <r>
      <rPr>
        <sz val="18"/>
        <color rgb="FFC00000"/>
        <rFont val="Arial"/>
        <family val="2"/>
      </rPr>
      <t>Jorge Eugenio Ganem Murcia</t>
    </r>
  </si>
  <si>
    <r>
      <t xml:space="preserve">Informe de Supervisión al Contrato de Prestación de Servicios - </t>
    </r>
    <r>
      <rPr>
        <sz val="18"/>
        <color rgb="FFC00000"/>
        <rFont val="Arial"/>
        <family val="2"/>
      </rPr>
      <t>Andrés Mauricio Romo Quebradas</t>
    </r>
  </si>
  <si>
    <r>
      <t xml:space="preserve">Informe de Supervisión al Contrato de Prestación de Servicios - </t>
    </r>
    <r>
      <rPr>
        <sz val="18"/>
        <color rgb="FFC00000"/>
        <rFont val="Arial"/>
        <family val="2"/>
      </rPr>
      <t>Ivan Andrés Cadena Ramos</t>
    </r>
  </si>
  <si>
    <r>
      <t xml:space="preserve">Informe de Supervisión al Contrato de Prestación de Servicios - </t>
    </r>
    <r>
      <rPr>
        <sz val="18"/>
        <color rgb="FFC00000"/>
        <rFont val="Arial"/>
        <family val="2"/>
      </rPr>
      <t>Feliciana Julia Córdoba Rocha</t>
    </r>
  </si>
  <si>
    <t>AJ</t>
  </si>
  <si>
    <t>ANÁLISIS JURÍDICO</t>
  </si>
  <si>
    <t>Tutelas en Contra del Ministerio de Minas y Energía</t>
  </si>
  <si>
    <t>14.37</t>
  </si>
  <si>
    <r>
      <t xml:space="preserve">Estado del la Medición del Desempeño Institucional - MDI y del Sistema de Control Interno - MECI (Modelo Estandar de Control Interno) del Ministerio de Minas y Energía.
Resultados de la Encuesta del Formulario Único Reporte de Avances de la Gestión - FURAG
</t>
    </r>
    <r>
      <rPr>
        <i/>
        <sz val="18"/>
        <color rgb="FF0000FF"/>
        <rFont val="Arial"/>
        <family val="2"/>
      </rPr>
      <t>Plan de Mejoramiento Suscrito por el MME, para cubrir las Brechas detectadas en los Resultados de la Encuesta del Formulario Único Reporte de Avances de la Gestión - FURAG</t>
    </r>
  </si>
  <si>
    <r>
      <t xml:space="preserve">Estado de las Acciones Formuladas en el Plan de Mejoramiento suscrito con la Contraloría General de la República - CGR y Cierre de los Hallazgos.
</t>
    </r>
    <r>
      <rPr>
        <i/>
        <sz val="18"/>
        <color indexed="12"/>
        <rFont val="Arial"/>
        <family val="2"/>
      </rPr>
      <t>Registro en el Sistema de Rendición Electrónica de Cuenta e Informes - SIRECI</t>
    </r>
  </si>
  <si>
    <t>A&amp;A</t>
  </si>
  <si>
    <t>ALERTA Y ASESORÍA</t>
  </si>
  <si>
    <r>
      <t xml:space="preserve">Inducción en Temas del Control Interno a los Servidores Públicos del Ministerio de Mias y Energía
</t>
    </r>
    <r>
      <rPr>
        <sz val="18"/>
        <color rgb="FF0000FF"/>
        <rFont val="Arial"/>
        <family val="2"/>
      </rPr>
      <t>De Acuerdo con lo Programado por la Subdirección de Talento Humano. Ejecución de acuerdo con requerimiento.</t>
    </r>
  </si>
  <si>
    <t>LA</t>
  </si>
  <si>
    <t>LISTA DE ASISTENCIA</t>
  </si>
  <si>
    <r>
      <t xml:space="preserve">Reinducción en Temas del Control Interno a los Servidores Públicos del Ministerio de Mias y Energía
</t>
    </r>
    <r>
      <rPr>
        <sz val="18"/>
        <color rgb="FF0000FF"/>
        <rFont val="Arial"/>
        <family val="2"/>
      </rPr>
      <t>De Acuerdo con lo Programado por la Subdirección de Talento Humano. Ejecución de acuerdo con requerimiento.</t>
    </r>
  </si>
  <si>
    <t>REQUERIR</t>
  </si>
  <si>
    <t>REQ</t>
  </si>
  <si>
    <t>PAII</t>
  </si>
  <si>
    <t>INFORME DE SUPERVISIÓN DE CONTRATO</t>
  </si>
  <si>
    <t>ISC</t>
  </si>
  <si>
    <t>25.26</t>
  </si>
  <si>
    <t>MESAS DE SEGUIMIENTO A LA GESTIÓN
Grupo de Tesorería</t>
  </si>
  <si>
    <t>AUDITORÍA AGENDA REGULATORIA
Grupo de Regarías</t>
  </si>
  <si>
    <r>
      <t xml:space="preserve">Plan de Acción Anual - PAA de la Oficina de Control Interno
</t>
    </r>
    <r>
      <rPr>
        <i/>
        <sz val="18"/>
        <color indexed="12"/>
        <rFont val="Arial"/>
        <family val="2"/>
      </rPr>
      <t xml:space="preserve">
Seguimiento, Medición, Análisis y Evaluación</t>
    </r>
  </si>
  <si>
    <r>
      <t xml:space="preserve">Ley de Presupuesto del Sistema General de Regalías del Ministerio de Minas y Energía
</t>
    </r>
    <r>
      <rPr>
        <i/>
        <sz val="18"/>
        <color rgb="FF0000FF"/>
        <rFont val="Arial"/>
        <family val="2"/>
      </rPr>
      <t>Presupuesto del Sistema General de Regalías para el BIENIO</t>
    </r>
    <r>
      <rPr>
        <sz val="18"/>
        <color rgb="FF0000FF"/>
        <rFont val="Arial"/>
        <family val="2"/>
      </rPr>
      <t xml:space="preserve"> 2023 -2024</t>
    </r>
  </si>
  <si>
    <t>Mecanismos de Participación Ciudadana PQR'S</t>
  </si>
  <si>
    <t>MESAS DE SEGUIMIENTO A LA GESTIÓN
Subdirección Administrativa y Financiera</t>
  </si>
  <si>
    <t>Profesional Especializado Grado 17</t>
  </si>
  <si>
    <t>Profesional Especializado Grado 19</t>
  </si>
  <si>
    <r>
      <t>AUDITORÍAS DE GESTIÓN POR ÁREA ORGANIZACIONAL
Grupo de Regalías</t>
    </r>
    <r>
      <rPr>
        <sz val="18"/>
        <color rgb="FF0000FF"/>
        <rFont val="Arial"/>
        <family val="2"/>
      </rPr>
      <t xml:space="preserve"> (8)</t>
    </r>
  </si>
  <si>
    <t>Financiado o ejecutados con recursos del Presupuesto General de la Nación - PGN o con recursos del Presupuesto del Sistema General de Regalías</t>
  </si>
  <si>
    <t>Fabian Camilo Vásquez García</t>
  </si>
  <si>
    <r>
      <t xml:space="preserve">Liderar los Temas de TRD, MECI, MIPG y CALIDAD
</t>
    </r>
    <r>
      <rPr>
        <i/>
        <sz val="18"/>
        <color indexed="12"/>
        <rFont val="Arial"/>
        <family val="2"/>
      </rPr>
      <t>Respecto de la Oficina de Control Interno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</si>
</sst>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 \-\ mmm\ \-\ yyyy"/>
  </numFmts>
  <fonts count="106" x14ac:knownFonts="1">
    <font>
      <sz val="10"/>
      <name val="Arial"/>
    </font>
    <font>
      <sz val="11"/>
      <color theme="1"/>
      <name val="Calibri"/>
      <family val="2"/>
      <scheme val="minor"/>
    </font>
    <font>
      <sz val="12"/>
      <color indexed="8"/>
      <name val="Work Sans"/>
      <family val="3"/>
    </font>
    <font>
      <sz val="14"/>
      <name val="Work Sans"/>
      <family val="3"/>
    </font>
    <font>
      <b/>
      <sz val="14"/>
      <name val="Work Sans"/>
      <family val="3"/>
    </font>
    <font>
      <sz val="12"/>
      <name val="Work Sans"/>
      <family val="3"/>
    </font>
    <font>
      <sz val="10"/>
      <name val="Arial"/>
      <family val="2"/>
    </font>
    <font>
      <b/>
      <sz val="14"/>
      <color rgb="FFC00000"/>
      <name val="Work Sans"/>
      <family val="3"/>
    </font>
    <font>
      <b/>
      <sz val="14"/>
      <color rgb="FFFFC000"/>
      <name val="Work Sans"/>
      <family val="3"/>
    </font>
    <font>
      <b/>
      <sz val="14"/>
      <color rgb="FF00B050"/>
      <name val="Work Sans"/>
      <family val="3"/>
    </font>
    <font>
      <b/>
      <sz val="14"/>
      <color theme="1"/>
      <name val="Work Sans"/>
      <family val="3"/>
    </font>
    <font>
      <b/>
      <sz val="14"/>
      <color rgb="FF0000FF"/>
      <name val="Work Sans"/>
      <family val="3"/>
    </font>
    <font>
      <sz val="14"/>
      <color theme="1"/>
      <name val="Work Sans"/>
      <family val="3"/>
    </font>
    <font>
      <b/>
      <sz val="12"/>
      <name val="Work Sans"/>
      <family val="3"/>
    </font>
    <font>
      <sz val="12"/>
      <color theme="1"/>
      <name val="Work Sans"/>
      <family val="3"/>
    </font>
    <font>
      <b/>
      <sz val="12"/>
      <color theme="0"/>
      <name val="Work Sans"/>
      <family val="3"/>
    </font>
    <font>
      <sz val="18"/>
      <color theme="1"/>
      <name val="Arial"/>
      <family val="2"/>
    </font>
    <font>
      <b/>
      <sz val="18"/>
      <color theme="1"/>
      <name val="Arial"/>
      <family val="2"/>
    </font>
    <font>
      <sz val="16"/>
      <color theme="1"/>
      <name val="Arial"/>
      <family val="2"/>
    </font>
    <font>
      <sz val="14"/>
      <color theme="1"/>
      <name val="Arial"/>
      <family val="2"/>
    </font>
    <font>
      <b/>
      <sz val="14"/>
      <color theme="1"/>
      <name val="Arial"/>
      <family val="2"/>
    </font>
    <font>
      <sz val="8"/>
      <name val="Arial"/>
      <family val="2"/>
    </font>
    <font>
      <sz val="12"/>
      <color indexed="8"/>
      <name val="Arial"/>
      <family val="2"/>
    </font>
    <font>
      <sz val="26"/>
      <color indexed="8"/>
      <name val="Arial"/>
      <family val="2"/>
    </font>
    <font>
      <b/>
      <sz val="22"/>
      <color rgb="FF0000FF"/>
      <name val="Arial"/>
      <family val="2"/>
    </font>
    <font>
      <sz val="5"/>
      <name val="Arial"/>
      <family val="2"/>
    </font>
    <font>
      <sz val="5"/>
      <color theme="1"/>
      <name val="Arial"/>
      <family val="2"/>
    </font>
    <font>
      <sz val="5"/>
      <color indexed="8"/>
      <name val="Arial"/>
      <family val="2"/>
    </font>
    <font>
      <sz val="5"/>
      <color theme="0"/>
      <name val="Arial"/>
      <family val="2"/>
    </font>
    <font>
      <sz val="14"/>
      <name val="Arial"/>
      <family val="2"/>
    </font>
    <font>
      <sz val="18"/>
      <name val="Arial"/>
      <family val="2"/>
    </font>
    <font>
      <b/>
      <sz val="5"/>
      <color theme="9" tint="-0.499984740745262"/>
      <name val="Arial"/>
      <family val="2"/>
    </font>
    <font>
      <b/>
      <sz val="5"/>
      <color indexed="8"/>
      <name val="Arial"/>
      <family val="2"/>
    </font>
    <font>
      <sz val="18"/>
      <color indexed="8"/>
      <name val="Arial"/>
      <family val="2"/>
    </font>
    <font>
      <b/>
      <sz val="16"/>
      <name val="Arial"/>
      <family val="2"/>
    </font>
    <font>
      <sz val="16"/>
      <name val="Arial"/>
      <family val="2"/>
    </font>
    <font>
      <sz val="16"/>
      <color indexed="8"/>
      <name val="Arial"/>
      <family val="2"/>
    </font>
    <font>
      <b/>
      <sz val="16"/>
      <color theme="9" tint="-0.499984740745262"/>
      <name val="Arial"/>
      <family val="2"/>
    </font>
    <font>
      <b/>
      <sz val="16"/>
      <color indexed="8"/>
      <name val="Arial"/>
      <family val="2"/>
    </font>
    <font>
      <sz val="22"/>
      <color rgb="FF0000FF"/>
      <name val="Arial"/>
      <family val="2"/>
    </font>
    <font>
      <b/>
      <sz val="18"/>
      <name val="Arial"/>
      <family val="2"/>
    </font>
    <font>
      <sz val="14"/>
      <color indexed="8"/>
      <name val="Arial"/>
      <family val="2"/>
    </font>
    <font>
      <b/>
      <sz val="16"/>
      <color indexed="12"/>
      <name val="Arial"/>
      <family val="2"/>
    </font>
    <font>
      <b/>
      <sz val="14"/>
      <name val="Arial"/>
      <family val="2"/>
    </font>
    <font>
      <b/>
      <sz val="18"/>
      <color indexed="8"/>
      <name val="Arial"/>
      <family val="2"/>
    </font>
    <font>
      <sz val="10"/>
      <color indexed="8"/>
      <name val="Arial"/>
      <family val="2"/>
    </font>
    <font>
      <b/>
      <sz val="9"/>
      <color indexed="8"/>
      <name val="Arial"/>
      <family val="2"/>
    </font>
    <font>
      <b/>
      <sz val="10"/>
      <name val="Arial"/>
      <family val="2"/>
    </font>
    <font>
      <b/>
      <sz val="10"/>
      <color indexed="8"/>
      <name val="Arial"/>
      <family val="2"/>
    </font>
    <font>
      <sz val="9"/>
      <color indexed="8"/>
      <name val="Arial"/>
      <family val="2"/>
    </font>
    <font>
      <b/>
      <sz val="11"/>
      <name val="Arial"/>
      <family val="2"/>
    </font>
    <font>
      <b/>
      <sz val="18"/>
      <color theme="9" tint="-0.499984740745262"/>
      <name val="Arial"/>
      <family val="2"/>
    </font>
    <font>
      <b/>
      <sz val="20"/>
      <color rgb="FF0000FF"/>
      <name val="Arial"/>
      <family val="2"/>
    </font>
    <font>
      <sz val="20"/>
      <name val="Arial"/>
      <family val="2"/>
    </font>
    <font>
      <sz val="20"/>
      <color indexed="8"/>
      <name val="Arial"/>
      <family val="2"/>
    </font>
    <font>
      <b/>
      <sz val="20"/>
      <color theme="9" tint="-0.499984740745262"/>
      <name val="Arial"/>
      <family val="2"/>
    </font>
    <font>
      <b/>
      <sz val="20"/>
      <color indexed="8"/>
      <name val="Arial"/>
      <family val="2"/>
    </font>
    <font>
      <i/>
      <sz val="18"/>
      <color indexed="12"/>
      <name val="Arial"/>
      <family val="2"/>
    </font>
    <font>
      <sz val="18"/>
      <color indexed="12"/>
      <name val="Arial"/>
      <family val="2"/>
    </font>
    <font>
      <b/>
      <sz val="18"/>
      <color rgb="FFC00000"/>
      <name val="Arial"/>
      <family val="2"/>
    </font>
    <font>
      <sz val="18"/>
      <color rgb="FFC00000"/>
      <name val="Arial"/>
      <family val="2"/>
    </font>
    <font>
      <sz val="18"/>
      <color rgb="FFFF0000"/>
      <name val="Arial"/>
      <family val="2"/>
    </font>
    <font>
      <b/>
      <sz val="20"/>
      <name val="Arial"/>
      <family val="2"/>
    </font>
    <font>
      <b/>
      <sz val="20"/>
      <color rgb="FFC00000"/>
      <name val="Arial"/>
      <family val="2"/>
    </font>
    <font>
      <i/>
      <sz val="18"/>
      <color rgb="FF0000FF"/>
      <name val="Arial"/>
      <family val="2"/>
    </font>
    <font>
      <sz val="20"/>
      <color theme="1"/>
      <name val="Arial"/>
      <family val="2"/>
    </font>
    <font>
      <sz val="18"/>
      <color rgb="FF0000FF"/>
      <name val="Arial"/>
      <family val="2"/>
    </font>
    <font>
      <sz val="18"/>
      <color indexed="10"/>
      <name val="Arial"/>
      <family val="2"/>
    </font>
    <font>
      <b/>
      <sz val="22"/>
      <color theme="0"/>
      <name val="Arial"/>
      <family val="2"/>
    </font>
    <font>
      <b/>
      <sz val="22"/>
      <name val="Arial"/>
      <family val="2"/>
    </font>
    <font>
      <sz val="22"/>
      <name val="Arial"/>
      <family val="2"/>
    </font>
    <font>
      <b/>
      <sz val="22"/>
      <color indexed="8"/>
      <name val="Arial"/>
      <family val="2"/>
    </font>
    <font>
      <b/>
      <sz val="22"/>
      <color theme="1"/>
      <name val="Arial"/>
      <family val="2"/>
    </font>
    <font>
      <sz val="22"/>
      <color indexed="8"/>
      <name val="Arial"/>
      <family val="2"/>
    </font>
    <font>
      <sz val="12"/>
      <name val="Arial"/>
      <family val="2"/>
    </font>
    <font>
      <sz val="12"/>
      <color theme="0"/>
      <name val="Arial"/>
      <family val="2"/>
    </font>
    <font>
      <b/>
      <sz val="12"/>
      <color theme="9" tint="-0.499984740745262"/>
      <name val="Arial"/>
      <family val="2"/>
    </font>
    <font>
      <b/>
      <sz val="12"/>
      <color indexed="8"/>
      <name val="Arial"/>
      <family val="2"/>
    </font>
    <font>
      <sz val="20"/>
      <color rgb="FFC00000"/>
      <name val="Arial"/>
      <family val="2"/>
    </font>
    <font>
      <i/>
      <sz val="20"/>
      <name val="Arial"/>
      <family val="2"/>
    </font>
    <font>
      <i/>
      <sz val="18"/>
      <color theme="1"/>
      <name val="Arial"/>
      <family val="2"/>
    </font>
    <font>
      <b/>
      <sz val="18"/>
      <color theme="3"/>
      <name val="Arial"/>
      <family val="2"/>
    </font>
    <font>
      <i/>
      <sz val="20"/>
      <color indexed="8"/>
      <name val="Arial"/>
      <family val="2"/>
    </font>
    <font>
      <b/>
      <sz val="18"/>
      <color rgb="FF0000FF"/>
      <name val="Arial"/>
      <family val="2"/>
    </font>
    <font>
      <i/>
      <sz val="18"/>
      <color indexed="8"/>
      <name val="Arial"/>
      <family val="2"/>
    </font>
    <font>
      <i/>
      <sz val="20"/>
      <color theme="1"/>
      <name val="Arial"/>
      <family val="2"/>
    </font>
    <font>
      <sz val="20"/>
      <color rgb="FF000000"/>
      <name val="Arial"/>
      <family val="2"/>
    </font>
    <font>
      <i/>
      <sz val="20"/>
      <color rgb="FF000000"/>
      <name val="Arial"/>
      <family val="2"/>
    </font>
    <font>
      <b/>
      <sz val="22"/>
      <color rgb="FFC00000"/>
      <name val="Arial"/>
      <family val="2"/>
    </font>
    <font>
      <b/>
      <sz val="16"/>
      <color theme="1"/>
      <name val="Arial"/>
      <family val="2"/>
    </font>
    <font>
      <sz val="14"/>
      <color rgb="FFFF0000"/>
      <name val="Arial"/>
      <family val="2"/>
    </font>
    <font>
      <sz val="12"/>
      <color rgb="FF0000FF"/>
      <name val="Arial"/>
      <family val="2"/>
    </font>
    <font>
      <b/>
      <sz val="26"/>
      <color rgb="FF0000FF"/>
      <name val="Arial"/>
      <family val="2"/>
    </font>
    <font>
      <b/>
      <sz val="32"/>
      <color rgb="FF0000FF"/>
      <name val="Arial"/>
      <family val="2"/>
    </font>
    <font>
      <sz val="32"/>
      <color rgb="FF0000FF"/>
      <name val="Arial"/>
      <family val="2"/>
    </font>
    <font>
      <b/>
      <sz val="32"/>
      <color theme="1"/>
      <name val="Arial"/>
      <family val="2"/>
    </font>
    <font>
      <b/>
      <sz val="20"/>
      <color theme="1"/>
      <name val="Arial"/>
      <family val="2"/>
    </font>
    <font>
      <sz val="14"/>
      <name val="Work Sans"/>
    </font>
    <font>
      <sz val="14"/>
      <color rgb="FF0000FF"/>
      <name val="Work Sans"/>
      <family val="3"/>
    </font>
    <font>
      <b/>
      <sz val="16"/>
      <color theme="0"/>
      <name val="Arial"/>
      <family val="2"/>
    </font>
    <font>
      <i/>
      <sz val="20"/>
      <color rgb="FF0000FF"/>
      <name val="Arial"/>
      <family val="2"/>
    </font>
    <font>
      <b/>
      <i/>
      <sz val="18"/>
      <color rgb="FF0000FF"/>
      <name val="Arial"/>
      <family val="2"/>
    </font>
    <font>
      <b/>
      <sz val="22"/>
      <color theme="9" tint="-0.499984740745262"/>
      <name val="Arial"/>
      <family val="2"/>
    </font>
    <font>
      <sz val="14"/>
      <color theme="9" tint="-0.499984740745262"/>
      <name val="Work Sans"/>
      <family val="3"/>
    </font>
    <font>
      <b/>
      <sz val="14"/>
      <color theme="9" tint="-0.499984740745262"/>
      <name val="Work Sans"/>
      <family val="3"/>
    </font>
    <font>
      <sz val="18"/>
      <color theme="9" tint="-0.499984740745262"/>
      <name val="Arial"/>
      <family val="2"/>
    </font>
  </fonts>
  <fills count="3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FFCCFF"/>
        <bgColor indexed="64"/>
      </patternFill>
    </fill>
    <fill>
      <patternFill patternType="solid">
        <fgColor rgb="FF00FFCC"/>
        <bgColor indexed="64"/>
      </patternFill>
    </fill>
    <fill>
      <patternFill patternType="solid">
        <fgColor rgb="FFFFC000"/>
        <bgColor indexed="64"/>
      </patternFill>
    </fill>
    <fill>
      <patternFill patternType="solid">
        <fgColor rgb="FFFFCCCC"/>
        <bgColor indexed="64"/>
      </patternFill>
    </fill>
    <fill>
      <patternFill patternType="solid">
        <fgColor theme="2" tint="-0.499984740745262"/>
        <bgColor indexed="64"/>
      </patternFill>
    </fill>
    <fill>
      <patternFill patternType="solid">
        <fgColor rgb="FF33CC33"/>
        <bgColor indexed="64"/>
      </patternFill>
    </fill>
    <fill>
      <patternFill patternType="solid">
        <fgColor rgb="FF99FFCC"/>
        <bgColor indexed="64"/>
      </patternFill>
    </fill>
    <fill>
      <patternFill patternType="solid">
        <fgColor rgb="FFFFFF66"/>
        <bgColor indexed="64"/>
      </patternFill>
    </fill>
    <fill>
      <patternFill patternType="solid">
        <fgColor rgb="FFCCCC00"/>
        <bgColor indexed="64"/>
      </patternFill>
    </fill>
    <fill>
      <patternFill patternType="solid">
        <fgColor rgb="FF9999FF"/>
        <bgColor indexed="64"/>
      </patternFill>
    </fill>
    <fill>
      <patternFill patternType="solid">
        <fgColor rgb="FFC00000"/>
        <bgColor indexed="64"/>
      </patternFill>
    </fill>
    <fill>
      <patternFill patternType="solid">
        <fgColor theme="6" tint="0.39997558519241921"/>
        <bgColor indexed="64"/>
      </patternFill>
    </fill>
    <fill>
      <patternFill patternType="solid">
        <fgColor rgb="FFBDD6EE"/>
        <bgColor indexed="64"/>
      </patternFill>
    </fill>
    <fill>
      <patternFill patternType="solid">
        <fgColor theme="8"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9" tint="0.59999389629810485"/>
        <bgColor indexed="64"/>
      </patternFill>
    </fill>
  </fills>
  <borders count="22">
    <border>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s>
  <cellStyleXfs count="3">
    <xf numFmtId="0" fontId="0" fillId="0" borderId="0"/>
    <xf numFmtId="0" fontId="6" fillId="0" borderId="0"/>
    <xf numFmtId="0" fontId="1" fillId="0" borderId="0"/>
  </cellStyleXfs>
  <cellXfs count="1352">
    <xf numFmtId="0" fontId="0" fillId="0" borderId="0" xfId="0"/>
    <xf numFmtId="0" fontId="4" fillId="0" borderId="0" xfId="1" applyFont="1" applyAlignment="1">
      <alignment horizontal="center" vertical="center" wrapText="1"/>
    </xf>
    <xf numFmtId="0" fontId="3" fillId="2" borderId="3" xfId="1" applyFont="1" applyFill="1" applyBorder="1" applyAlignment="1">
      <alignment horizontal="justify" vertical="center" wrapText="1"/>
    </xf>
    <xf numFmtId="0" fontId="7" fillId="0" borderId="3" xfId="1" applyFont="1" applyBorder="1" applyAlignment="1">
      <alignment horizontal="left" vertical="center" wrapText="1"/>
    </xf>
    <xf numFmtId="0" fontId="4" fillId="21" borderId="3" xfId="1" applyFont="1" applyFill="1" applyBorder="1" applyAlignment="1">
      <alignment horizontal="center" vertical="center" wrapText="1"/>
    </xf>
    <xf numFmtId="0" fontId="8" fillId="0" borderId="3" xfId="1" applyFont="1" applyBorder="1" applyAlignment="1">
      <alignment horizontal="left" vertical="center" wrapText="1"/>
    </xf>
    <xf numFmtId="0" fontId="4" fillId="13" borderId="3" xfId="1" applyFont="1" applyFill="1" applyBorder="1" applyAlignment="1">
      <alignment horizontal="center" vertical="center" wrapText="1"/>
    </xf>
    <xf numFmtId="0" fontId="9" fillId="0" borderId="3" xfId="1" applyFont="1" applyBorder="1" applyAlignment="1">
      <alignment horizontal="left" vertical="center" wrapText="1"/>
    </xf>
    <xf numFmtId="0" fontId="4" fillId="16"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2" borderId="0" xfId="1" applyFont="1" applyFill="1" applyAlignment="1">
      <alignment horizontal="center" vertical="center" wrapText="1"/>
    </xf>
    <xf numFmtId="0" fontId="4" fillId="2" borderId="0" xfId="1" applyFont="1" applyFill="1" applyAlignment="1">
      <alignment horizontal="center" vertical="center" wrapText="1"/>
    </xf>
    <xf numFmtId="0" fontId="4" fillId="2" borderId="3"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3" xfId="1" applyFont="1" applyFill="1" applyBorder="1" applyAlignment="1">
      <alignment vertical="center" wrapText="1"/>
    </xf>
    <xf numFmtId="0" fontId="11" fillId="2" borderId="0" xfId="1" applyFont="1" applyFill="1" applyAlignment="1">
      <alignment horizontal="center" vertical="center" wrapText="1"/>
    </xf>
    <xf numFmtId="0" fontId="3" fillId="2" borderId="0" xfId="1" applyFont="1" applyFill="1" applyAlignment="1">
      <alignment horizontal="center" vertical="center" wrapText="1"/>
    </xf>
    <xf numFmtId="0" fontId="12" fillId="2" borderId="3" xfId="1" applyFont="1" applyFill="1" applyBorder="1" applyAlignment="1">
      <alignment horizontal="justify" vertical="center" wrapText="1"/>
    </xf>
    <xf numFmtId="0" fontId="4" fillId="22" borderId="3" xfId="1" applyFont="1" applyFill="1" applyBorder="1" applyAlignment="1">
      <alignment horizontal="center" vertical="center" wrapText="1"/>
    </xf>
    <xf numFmtId="0" fontId="14" fillId="0" borderId="0" xfId="2" applyFont="1" applyAlignment="1">
      <alignment vertical="center" wrapText="1" readingOrder="1"/>
    </xf>
    <xf numFmtId="0" fontId="5" fillId="0" borderId="3" xfId="2" applyFont="1" applyBorder="1" applyAlignment="1">
      <alignment horizontal="center" vertical="center" wrapText="1"/>
    </xf>
    <xf numFmtId="0" fontId="5" fillId="0" borderId="0" xfId="2" applyFont="1" applyAlignment="1">
      <alignment horizontal="center" vertical="top" wrapText="1"/>
    </xf>
    <xf numFmtId="0" fontId="2" fillId="0" borderId="0" xfId="2" applyFont="1" applyAlignment="1">
      <alignment horizontal="center" vertical="top" wrapText="1"/>
    </xf>
    <xf numFmtId="0" fontId="15" fillId="0" borderId="0" xfId="2" applyFont="1" applyAlignment="1">
      <alignment vertical="top" wrapText="1"/>
    </xf>
    <xf numFmtId="0" fontId="15" fillId="0" borderId="0" xfId="2" applyFont="1" applyAlignment="1">
      <alignment horizontal="center" vertical="top" wrapText="1"/>
    </xf>
    <xf numFmtId="0" fontId="5" fillId="0" borderId="0" xfId="2" applyFont="1" applyAlignment="1">
      <alignment wrapText="1"/>
    </xf>
    <xf numFmtId="0" fontId="14" fillId="0" borderId="0" xfId="2" applyFont="1" applyAlignment="1">
      <alignment horizontal="center" vertical="center" wrapText="1" readingOrder="1"/>
    </xf>
    <xf numFmtId="0" fontId="18" fillId="2" borderId="0" xfId="1" applyFont="1" applyFill="1" applyAlignment="1">
      <alignment horizontal="center" vertical="center" wrapText="1"/>
    </xf>
    <xf numFmtId="0" fontId="19" fillId="2" borderId="3" xfId="1" applyFont="1" applyFill="1" applyBorder="1" applyAlignment="1">
      <alignment horizontal="center" vertical="center" wrapText="1"/>
    </xf>
    <xf numFmtId="0" fontId="19" fillId="2" borderId="3" xfId="1" applyFont="1" applyFill="1" applyBorder="1" applyAlignment="1">
      <alignment horizontal="justify" vertical="center" wrapText="1"/>
    </xf>
    <xf numFmtId="0" fontId="19" fillId="2" borderId="0" xfId="1" applyFont="1" applyFill="1" applyAlignment="1">
      <alignment horizontal="center" vertical="center" wrapText="1"/>
    </xf>
    <xf numFmtId="164" fontId="19" fillId="2" borderId="3" xfId="1" applyNumberFormat="1" applyFont="1" applyFill="1" applyBorder="1" applyAlignment="1">
      <alignment horizontal="center" vertical="center" wrapText="1"/>
    </xf>
    <xf numFmtId="0" fontId="19" fillId="2" borderId="3" xfId="1" applyFont="1" applyFill="1" applyBorder="1" applyAlignment="1">
      <alignment horizontal="left" vertical="center" wrapText="1"/>
    </xf>
    <xf numFmtId="0" fontId="43" fillId="0" borderId="0" xfId="1" applyFont="1" applyAlignment="1">
      <alignment horizontal="center" vertical="center" wrapText="1"/>
    </xf>
    <xf numFmtId="0" fontId="29" fillId="0" borderId="3" xfId="1" applyFont="1" applyBorder="1" applyAlignment="1">
      <alignment horizontal="center" vertical="center" wrapText="1"/>
    </xf>
    <xf numFmtId="0" fontId="43" fillId="0" borderId="3" xfId="1" applyFont="1" applyBorder="1" applyAlignment="1">
      <alignment horizontal="center" vertical="center" wrapText="1"/>
    </xf>
    <xf numFmtId="0" fontId="29" fillId="2" borderId="3" xfId="1" applyFont="1" applyFill="1" applyBorder="1" applyAlignment="1">
      <alignment horizontal="justify" vertical="center" wrapText="1"/>
    </xf>
    <xf numFmtId="0" fontId="29" fillId="0" borderId="0" xfId="1" applyFont="1" applyAlignment="1">
      <alignment horizontal="center" vertical="center" wrapText="1"/>
    </xf>
    <xf numFmtId="0" fontId="29" fillId="0" borderId="0" xfId="1" applyFont="1" applyAlignment="1">
      <alignment horizontal="justify" vertical="center" wrapText="1"/>
    </xf>
    <xf numFmtId="0" fontId="19" fillId="2" borderId="0" xfId="1" applyFont="1" applyFill="1" applyAlignment="1">
      <alignment horizontal="center" vertical="center" textRotation="90" wrapText="1"/>
    </xf>
    <xf numFmtId="0" fontId="18" fillId="12" borderId="3" xfId="1" applyFont="1" applyFill="1" applyBorder="1" applyAlignment="1">
      <alignment horizontal="center" vertical="center" textRotation="90" wrapText="1"/>
    </xf>
    <xf numFmtId="0" fontId="89" fillId="12" borderId="3" xfId="1" applyFont="1" applyFill="1" applyBorder="1" applyAlignment="1">
      <alignment horizontal="center" vertical="center" textRotation="90" wrapText="1"/>
    </xf>
    <xf numFmtId="0" fontId="18" fillId="10" borderId="3" xfId="1" applyFont="1" applyFill="1" applyBorder="1" applyAlignment="1">
      <alignment horizontal="center" vertical="center" textRotation="90" wrapText="1"/>
    </xf>
    <xf numFmtId="0" fontId="89" fillId="10" borderId="3" xfId="1" applyFont="1" applyFill="1" applyBorder="1" applyAlignment="1">
      <alignment horizontal="center" vertical="center" textRotation="90" wrapText="1"/>
    </xf>
    <xf numFmtId="0" fontId="19" fillId="0" borderId="1" xfId="1" applyFont="1" applyBorder="1" applyAlignment="1">
      <alignment horizontal="center" vertical="center" wrapText="1"/>
    </xf>
    <xf numFmtId="0" fontId="19" fillId="0" borderId="1" xfId="1" applyFont="1" applyBorder="1" applyAlignment="1">
      <alignment horizontal="justify" vertical="center" wrapText="1"/>
    </xf>
    <xf numFmtId="0" fontId="19" fillId="0" borderId="0" xfId="1" applyFont="1" applyAlignment="1">
      <alignment horizontal="center" vertical="center" wrapText="1"/>
    </xf>
    <xf numFmtId="0" fontId="19" fillId="2" borderId="0" xfId="1" applyFont="1" applyFill="1" applyAlignment="1">
      <alignment horizontal="center" vertical="top" wrapText="1"/>
    </xf>
    <xf numFmtId="0" fontId="20" fillId="2" borderId="0" xfId="1" applyFont="1" applyFill="1" applyAlignment="1">
      <alignment horizontal="center" vertical="center" wrapText="1"/>
    </xf>
    <xf numFmtId="164" fontId="20" fillId="2" borderId="0" xfId="1" applyNumberFormat="1" applyFont="1" applyFill="1" applyAlignment="1">
      <alignment horizontal="center" vertical="center" wrapText="1"/>
    </xf>
    <xf numFmtId="0" fontId="19" fillId="2" borderId="0" xfId="1" applyFont="1" applyFill="1" applyAlignment="1">
      <alignment horizontal="center" vertical="top" textRotation="90" wrapText="1"/>
    </xf>
    <xf numFmtId="0" fontId="19" fillId="2" borderId="0" xfId="1" applyFont="1" applyFill="1" applyAlignment="1">
      <alignment horizontal="justify" vertical="center" wrapText="1"/>
    </xf>
    <xf numFmtId="0" fontId="19" fillId="2" borderId="0" xfId="1" applyFont="1" applyFill="1" applyAlignment="1">
      <alignment horizontal="justify" vertical="center" textRotation="90" wrapText="1"/>
    </xf>
    <xf numFmtId="0" fontId="19" fillId="2" borderId="0" xfId="1" applyFont="1" applyFill="1" applyAlignment="1">
      <alignment wrapText="1"/>
    </xf>
    <xf numFmtId="0" fontId="19" fillId="2" borderId="0" xfId="1" applyFont="1" applyFill="1" applyAlignment="1">
      <alignment textRotation="90" wrapText="1"/>
    </xf>
    <xf numFmtId="0" fontId="19" fillId="0" borderId="0" xfId="1" applyFont="1" applyAlignment="1">
      <alignment horizontal="justify" vertical="center" wrapText="1"/>
    </xf>
    <xf numFmtId="0" fontId="89" fillId="10" borderId="3" xfId="1" applyFont="1" applyFill="1" applyBorder="1" applyAlignment="1">
      <alignment horizontal="center" vertical="center" wrapText="1"/>
    </xf>
    <xf numFmtId="0" fontId="89" fillId="2" borderId="0" xfId="1" applyFont="1" applyFill="1" applyAlignment="1">
      <alignment horizontal="center" vertical="top" wrapText="1"/>
    </xf>
    <xf numFmtId="0" fontId="89" fillId="2" borderId="0" xfId="1" applyFont="1" applyFill="1" applyAlignment="1">
      <alignment horizontal="justify" vertical="center" wrapText="1"/>
    </xf>
    <xf numFmtId="0" fontId="89" fillId="2" borderId="0" xfId="1" applyFont="1" applyFill="1" applyAlignment="1">
      <alignment horizontal="center" vertical="center" wrapText="1"/>
    </xf>
    <xf numFmtId="0" fontId="89" fillId="2" borderId="0" xfId="1" applyFont="1" applyFill="1" applyAlignment="1">
      <alignment wrapText="1"/>
    </xf>
    <xf numFmtId="0" fontId="89" fillId="12" borderId="3" xfId="1" applyFont="1" applyFill="1" applyBorder="1" applyAlignment="1">
      <alignment horizontal="center" vertical="center" wrapText="1"/>
    </xf>
    <xf numFmtId="0" fontId="18" fillId="0" borderId="0" xfId="1" applyFont="1" applyAlignment="1">
      <alignment horizontal="center" vertical="center" wrapText="1"/>
    </xf>
    <xf numFmtId="0" fontId="18" fillId="2" borderId="3" xfId="1" applyFont="1" applyFill="1" applyBorder="1" applyAlignment="1">
      <alignment horizontal="center" vertical="center" wrapText="1"/>
    </xf>
    <xf numFmtId="0" fontId="18" fillId="28" borderId="3" xfId="1" applyFont="1" applyFill="1" applyBorder="1" applyAlignment="1">
      <alignment horizontal="center" vertical="center" wrapText="1"/>
    </xf>
    <xf numFmtId="0" fontId="89" fillId="28" borderId="3" xfId="1" applyFont="1" applyFill="1" applyBorder="1" applyAlignment="1">
      <alignment horizontal="center" vertical="center" wrapText="1"/>
    </xf>
    <xf numFmtId="0" fontId="89" fillId="28" borderId="11" xfId="1" applyFont="1" applyFill="1" applyBorder="1" applyAlignment="1">
      <alignment horizontal="center" vertical="center" wrapText="1"/>
    </xf>
    <xf numFmtId="0" fontId="89" fillId="10" borderId="11" xfId="1" applyFont="1" applyFill="1" applyBorder="1" applyAlignment="1">
      <alignment horizontal="center" vertical="center" wrapText="1"/>
    </xf>
    <xf numFmtId="164" fontId="89" fillId="10" borderId="20" xfId="1" applyNumberFormat="1" applyFont="1" applyFill="1" applyBorder="1" applyAlignment="1">
      <alignment horizontal="center" vertical="center" wrapText="1"/>
    </xf>
    <xf numFmtId="0" fontId="89" fillId="29" borderId="19" xfId="1" applyFont="1" applyFill="1" applyBorder="1" applyAlignment="1">
      <alignment horizontal="center" vertical="center" wrapText="1"/>
    </xf>
    <xf numFmtId="164" fontId="89" fillId="29" borderId="20" xfId="1" applyNumberFormat="1" applyFont="1" applyFill="1" applyBorder="1" applyAlignment="1">
      <alignment horizontal="center" vertical="center" wrapText="1"/>
    </xf>
    <xf numFmtId="0" fontId="90" fillId="2" borderId="0" xfId="1" applyFont="1" applyFill="1" applyAlignment="1">
      <alignment horizontal="center" vertical="center" wrapText="1"/>
    </xf>
    <xf numFmtId="10" fontId="89" fillId="10" borderId="3" xfId="1" applyNumberFormat="1" applyFont="1" applyFill="1" applyBorder="1" applyAlignment="1">
      <alignment horizontal="center" vertical="center" wrapText="1"/>
    </xf>
    <xf numFmtId="10" fontId="89" fillId="12" borderId="3" xfId="1" applyNumberFormat="1" applyFont="1" applyFill="1" applyBorder="1" applyAlignment="1">
      <alignment horizontal="center" vertical="center" wrapText="1"/>
    </xf>
    <xf numFmtId="0" fontId="89" fillId="29" borderId="11" xfId="1" applyFont="1" applyFill="1" applyBorder="1" applyAlignment="1">
      <alignment horizontal="center" vertical="center" wrapText="1"/>
    </xf>
    <xf numFmtId="9" fontId="89" fillId="28" borderId="3" xfId="1" applyNumberFormat="1" applyFont="1" applyFill="1" applyBorder="1" applyAlignment="1">
      <alignment horizontal="center" vertical="center" wrapText="1"/>
    </xf>
    <xf numFmtId="0" fontId="18" fillId="2" borderId="2" xfId="1" applyFont="1" applyFill="1" applyBorder="1" applyAlignment="1">
      <alignment horizontal="center" vertical="center" wrapText="1"/>
    </xf>
    <xf numFmtId="164" fontId="89" fillId="2" borderId="3" xfId="1" applyNumberFormat="1" applyFont="1" applyFill="1" applyBorder="1" applyAlignment="1">
      <alignment horizontal="center" vertical="center" wrapText="1"/>
    </xf>
    <xf numFmtId="9" fontId="89" fillId="2" borderId="1" xfId="1" applyNumberFormat="1" applyFont="1" applyFill="1" applyBorder="1" applyAlignment="1">
      <alignment horizontal="center" vertical="center" wrapText="1"/>
    </xf>
    <xf numFmtId="0" fontId="23" fillId="0" borderId="8" xfId="0" applyFont="1" applyBorder="1" applyAlignment="1" applyProtection="1">
      <alignment horizontal="center" vertical="center" wrapText="1"/>
      <protection locked="0"/>
    </xf>
    <xf numFmtId="0" fontId="22" fillId="2" borderId="0" xfId="0" applyFont="1" applyFill="1" applyAlignment="1" applyProtection="1">
      <alignment wrapText="1"/>
      <protection locked="0"/>
    </xf>
    <xf numFmtId="0" fontId="27" fillId="0" borderId="0" xfId="0" applyFont="1" applyAlignment="1" applyProtection="1">
      <alignment horizontal="center" vertical="top" wrapText="1"/>
      <protection locked="0"/>
    </xf>
    <xf numFmtId="0" fontId="25"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5" fillId="0" borderId="0" xfId="0" applyFont="1" applyAlignment="1" applyProtection="1">
      <alignment horizontal="center" vertical="center" textRotation="90" wrapText="1"/>
      <protection locked="0"/>
    </xf>
    <xf numFmtId="0" fontId="29" fillId="0" borderId="0" xfId="0" applyFont="1" applyAlignment="1" applyProtection="1">
      <alignment horizontal="justify" vertical="center" wrapText="1"/>
      <protection locked="0"/>
    </xf>
    <xf numFmtId="0" fontId="27" fillId="2" borderId="0" xfId="0" applyFont="1" applyFill="1" applyAlignment="1" applyProtection="1">
      <alignment horizontal="center" vertical="top" wrapText="1"/>
      <protection locked="0"/>
    </xf>
    <xf numFmtId="3" fontId="25" fillId="0" borderId="0" xfId="0" applyNumberFormat="1" applyFont="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31" fillId="2" borderId="0" xfId="0" applyFont="1" applyFill="1" applyAlignment="1" applyProtection="1">
      <alignment horizontal="center" vertical="center" wrapText="1"/>
      <protection locked="0"/>
    </xf>
    <xf numFmtId="0" fontId="32" fillId="2" borderId="0" xfId="0" applyFont="1" applyFill="1" applyAlignment="1" applyProtection="1">
      <alignment horizontal="center" vertical="center" wrapText="1"/>
      <protection locked="0"/>
    </xf>
    <xf numFmtId="0" fontId="33" fillId="2" borderId="0" xfId="0" applyFont="1" applyFill="1" applyAlignment="1" applyProtection="1">
      <alignment horizontal="center" vertical="center" wrapText="1"/>
      <protection locked="0"/>
    </xf>
    <xf numFmtId="0" fontId="36" fillId="2" borderId="0" xfId="0" applyFont="1" applyFill="1" applyAlignment="1" applyProtection="1">
      <alignment horizontal="justify" vertical="center" wrapText="1"/>
      <protection locked="0"/>
    </xf>
    <xf numFmtId="0" fontId="36" fillId="2" borderId="0" xfId="0" applyFont="1" applyFill="1" applyAlignment="1" applyProtection="1">
      <alignment horizontal="center" vertical="center" wrapText="1"/>
      <protection locked="0"/>
    </xf>
    <xf numFmtId="0" fontId="37" fillId="2" borderId="0" xfId="0"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0" fontId="27" fillId="0" borderId="2" xfId="0" applyFont="1" applyBorder="1" applyAlignment="1" applyProtection="1">
      <alignment horizontal="justify" vertical="center" wrapText="1"/>
      <protection locked="0"/>
    </xf>
    <xf numFmtId="0" fontId="41" fillId="0" borderId="2" xfId="0" applyFont="1" applyBorder="1" applyAlignment="1" applyProtection="1">
      <alignment horizontal="center" vertical="center" wrapText="1"/>
      <protection locked="0"/>
    </xf>
    <xf numFmtId="0" fontId="27" fillId="0" borderId="2" xfId="0" applyFont="1" applyBorder="1" applyAlignment="1" applyProtection="1">
      <alignment horizontal="center" vertical="top" wrapText="1"/>
      <protection locked="0"/>
    </xf>
    <xf numFmtId="0" fontId="45" fillId="2" borderId="0" xfId="0" applyFont="1" applyFill="1" applyAlignment="1" applyProtection="1">
      <alignment wrapText="1"/>
      <protection locked="0"/>
    </xf>
    <xf numFmtId="0" fontId="46" fillId="0" borderId="2" xfId="0" applyFont="1" applyBorder="1" applyAlignment="1" applyProtection="1">
      <alignment horizontal="justify" vertical="center" wrapText="1"/>
      <protection locked="0"/>
    </xf>
    <xf numFmtId="0" fontId="47" fillId="3" borderId="3" xfId="0" applyFont="1" applyFill="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46" fillId="0" borderId="2" xfId="0" applyFont="1" applyBorder="1" applyAlignment="1" applyProtection="1">
      <alignment wrapText="1"/>
      <protection locked="0"/>
    </xf>
    <xf numFmtId="0" fontId="46" fillId="2" borderId="0" xfId="0" applyFont="1" applyFill="1" applyAlignment="1" applyProtection="1">
      <alignment wrapText="1"/>
      <protection locked="0"/>
    </xf>
    <xf numFmtId="0" fontId="49" fillId="2" borderId="0" xfId="0" applyFont="1" applyFill="1" applyAlignment="1" applyProtection="1">
      <alignment wrapText="1"/>
      <protection locked="0"/>
    </xf>
    <xf numFmtId="0" fontId="32" fillId="0" borderId="2" xfId="0" applyFont="1" applyBorder="1" applyAlignment="1" applyProtection="1">
      <alignment horizontal="justify" vertical="center" wrapText="1"/>
      <protection locked="0"/>
    </xf>
    <xf numFmtId="0" fontId="50" fillId="3" borderId="3" xfId="0" applyFont="1" applyFill="1" applyBorder="1" applyAlignment="1" applyProtection="1">
      <alignment horizontal="center" vertical="center" textRotation="90" wrapText="1"/>
      <protection locked="0"/>
    </xf>
    <xf numFmtId="0" fontId="32" fillId="0" borderId="2" xfId="0" applyFont="1" applyBorder="1" applyAlignment="1" applyProtection="1">
      <alignment horizontal="justify" vertical="center" textRotation="90" wrapText="1"/>
      <protection locked="0"/>
    </xf>
    <xf numFmtId="0" fontId="32" fillId="0" borderId="2" xfId="0" applyFont="1" applyBorder="1" applyAlignment="1" applyProtection="1">
      <alignment wrapText="1"/>
      <protection locked="0"/>
    </xf>
    <xf numFmtId="0" fontId="48" fillId="2" borderId="0" xfId="0" applyFont="1" applyFill="1" applyAlignment="1" applyProtection="1">
      <alignment wrapText="1"/>
      <protection locked="0"/>
    </xf>
    <xf numFmtId="0" fontId="30" fillId="2" borderId="0" xfId="0" applyFont="1" applyFill="1" applyAlignment="1" applyProtection="1">
      <alignment horizontal="center" vertical="center" wrapText="1"/>
      <protection locked="0"/>
    </xf>
    <xf numFmtId="0" fontId="30" fillId="2" borderId="0" xfId="0" applyFont="1" applyFill="1" applyAlignment="1" applyProtection="1">
      <alignment horizontal="justify" vertical="center" wrapText="1"/>
      <protection locked="0"/>
    </xf>
    <xf numFmtId="0" fontId="30" fillId="2" borderId="0" xfId="0" applyFont="1" applyFill="1" applyAlignment="1" applyProtection="1">
      <alignment horizontal="center" vertical="center" textRotation="90" wrapText="1"/>
      <protection locked="0"/>
    </xf>
    <xf numFmtId="16" fontId="16" fillId="2" borderId="0" xfId="0" applyNumberFormat="1" applyFont="1" applyFill="1" applyAlignment="1" applyProtection="1">
      <alignment horizontal="justify" vertical="center" wrapText="1"/>
      <protection locked="0"/>
    </xf>
    <xf numFmtId="0" fontId="51" fillId="2" borderId="0" xfId="0" applyFont="1" applyFill="1" applyAlignment="1" applyProtection="1">
      <alignment horizontal="center" vertical="center" wrapText="1"/>
      <protection locked="0"/>
    </xf>
    <xf numFmtId="0" fontId="44" fillId="2" borderId="0" xfId="0" applyFont="1" applyFill="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justify" vertical="center" wrapText="1"/>
      <protection locked="0"/>
    </xf>
    <xf numFmtId="0" fontId="30" fillId="2" borderId="6" xfId="0" applyFont="1" applyFill="1" applyBorder="1" applyAlignment="1" applyProtection="1">
      <alignment horizontal="center" vertical="center" textRotation="90" wrapText="1"/>
      <protection locked="0"/>
    </xf>
    <xf numFmtId="0" fontId="30" fillId="7" borderId="3" xfId="0" applyFont="1" applyFill="1" applyBorder="1" applyAlignment="1" applyProtection="1">
      <alignment horizontal="center" vertical="center" wrapText="1"/>
      <protection locked="0"/>
    </xf>
    <xf numFmtId="0" fontId="30" fillId="7" borderId="3" xfId="0" applyFont="1" applyFill="1" applyBorder="1" applyAlignment="1" applyProtection="1">
      <alignment horizontal="center" vertical="center" textRotation="90" wrapText="1"/>
      <protection locked="0"/>
    </xf>
    <xf numFmtId="16" fontId="30" fillId="7" borderId="3" xfId="0" applyNumberFormat="1" applyFont="1" applyFill="1" applyBorder="1" applyAlignment="1" applyProtection="1">
      <alignment horizontal="justify" vertical="center" wrapText="1"/>
      <protection locked="0"/>
    </xf>
    <xf numFmtId="0" fontId="33" fillId="7" borderId="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0" fontId="44" fillId="7" borderId="3" xfId="0" applyFont="1" applyFill="1" applyBorder="1" applyAlignment="1" applyProtection="1">
      <alignment horizontal="center" vertical="center" wrapText="1"/>
      <protection locked="0"/>
    </xf>
    <xf numFmtId="164" fontId="44" fillId="7" borderId="3" xfId="0" applyNumberFormat="1" applyFont="1" applyFill="1" applyBorder="1" applyAlignment="1" applyProtection="1">
      <alignment horizontal="center" vertical="center" wrapText="1"/>
      <protection locked="0"/>
    </xf>
    <xf numFmtId="0" fontId="33" fillId="2" borderId="0" xfId="0" applyFont="1" applyFill="1" applyAlignment="1" applyProtection="1">
      <alignment wrapText="1"/>
      <protection locked="0"/>
    </xf>
    <xf numFmtId="0" fontId="33" fillId="2" borderId="3" xfId="0" applyFont="1" applyFill="1" applyBorder="1" applyAlignment="1" applyProtection="1">
      <alignment horizontal="center" vertical="center" wrapText="1"/>
      <protection locked="0"/>
    </xf>
    <xf numFmtId="16" fontId="16" fillId="7" borderId="3" xfId="0" applyNumberFormat="1" applyFont="1" applyFill="1" applyBorder="1" applyAlignment="1" applyProtection="1">
      <alignment horizontal="justify" vertical="center" wrapText="1"/>
      <protection locked="0"/>
    </xf>
    <xf numFmtId="0" fontId="40" fillId="2" borderId="0" xfId="0" applyFont="1" applyFill="1" applyAlignment="1" applyProtection="1">
      <alignment horizontal="center" vertical="center" wrapText="1"/>
      <protection locked="0"/>
    </xf>
    <xf numFmtId="0" fontId="40" fillId="2" borderId="0" xfId="0" applyFont="1" applyFill="1" applyAlignment="1" applyProtection="1">
      <alignment horizontal="center" vertical="center" textRotation="90" wrapText="1"/>
      <protection locked="0"/>
    </xf>
    <xf numFmtId="0" fontId="30" fillId="0" borderId="0" xfId="0" applyFont="1" applyAlignment="1" applyProtection="1">
      <alignment horizontal="center" vertical="center" wrapText="1"/>
      <protection locked="0"/>
    </xf>
    <xf numFmtId="164" fontId="30" fillId="2" borderId="0" xfId="0" applyNumberFormat="1" applyFont="1" applyFill="1" applyAlignment="1" applyProtection="1">
      <alignment horizontal="center" vertical="center" wrapText="1"/>
      <protection locked="0"/>
    </xf>
    <xf numFmtId="0" fontId="30" fillId="9" borderId="3" xfId="0" applyFont="1" applyFill="1" applyBorder="1" applyAlignment="1" applyProtection="1">
      <alignment horizontal="center" vertical="center" wrapText="1"/>
      <protection locked="0"/>
    </xf>
    <xf numFmtId="0" fontId="30" fillId="9" borderId="3" xfId="0" applyFont="1" applyFill="1" applyBorder="1" applyAlignment="1" applyProtection="1">
      <alignment horizontal="center" vertical="center" textRotation="90" wrapText="1"/>
      <protection locked="0"/>
    </xf>
    <xf numFmtId="16" fontId="16" fillId="9" borderId="3" xfId="0" applyNumberFormat="1" applyFont="1" applyFill="1" applyBorder="1" applyAlignment="1" applyProtection="1">
      <alignment horizontal="justify" vertical="center" wrapText="1"/>
      <protection locked="0"/>
    </xf>
    <xf numFmtId="0" fontId="30" fillId="9" borderId="3" xfId="0" applyFont="1" applyFill="1" applyBorder="1" applyAlignment="1" applyProtection="1">
      <alignment horizontal="justify" vertical="center" wrapText="1"/>
      <protection locked="0"/>
    </xf>
    <xf numFmtId="0" fontId="33" fillId="9" borderId="3" xfId="0" applyFont="1" applyFill="1" applyBorder="1" applyAlignment="1" applyProtection="1">
      <alignment horizontal="center" vertical="center" wrapText="1"/>
      <protection locked="0"/>
    </xf>
    <xf numFmtId="0" fontId="44" fillId="9" borderId="3" xfId="0" applyFont="1" applyFill="1" applyBorder="1" applyAlignment="1" applyProtection="1">
      <alignment horizontal="center" vertical="center" wrapText="1"/>
      <protection locked="0"/>
    </xf>
    <xf numFmtId="164" fontId="44" fillId="9" borderId="3" xfId="0" applyNumberFormat="1" applyFont="1" applyFill="1" applyBorder="1" applyAlignment="1" applyProtection="1">
      <alignment horizontal="center" vertical="center" wrapText="1"/>
      <protection locked="0"/>
    </xf>
    <xf numFmtId="0" fontId="30" fillId="2" borderId="3" xfId="0" applyFont="1" applyFill="1" applyBorder="1" applyAlignment="1" applyProtection="1">
      <alignment horizontal="justify" vertical="center" wrapText="1"/>
      <protection locked="0"/>
    </xf>
    <xf numFmtId="0" fontId="30" fillId="2" borderId="2" xfId="0" applyFont="1" applyFill="1" applyBorder="1" applyAlignment="1" applyProtection="1">
      <alignment horizontal="justify" vertical="center" wrapText="1"/>
      <protection locked="0"/>
    </xf>
    <xf numFmtId="16" fontId="30" fillId="9" borderId="3" xfId="0" applyNumberFormat="1" applyFont="1" applyFill="1" applyBorder="1" applyAlignment="1" applyProtection="1">
      <alignment horizontal="justify" vertical="center" wrapText="1"/>
      <protection locked="0"/>
    </xf>
    <xf numFmtId="0" fontId="30" fillId="2" borderId="4"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60" fillId="9" borderId="3" xfId="0" applyFont="1" applyFill="1" applyBorder="1" applyAlignment="1" applyProtection="1">
      <alignment horizontal="center" vertical="center" wrapText="1"/>
      <protection locked="0"/>
    </xf>
    <xf numFmtId="0" fontId="16" fillId="9" borderId="3" xfId="0" applyFont="1" applyFill="1" applyBorder="1" applyAlignment="1" applyProtection="1">
      <alignment horizontal="center" vertical="center" wrapText="1"/>
      <protection locked="0"/>
    </xf>
    <xf numFmtId="0" fontId="30" fillId="8" borderId="3" xfId="0" applyFont="1" applyFill="1" applyBorder="1" applyAlignment="1" applyProtection="1">
      <alignment horizontal="center" vertical="center" wrapText="1"/>
      <protection locked="0"/>
    </xf>
    <xf numFmtId="0" fontId="30" fillId="8" borderId="3" xfId="0" applyFont="1" applyFill="1" applyBorder="1" applyAlignment="1" applyProtection="1">
      <alignment horizontal="center" vertical="center" textRotation="90" wrapText="1"/>
      <protection locked="0"/>
    </xf>
    <xf numFmtId="16" fontId="30" fillId="8" borderId="3" xfId="0" applyNumberFormat="1" applyFont="1" applyFill="1" applyBorder="1" applyAlignment="1" applyProtection="1">
      <alignment horizontal="justify" vertical="center" wrapText="1"/>
      <protection locked="0"/>
    </xf>
    <xf numFmtId="0" fontId="30" fillId="8" borderId="3" xfId="0" applyFont="1" applyFill="1" applyBorder="1" applyAlignment="1" applyProtection="1">
      <alignment horizontal="justify" vertical="center" wrapText="1"/>
      <protection locked="0"/>
    </xf>
    <xf numFmtId="0" fontId="33" fillId="8" borderId="3" xfId="0" applyFont="1" applyFill="1" applyBorder="1" applyAlignment="1" applyProtection="1">
      <alignment horizontal="center" vertical="center" wrapText="1"/>
      <protection locked="0"/>
    </xf>
    <xf numFmtId="0" fontId="59" fillId="2" borderId="3" xfId="0" applyFont="1" applyFill="1" applyBorder="1" applyAlignment="1" applyProtection="1">
      <alignment horizontal="center" vertical="center" wrapText="1"/>
      <protection locked="0"/>
    </xf>
    <xf numFmtId="0" fontId="44" fillId="8" borderId="3" xfId="0" applyFont="1" applyFill="1" applyBorder="1" applyAlignment="1" applyProtection="1">
      <alignment horizontal="center" vertical="center" wrapText="1"/>
      <protection locked="0"/>
    </xf>
    <xf numFmtId="164" fontId="44" fillId="8" borderId="3" xfId="0" applyNumberFormat="1" applyFont="1" applyFill="1" applyBorder="1" applyAlignment="1" applyProtection="1">
      <alignment horizontal="center" vertical="center" wrapText="1"/>
      <protection locked="0"/>
    </xf>
    <xf numFmtId="0" fontId="40" fillId="8" borderId="3" xfId="0" applyFont="1" applyFill="1" applyBorder="1" applyAlignment="1" applyProtection="1">
      <alignment horizontal="center" vertical="center" wrapText="1"/>
      <protection locked="0"/>
    </xf>
    <xf numFmtId="164" fontId="40" fillId="8" borderId="3" xfId="0" applyNumberFormat="1" applyFont="1" applyFill="1" applyBorder="1" applyAlignment="1" applyProtection="1">
      <alignment horizontal="center" vertical="center" wrapText="1"/>
      <protection locked="0"/>
    </xf>
    <xf numFmtId="0" fontId="30" fillId="2" borderId="0" xfId="0" applyFont="1" applyFill="1" applyAlignment="1" applyProtection="1">
      <alignment wrapText="1"/>
      <protection locked="0"/>
    </xf>
    <xf numFmtId="0" fontId="30" fillId="27" borderId="3" xfId="0" applyFont="1" applyFill="1" applyBorder="1" applyAlignment="1" applyProtection="1">
      <alignment horizontal="center" vertical="center" wrapText="1"/>
      <protection locked="0"/>
    </xf>
    <xf numFmtId="0" fontId="30" fillId="27" borderId="3" xfId="0" applyFont="1" applyFill="1" applyBorder="1" applyAlignment="1" applyProtection="1">
      <alignment horizontal="justify" vertical="center" wrapText="1"/>
      <protection locked="0"/>
    </xf>
    <xf numFmtId="0" fontId="16" fillId="27" borderId="3" xfId="0" applyFont="1" applyFill="1" applyBorder="1" applyAlignment="1" applyProtection="1">
      <alignment horizontal="justify" vertical="center" wrapText="1"/>
      <protection locked="0"/>
    </xf>
    <xf numFmtId="0" fontId="30" fillId="27" borderId="3" xfId="0" applyFont="1" applyFill="1" applyBorder="1" applyAlignment="1" applyProtection="1">
      <alignment horizontal="center" vertical="center" textRotation="90" wrapText="1"/>
      <protection locked="0"/>
    </xf>
    <xf numFmtId="0" fontId="33" fillId="27" borderId="3" xfId="0" applyFont="1" applyFill="1" applyBorder="1" applyAlignment="1" applyProtection="1">
      <alignment horizontal="center" vertical="center" wrapText="1"/>
      <protection locked="0"/>
    </xf>
    <xf numFmtId="0" fontId="44" fillId="27" borderId="3" xfId="0" applyFont="1" applyFill="1" applyBorder="1" applyAlignment="1" applyProtection="1">
      <alignment horizontal="center" vertical="center" wrapText="1"/>
      <protection locked="0"/>
    </xf>
    <xf numFmtId="164" fontId="44" fillId="27" borderId="3" xfId="0" applyNumberFormat="1"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textRotation="90" wrapText="1"/>
      <protection locked="0"/>
    </xf>
    <xf numFmtId="0" fontId="30" fillId="2" borderId="7" xfId="0" applyFont="1" applyFill="1" applyBorder="1" applyAlignment="1" applyProtection="1">
      <alignment horizontal="justify" vertical="center" wrapText="1"/>
      <protection locked="0"/>
    </xf>
    <xf numFmtId="3" fontId="30" fillId="27" borderId="3" xfId="0" applyNumberFormat="1" applyFont="1" applyFill="1" applyBorder="1" applyAlignment="1" applyProtection="1">
      <alignment horizontal="center" vertical="center" wrapText="1"/>
      <protection locked="0"/>
    </xf>
    <xf numFmtId="0" fontId="16" fillId="27" borderId="3" xfId="0" applyFont="1" applyFill="1" applyBorder="1" applyAlignment="1" applyProtection="1">
      <alignment horizontal="center" vertical="center" wrapText="1"/>
      <protection locked="0"/>
    </xf>
    <xf numFmtId="0" fontId="83" fillId="6" borderId="3" xfId="0" applyFont="1" applyFill="1" applyBorder="1" applyAlignment="1" applyProtection="1">
      <alignment horizontal="center" vertical="center" wrapText="1"/>
      <protection locked="0"/>
    </xf>
    <xf numFmtId="0" fontId="30" fillId="6" borderId="10" xfId="0" applyFont="1" applyFill="1" applyBorder="1" applyAlignment="1" applyProtection="1">
      <alignment horizontal="center" vertical="center" wrapText="1"/>
      <protection locked="0"/>
    </xf>
    <xf numFmtId="0" fontId="59" fillId="2" borderId="0" xfId="0" applyFont="1" applyFill="1" applyAlignment="1" applyProtection="1">
      <alignment horizontal="justify" vertical="center" wrapText="1"/>
      <protection locked="0"/>
    </xf>
    <xf numFmtId="0" fontId="30" fillId="6" borderId="10" xfId="0" applyFont="1" applyFill="1" applyBorder="1" applyAlignment="1" applyProtection="1">
      <alignment horizontal="center" vertical="center" textRotation="90" wrapText="1"/>
      <protection locked="0"/>
    </xf>
    <xf numFmtId="0" fontId="30" fillId="6" borderId="10" xfId="0" applyFont="1" applyFill="1" applyBorder="1" applyAlignment="1" applyProtection="1">
      <alignment horizontal="justify" vertical="center" wrapText="1"/>
      <protection locked="0"/>
    </xf>
    <xf numFmtId="0" fontId="33" fillId="6" borderId="3" xfId="0" applyFont="1" applyFill="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protection locked="0"/>
    </xf>
    <xf numFmtId="164" fontId="44" fillId="6" borderId="3" xfId="0" applyNumberFormat="1" applyFont="1" applyFill="1" applyBorder="1" applyAlignment="1" applyProtection="1">
      <alignment horizontal="center" vertical="center" wrapText="1"/>
      <protection locked="0"/>
    </xf>
    <xf numFmtId="0" fontId="30" fillId="6" borderId="3" xfId="0" applyFont="1" applyFill="1" applyBorder="1" applyAlignment="1" applyProtection="1">
      <alignment horizontal="center" vertical="center" wrapText="1"/>
      <protection locked="0"/>
    </xf>
    <xf numFmtId="0" fontId="30" fillId="6" borderId="3" xfId="0" applyFont="1" applyFill="1" applyBorder="1" applyAlignment="1" applyProtection="1">
      <alignment horizontal="center" vertical="center" textRotation="90" wrapText="1"/>
      <protection locked="0"/>
    </xf>
    <xf numFmtId="0" fontId="30" fillId="6" borderId="3" xfId="0" applyFont="1" applyFill="1" applyBorder="1" applyAlignment="1" applyProtection="1">
      <alignment horizontal="justify" vertical="center" wrapText="1"/>
      <protection locked="0"/>
    </xf>
    <xf numFmtId="0" fontId="30" fillId="5" borderId="3"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textRotation="90" wrapText="1"/>
      <protection locked="0"/>
    </xf>
    <xf numFmtId="0" fontId="30" fillId="5" borderId="3" xfId="0" applyFont="1" applyFill="1" applyBorder="1" applyAlignment="1" applyProtection="1">
      <alignment horizontal="justify" vertical="center" wrapText="1"/>
      <protection locked="0"/>
    </xf>
    <xf numFmtId="0" fontId="33" fillId="5" borderId="3" xfId="0" applyFont="1" applyFill="1" applyBorder="1" applyAlignment="1" applyProtection="1">
      <alignment horizontal="center" vertical="center" wrapText="1"/>
      <protection locked="0"/>
    </xf>
    <xf numFmtId="0" fontId="44" fillId="5" borderId="3" xfId="0" applyFont="1" applyFill="1" applyBorder="1" applyAlignment="1" applyProtection="1">
      <alignment horizontal="center" vertical="center" wrapText="1"/>
      <protection locked="0"/>
    </xf>
    <xf numFmtId="164" fontId="44" fillId="5" borderId="3" xfId="0" applyNumberFormat="1" applyFont="1" applyFill="1" applyBorder="1" applyAlignment="1" applyProtection="1">
      <alignment horizontal="center" vertical="center" wrapText="1"/>
      <protection locked="0"/>
    </xf>
    <xf numFmtId="0" fontId="30" fillId="17" borderId="3" xfId="0" applyFont="1" applyFill="1" applyBorder="1" applyAlignment="1" applyProtection="1">
      <alignment horizontal="center" vertical="center" wrapText="1"/>
      <protection locked="0"/>
    </xf>
    <xf numFmtId="0" fontId="30" fillId="17" borderId="10" xfId="0" applyFont="1" applyFill="1" applyBorder="1" applyAlignment="1" applyProtection="1">
      <alignment horizontal="center" vertical="center" textRotation="90" wrapText="1"/>
      <protection locked="0"/>
    </xf>
    <xf numFmtId="0" fontId="30" fillId="17" borderId="3" xfId="0" applyFont="1" applyFill="1" applyBorder="1" applyAlignment="1" applyProtection="1">
      <alignment horizontal="justify" vertical="center" wrapText="1"/>
      <protection locked="0"/>
    </xf>
    <xf numFmtId="0" fontId="30" fillId="17" borderId="3" xfId="0" applyFont="1" applyFill="1" applyBorder="1" applyAlignment="1" applyProtection="1">
      <alignment horizontal="center" vertical="center" textRotation="90" wrapText="1"/>
      <protection locked="0"/>
    </xf>
    <xf numFmtId="0" fontId="30" fillId="17" borderId="10" xfId="0" applyFont="1" applyFill="1" applyBorder="1" applyAlignment="1" applyProtection="1">
      <alignment horizontal="justify" vertical="center" wrapText="1"/>
      <protection locked="0"/>
    </xf>
    <xf numFmtId="0" fontId="33" fillId="17" borderId="3" xfId="0" applyFont="1" applyFill="1" applyBorder="1" applyAlignment="1" applyProtection="1">
      <alignment horizontal="center" vertical="center" wrapText="1"/>
      <protection locked="0"/>
    </xf>
    <xf numFmtId="0" fontId="44" fillId="17" borderId="3" xfId="0" applyFont="1" applyFill="1" applyBorder="1" applyAlignment="1" applyProtection="1">
      <alignment horizontal="center" vertical="center" wrapText="1"/>
      <protection locked="0"/>
    </xf>
    <xf numFmtId="164" fontId="44" fillId="17" borderId="3" xfId="0" applyNumberFormat="1" applyFont="1" applyFill="1" applyBorder="1" applyAlignment="1" applyProtection="1">
      <alignment horizontal="center" vertical="center" wrapText="1"/>
      <protection locked="0"/>
    </xf>
    <xf numFmtId="0" fontId="16" fillId="17" borderId="3" xfId="0" applyFont="1" applyFill="1" applyBorder="1" applyAlignment="1" applyProtection="1">
      <alignment horizontal="center" vertical="center" wrapText="1"/>
      <protection locked="0"/>
    </xf>
    <xf numFmtId="3" fontId="30" fillId="17" borderId="3" xfId="0" applyNumberFormat="1" applyFont="1" applyFill="1" applyBorder="1" applyAlignment="1" applyProtection="1">
      <alignment horizontal="center" vertical="center" wrapText="1"/>
      <protection locked="0"/>
    </xf>
    <xf numFmtId="0" fontId="62" fillId="2" borderId="0" xfId="0" applyFont="1" applyFill="1" applyAlignment="1" applyProtection="1">
      <alignment horizontal="center" vertical="center" wrapText="1"/>
      <protection locked="0"/>
    </xf>
    <xf numFmtId="0" fontId="53" fillId="2" borderId="0" xfId="0" applyFont="1" applyFill="1" applyAlignment="1" applyProtection="1">
      <alignment horizontal="center" vertical="center" wrapText="1"/>
      <protection locked="0"/>
    </xf>
    <xf numFmtId="0" fontId="62" fillId="2" borderId="0" xfId="0" applyFont="1" applyFill="1" applyAlignment="1" applyProtection="1">
      <alignment horizontal="center" vertical="center" textRotation="90" wrapText="1"/>
      <protection locked="0"/>
    </xf>
    <xf numFmtId="0" fontId="56" fillId="2" borderId="0" xfId="0"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164" fontId="53" fillId="2" borderId="0" xfId="0" applyNumberFormat="1" applyFont="1" applyFill="1" applyAlignment="1" applyProtection="1">
      <alignment horizontal="center" vertical="center" wrapText="1"/>
      <protection locked="0"/>
    </xf>
    <xf numFmtId="0" fontId="53" fillId="2" borderId="0" xfId="0" applyFont="1" applyFill="1" applyAlignment="1" applyProtection="1">
      <alignment horizontal="justify" vertical="center" wrapText="1"/>
      <protection locked="0"/>
    </xf>
    <xf numFmtId="0" fontId="53" fillId="2" borderId="0" xfId="0" applyFont="1" applyFill="1" applyAlignment="1" applyProtection="1">
      <alignment horizontal="center" vertical="center" textRotation="90" wrapText="1"/>
      <protection locked="0"/>
    </xf>
    <xf numFmtId="0" fontId="55" fillId="2" borderId="0" xfId="0" applyFont="1" applyFill="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textRotation="90" wrapText="1"/>
      <protection locked="0"/>
    </xf>
    <xf numFmtId="0" fontId="53" fillId="2" borderId="6" xfId="0" applyFont="1" applyFill="1" applyBorder="1" applyAlignment="1" applyProtection="1">
      <alignment horizontal="justify" vertical="center" wrapText="1"/>
      <protection locked="0"/>
    </xf>
    <xf numFmtId="0" fontId="16" fillId="3" borderId="3"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justify" vertical="center" wrapText="1"/>
      <protection locked="0"/>
    </xf>
    <xf numFmtId="0" fontId="16" fillId="2" borderId="0" xfId="0" applyFont="1" applyFill="1" applyAlignment="1" applyProtection="1">
      <alignment horizontal="center" vertical="center" wrapText="1"/>
      <protection locked="0"/>
    </xf>
    <xf numFmtId="0" fontId="16" fillId="2" borderId="4" xfId="0" applyFont="1" applyFill="1" applyBorder="1" applyAlignment="1" applyProtection="1">
      <alignment horizontal="justify" vertical="center" wrapText="1"/>
      <protection locked="0"/>
    </xf>
    <xf numFmtId="0" fontId="16" fillId="3" borderId="3" xfId="0" applyFont="1" applyFill="1" applyBorder="1" applyAlignment="1" applyProtection="1">
      <alignment horizontal="center" vertical="center" textRotation="90" wrapText="1"/>
      <protection locked="0"/>
    </xf>
    <xf numFmtId="0" fontId="16" fillId="3" borderId="3" xfId="0" applyFont="1" applyFill="1" applyBorder="1" applyAlignment="1" applyProtection="1">
      <alignment horizontal="justify" vertical="center" wrapText="1"/>
      <protection locked="0"/>
    </xf>
    <xf numFmtId="0" fontId="16" fillId="2" borderId="5" xfId="0" applyFont="1" applyFill="1" applyBorder="1" applyAlignment="1" applyProtection="1">
      <alignment horizontal="justify" vertical="center" wrapText="1"/>
      <protection locked="0"/>
    </xf>
    <xf numFmtId="0" fontId="16" fillId="2" borderId="0" xfId="0" applyFont="1" applyFill="1" applyAlignment="1" applyProtection="1">
      <alignment horizontal="justify" vertical="center" wrapText="1"/>
      <protection locked="0"/>
    </xf>
    <xf numFmtId="0" fontId="33" fillId="3" borderId="3" xfId="0" applyFont="1" applyFill="1" applyBorder="1" applyAlignment="1" applyProtection="1">
      <alignment horizontal="center" vertical="center" wrapText="1"/>
      <protection locked="0"/>
    </xf>
    <xf numFmtId="0" fontId="44" fillId="3" borderId="3" xfId="0" applyFont="1" applyFill="1" applyBorder="1" applyAlignment="1" applyProtection="1">
      <alignment horizontal="center" vertical="center" wrapText="1"/>
      <protection locked="0"/>
    </xf>
    <xf numFmtId="164" fontId="44" fillId="3" borderId="3" xfId="0" applyNumberFormat="1"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52" fillId="4" borderId="3" xfId="0" applyFont="1" applyFill="1" applyBorder="1" applyAlignment="1" applyProtection="1">
      <alignment horizontal="center" vertical="center" wrapText="1"/>
      <protection locked="0"/>
    </xf>
    <xf numFmtId="0" fontId="65" fillId="2" borderId="0" xfId="0" applyFont="1" applyFill="1" applyAlignment="1" applyProtection="1">
      <alignment horizontal="justify" vertical="center" wrapText="1"/>
      <protection locked="0"/>
    </xf>
    <xf numFmtId="0" fontId="30" fillId="4" borderId="10" xfId="0" applyFont="1" applyFill="1" applyBorder="1" applyAlignment="1" applyProtection="1">
      <alignment horizontal="center" vertical="center" textRotation="90" wrapText="1"/>
      <protection locked="0"/>
    </xf>
    <xf numFmtId="0" fontId="30" fillId="4" borderId="10" xfId="0" applyFont="1" applyFill="1" applyBorder="1" applyAlignment="1" applyProtection="1">
      <alignment horizontal="justify" vertical="center" wrapText="1"/>
      <protection locked="0"/>
    </xf>
    <xf numFmtId="0" fontId="16" fillId="4" borderId="3" xfId="0" applyFont="1" applyFill="1" applyBorder="1" applyAlignment="1" applyProtection="1">
      <alignment horizontal="justify" vertical="center" wrapText="1"/>
      <protection locked="0"/>
    </xf>
    <xf numFmtId="0" fontId="30" fillId="4" borderId="3" xfId="0" applyFont="1" applyFill="1" applyBorder="1" applyAlignment="1" applyProtection="1">
      <alignment horizontal="center" vertical="center" wrapText="1"/>
      <protection locked="0"/>
    </xf>
    <xf numFmtId="0" fontId="44" fillId="4" borderId="3" xfId="0" applyFont="1" applyFill="1" applyBorder="1" applyAlignment="1" applyProtection="1">
      <alignment horizontal="center" vertical="center" wrapText="1"/>
      <protection locked="0"/>
    </xf>
    <xf numFmtId="164" fontId="44" fillId="4" borderId="3" xfId="0" applyNumberFormat="1" applyFont="1" applyFill="1" applyBorder="1" applyAlignment="1" applyProtection="1">
      <alignment horizontal="center" vertical="center" wrapText="1"/>
      <protection locked="0"/>
    </xf>
    <xf numFmtId="0" fontId="30" fillId="4" borderId="3" xfId="0" applyFont="1" applyFill="1" applyBorder="1" applyAlignment="1" applyProtection="1">
      <alignment horizontal="center" vertical="center" textRotation="90" wrapText="1"/>
      <protection locked="0"/>
    </xf>
    <xf numFmtId="0" fontId="30" fillId="4" borderId="3" xfId="0" applyFont="1" applyFill="1" applyBorder="1" applyAlignment="1" applyProtection="1">
      <alignment horizontal="justify" vertical="center" wrapText="1"/>
      <protection locked="0"/>
    </xf>
    <xf numFmtId="0" fontId="33" fillId="4" borderId="3" xfId="0" applyFont="1" applyFill="1" applyBorder="1" applyAlignment="1" applyProtection="1">
      <alignment horizontal="center" vertical="center" wrapText="1"/>
      <protection locked="0"/>
    </xf>
    <xf numFmtId="0" fontId="52" fillId="5"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justify" vertical="center" wrapText="1"/>
      <protection locked="0"/>
    </xf>
    <xf numFmtId="0" fontId="30" fillId="2" borderId="5" xfId="0" applyFont="1" applyFill="1" applyBorder="1" applyAlignment="1" applyProtection="1">
      <alignment horizontal="justify" vertical="center" wrapText="1"/>
      <protection locked="0"/>
    </xf>
    <xf numFmtId="0" fontId="16" fillId="5" borderId="3" xfId="0" applyFont="1" applyFill="1" applyBorder="1" applyAlignment="1" applyProtection="1">
      <alignment horizontal="center" vertical="center" wrapText="1"/>
      <protection locked="0"/>
    </xf>
    <xf numFmtId="3" fontId="30" fillId="5" borderId="3" xfId="0" applyNumberFormat="1" applyFont="1" applyFill="1" applyBorder="1" applyAlignment="1" applyProtection="1">
      <alignment horizontal="center" vertical="center" wrapText="1"/>
      <protection locked="0"/>
    </xf>
    <xf numFmtId="0" fontId="52" fillId="20" borderId="3" xfId="0" applyFont="1" applyFill="1" applyBorder="1" applyAlignment="1" applyProtection="1">
      <alignment horizontal="center" vertical="center" wrapText="1"/>
      <protection locked="0"/>
    </xf>
    <xf numFmtId="0" fontId="30" fillId="20" borderId="3" xfId="0" applyFont="1" applyFill="1" applyBorder="1" applyAlignment="1" applyProtection="1">
      <alignment horizontal="center" vertical="center" wrapText="1"/>
      <protection locked="0"/>
    </xf>
    <xf numFmtId="0" fontId="30" fillId="20" borderId="3" xfId="0" applyFont="1" applyFill="1" applyBorder="1" applyAlignment="1" applyProtection="1">
      <alignment horizontal="center" vertical="center" textRotation="90" wrapText="1"/>
      <protection locked="0"/>
    </xf>
    <xf numFmtId="0" fontId="30" fillId="20" borderId="3" xfId="0" applyFont="1" applyFill="1" applyBorder="1" applyAlignment="1" applyProtection="1">
      <alignment horizontal="justify" vertical="center" wrapText="1"/>
      <protection locked="0"/>
    </xf>
    <xf numFmtId="0" fontId="44" fillId="20" borderId="3" xfId="0" applyFont="1" applyFill="1" applyBorder="1" applyAlignment="1" applyProtection="1">
      <alignment horizontal="center" vertical="center" wrapText="1"/>
      <protection locked="0"/>
    </xf>
    <xf numFmtId="164" fontId="44" fillId="20" borderId="3" xfId="0" applyNumberFormat="1" applyFont="1" applyFill="1" applyBorder="1" applyAlignment="1" applyProtection="1">
      <alignment horizontal="center" vertical="center" wrapText="1"/>
      <protection locked="0"/>
    </xf>
    <xf numFmtId="0" fontId="16" fillId="20" borderId="3" xfId="0" applyFont="1" applyFill="1" applyBorder="1" applyAlignment="1" applyProtection="1">
      <alignment horizontal="center" vertical="center" wrapText="1"/>
      <protection locked="0"/>
    </xf>
    <xf numFmtId="3" fontId="30" fillId="20" borderId="3" xfId="0" applyNumberFormat="1" applyFont="1" applyFill="1" applyBorder="1" applyAlignment="1" applyProtection="1">
      <alignment horizontal="center" vertical="center" wrapText="1"/>
      <protection locked="0"/>
    </xf>
    <xf numFmtId="0" fontId="60" fillId="20" borderId="3"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52" fillId="9" borderId="3" xfId="0" applyFont="1" applyFill="1" applyBorder="1" applyAlignment="1" applyProtection="1">
      <alignment horizontal="center" vertical="center" wrapText="1"/>
      <protection locked="0"/>
    </xf>
    <xf numFmtId="0" fontId="30" fillId="10" borderId="3" xfId="0" applyFont="1" applyFill="1" applyBorder="1" applyAlignment="1" applyProtection="1">
      <alignment horizontal="center" vertical="center" wrapText="1"/>
      <protection locked="0"/>
    </xf>
    <xf numFmtId="0" fontId="30" fillId="10" borderId="3" xfId="0" applyFont="1" applyFill="1" applyBorder="1" applyAlignment="1" applyProtection="1">
      <alignment horizontal="center" vertical="center" textRotation="90" wrapText="1"/>
      <protection locked="0"/>
    </xf>
    <xf numFmtId="0" fontId="30" fillId="10" borderId="3" xfId="0" applyFont="1" applyFill="1" applyBorder="1" applyAlignment="1" applyProtection="1">
      <alignment horizontal="justify" vertical="center" wrapText="1"/>
      <protection locked="0"/>
    </xf>
    <xf numFmtId="164" fontId="44" fillId="10" borderId="3" xfId="0" applyNumberFormat="1" applyFont="1" applyFill="1" applyBorder="1" applyAlignment="1" applyProtection="1">
      <alignment horizontal="center" vertical="center" wrapText="1"/>
      <protection locked="0"/>
    </xf>
    <xf numFmtId="0" fontId="16" fillId="10" borderId="3" xfId="0" applyFont="1" applyFill="1" applyBorder="1" applyAlignment="1" applyProtection="1">
      <alignment horizontal="center" vertical="center" wrapText="1"/>
      <protection locked="0"/>
    </xf>
    <xf numFmtId="0" fontId="78" fillId="2" borderId="0" xfId="0" applyFont="1" applyFill="1" applyAlignment="1" applyProtection="1">
      <alignment horizontal="justify" vertical="center" wrapText="1"/>
      <protection locked="0"/>
    </xf>
    <xf numFmtId="0" fontId="52" fillId="24" borderId="3" xfId="0" applyFont="1" applyFill="1" applyBorder="1" applyAlignment="1" applyProtection="1">
      <alignment horizontal="center" vertical="center" wrapText="1"/>
      <protection locked="0"/>
    </xf>
    <xf numFmtId="0" fontId="30" fillId="24" borderId="3" xfId="0" applyFont="1" applyFill="1" applyBorder="1" applyAlignment="1" applyProtection="1">
      <alignment horizontal="center" vertical="center" wrapText="1"/>
      <protection locked="0"/>
    </xf>
    <xf numFmtId="0" fontId="30" fillId="24" borderId="3" xfId="0" applyFont="1" applyFill="1" applyBorder="1" applyAlignment="1" applyProtection="1">
      <alignment horizontal="center" vertical="center" textRotation="90" wrapText="1"/>
      <protection locked="0"/>
    </xf>
    <xf numFmtId="0" fontId="30" fillId="24" borderId="3" xfId="0" applyFont="1" applyFill="1" applyBorder="1" applyAlignment="1" applyProtection="1">
      <alignment horizontal="justify" vertical="center" wrapText="1"/>
      <protection locked="0"/>
    </xf>
    <xf numFmtId="0" fontId="16" fillId="24" borderId="3" xfId="0" applyFont="1" applyFill="1" applyBorder="1" applyAlignment="1" applyProtection="1">
      <alignment horizontal="justify" vertical="center" wrapText="1"/>
      <protection locked="0"/>
    </xf>
    <xf numFmtId="0" fontId="44" fillId="24" borderId="3" xfId="0" applyFont="1" applyFill="1" applyBorder="1" applyAlignment="1" applyProtection="1">
      <alignment horizontal="center" vertical="center" wrapText="1"/>
      <protection locked="0"/>
    </xf>
    <xf numFmtId="164" fontId="44" fillId="24" borderId="3" xfId="0" applyNumberFormat="1" applyFont="1" applyFill="1" applyBorder="1" applyAlignment="1" applyProtection="1">
      <alignment horizontal="center" vertical="center" wrapText="1"/>
      <protection locked="0"/>
    </xf>
    <xf numFmtId="0" fontId="52" fillId="22" borderId="3" xfId="0" applyFont="1" applyFill="1" applyBorder="1" applyAlignment="1" applyProtection="1">
      <alignment horizontal="center" vertical="center" wrapText="1"/>
      <protection locked="0"/>
    </xf>
    <xf numFmtId="0" fontId="30" fillId="22" borderId="3" xfId="0" applyFont="1" applyFill="1" applyBorder="1" applyAlignment="1" applyProtection="1">
      <alignment horizontal="center" vertical="center" wrapText="1"/>
      <protection locked="0"/>
    </xf>
    <xf numFmtId="0" fontId="30" fillId="22" borderId="3" xfId="0" applyFont="1" applyFill="1" applyBorder="1" applyAlignment="1" applyProtection="1">
      <alignment horizontal="center" vertical="center" textRotation="90" wrapText="1"/>
      <protection locked="0"/>
    </xf>
    <xf numFmtId="0" fontId="30" fillId="22" borderId="3" xfId="0" applyFont="1" applyFill="1" applyBorder="1" applyAlignment="1" applyProtection="1">
      <alignment horizontal="justify" vertical="center" wrapText="1"/>
      <protection locked="0"/>
    </xf>
    <xf numFmtId="0" fontId="16" fillId="22" borderId="3" xfId="0" applyFont="1" applyFill="1" applyBorder="1" applyAlignment="1" applyProtection="1">
      <alignment horizontal="justify" vertical="center" wrapText="1"/>
      <protection locked="0"/>
    </xf>
    <xf numFmtId="0" fontId="44" fillId="22" borderId="3" xfId="0" applyFont="1" applyFill="1" applyBorder="1" applyAlignment="1" applyProtection="1">
      <alignment horizontal="center" vertical="center" wrapText="1"/>
      <protection locked="0"/>
    </xf>
    <xf numFmtId="164" fontId="44" fillId="22" borderId="3" xfId="0" applyNumberFormat="1" applyFont="1" applyFill="1" applyBorder="1" applyAlignment="1" applyProtection="1">
      <alignment horizontal="center" vertical="center" wrapText="1"/>
      <protection locked="0"/>
    </xf>
    <xf numFmtId="164" fontId="55" fillId="2" borderId="11" xfId="0" applyNumberFormat="1" applyFont="1" applyFill="1" applyBorder="1" applyAlignment="1" applyProtection="1">
      <alignment horizontal="center" vertical="center" wrapText="1"/>
      <protection locked="0"/>
    </xf>
    <xf numFmtId="0" fontId="30" fillId="12" borderId="3" xfId="0" applyFont="1" applyFill="1" applyBorder="1" applyAlignment="1" applyProtection="1">
      <alignment horizontal="center" vertical="center" wrapText="1"/>
      <protection locked="0"/>
    </xf>
    <xf numFmtId="0" fontId="30" fillId="12" borderId="3" xfId="0" applyFont="1" applyFill="1" applyBorder="1" applyAlignment="1" applyProtection="1">
      <alignment horizontal="center" vertical="center" textRotation="90" wrapText="1"/>
      <protection locked="0"/>
    </xf>
    <xf numFmtId="0" fontId="30" fillId="12" borderId="3" xfId="0" applyFont="1" applyFill="1" applyBorder="1" applyAlignment="1" applyProtection="1">
      <alignment horizontal="justify" vertical="center" wrapText="1"/>
      <protection locked="0"/>
    </xf>
    <xf numFmtId="0" fontId="16" fillId="12" borderId="3" xfId="0" applyFont="1" applyFill="1" applyBorder="1" applyAlignment="1" applyProtection="1">
      <alignment horizontal="justify" vertical="center" wrapText="1"/>
      <protection locked="0"/>
    </xf>
    <xf numFmtId="0" fontId="44" fillId="12" borderId="3" xfId="0" applyFont="1" applyFill="1" applyBorder="1" applyAlignment="1" applyProtection="1">
      <alignment horizontal="center" vertical="center" wrapText="1"/>
      <protection locked="0"/>
    </xf>
    <xf numFmtId="164" fontId="44" fillId="12" borderId="3" xfId="0" applyNumberFormat="1"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9" borderId="3" xfId="0" applyFont="1" applyFill="1" applyBorder="1" applyAlignment="1" applyProtection="1">
      <alignment horizontal="center" vertical="center" wrapText="1"/>
      <protection locked="0"/>
    </xf>
    <xf numFmtId="0" fontId="16" fillId="19" borderId="3" xfId="0" applyFont="1" applyFill="1" applyBorder="1" applyAlignment="1" applyProtection="1">
      <alignment horizontal="center" vertical="center" textRotation="90" wrapText="1"/>
      <protection locked="0"/>
    </xf>
    <xf numFmtId="0" fontId="16" fillId="19" borderId="3" xfId="0" applyFont="1" applyFill="1" applyBorder="1" applyAlignment="1" applyProtection="1">
      <alignment horizontal="justify" vertical="center" wrapText="1"/>
      <protection locked="0"/>
    </xf>
    <xf numFmtId="0" fontId="30" fillId="19" borderId="3" xfId="0" applyFont="1" applyFill="1" applyBorder="1" applyAlignment="1" applyProtection="1">
      <alignment horizontal="center" vertical="center" wrapText="1"/>
      <protection locked="0"/>
    </xf>
    <xf numFmtId="0" fontId="44" fillId="19" borderId="3" xfId="0" applyFont="1" applyFill="1" applyBorder="1" applyAlignment="1" applyProtection="1">
      <alignment horizontal="center" vertical="center" wrapText="1"/>
      <protection locked="0"/>
    </xf>
    <xf numFmtId="164" fontId="44" fillId="19" borderId="3" xfId="0" applyNumberFormat="1" applyFont="1" applyFill="1" applyBorder="1" applyAlignment="1" applyProtection="1">
      <alignment horizontal="center" vertical="center" wrapText="1"/>
      <protection locked="0"/>
    </xf>
    <xf numFmtId="0" fontId="30" fillId="25" borderId="3" xfId="0" applyFont="1" applyFill="1" applyBorder="1" applyAlignment="1" applyProtection="1">
      <alignment horizontal="center" vertical="center" wrapText="1"/>
      <protection locked="0"/>
    </xf>
    <xf numFmtId="0" fontId="30" fillId="25" borderId="3" xfId="0" applyFont="1" applyFill="1" applyBorder="1" applyAlignment="1" applyProtection="1">
      <alignment horizontal="center" vertical="center" textRotation="90" wrapText="1"/>
      <protection locked="0"/>
    </xf>
    <xf numFmtId="0" fontId="30" fillId="25" borderId="3" xfId="0" applyFont="1" applyFill="1" applyBorder="1" applyAlignment="1" applyProtection="1">
      <alignment horizontal="justify" vertical="center" wrapText="1"/>
      <protection locked="0"/>
    </xf>
    <xf numFmtId="0" fontId="44" fillId="25" borderId="3" xfId="0" applyFont="1" applyFill="1" applyBorder="1" applyAlignment="1" applyProtection="1">
      <alignment horizontal="center" vertical="center" wrapText="1"/>
      <protection locked="0"/>
    </xf>
    <xf numFmtId="164" fontId="44" fillId="25" borderId="3" xfId="0" applyNumberFormat="1" applyFont="1" applyFill="1" applyBorder="1" applyAlignment="1" applyProtection="1">
      <alignment horizontal="center" vertical="center" wrapText="1"/>
      <protection locked="0"/>
    </xf>
    <xf numFmtId="0" fontId="30" fillId="14" borderId="3" xfId="0" applyFont="1" applyFill="1" applyBorder="1" applyAlignment="1" applyProtection="1">
      <alignment horizontal="justify" vertical="center" wrapText="1"/>
      <protection locked="0"/>
    </xf>
    <xf numFmtId="0" fontId="30" fillId="14" borderId="3" xfId="0" applyFont="1" applyFill="1" applyBorder="1" applyAlignment="1" applyProtection="1">
      <alignment horizontal="center" vertical="center" wrapText="1"/>
      <protection locked="0"/>
    </xf>
    <xf numFmtId="0" fontId="30" fillId="14" borderId="3" xfId="0" applyFont="1" applyFill="1" applyBorder="1" applyAlignment="1" applyProtection="1">
      <alignment horizontal="center" vertical="center" textRotation="90" wrapText="1"/>
      <protection locked="0"/>
    </xf>
    <xf numFmtId="0" fontId="44" fillId="14" borderId="3" xfId="0" applyFont="1" applyFill="1" applyBorder="1" applyAlignment="1" applyProtection="1">
      <alignment horizontal="center" vertical="center" wrapText="1"/>
      <protection locked="0"/>
    </xf>
    <xf numFmtId="164" fontId="44" fillId="14" borderId="3" xfId="0" applyNumberFormat="1" applyFont="1" applyFill="1" applyBorder="1" applyAlignment="1" applyProtection="1">
      <alignment horizontal="center" vertical="center" wrapText="1"/>
      <protection locked="0"/>
    </xf>
    <xf numFmtId="0" fontId="30" fillId="11" borderId="3" xfId="0" applyFont="1" applyFill="1" applyBorder="1" applyAlignment="1" applyProtection="1">
      <alignment horizontal="center" vertical="center" wrapText="1"/>
      <protection locked="0"/>
    </xf>
    <xf numFmtId="0" fontId="30" fillId="11" borderId="3" xfId="0" applyFont="1" applyFill="1" applyBorder="1" applyAlignment="1" applyProtection="1">
      <alignment horizontal="center" vertical="center" textRotation="90" wrapText="1"/>
      <protection locked="0"/>
    </xf>
    <xf numFmtId="0" fontId="30" fillId="11" borderId="3" xfId="0" applyFont="1" applyFill="1" applyBorder="1" applyAlignment="1" applyProtection="1">
      <alignment horizontal="justify" vertical="center" wrapText="1"/>
      <protection locked="0"/>
    </xf>
    <xf numFmtId="0" fontId="16" fillId="11" borderId="3" xfId="0" applyFont="1" applyFill="1" applyBorder="1" applyAlignment="1" applyProtection="1">
      <alignment horizontal="justify" vertical="center" wrapText="1"/>
      <protection locked="0"/>
    </xf>
    <xf numFmtId="0" fontId="44" fillId="11" borderId="3" xfId="0" applyFont="1" applyFill="1" applyBorder="1" applyAlignment="1" applyProtection="1">
      <alignment horizontal="center" vertical="center" wrapText="1"/>
      <protection locked="0"/>
    </xf>
    <xf numFmtId="164" fontId="44" fillId="11" borderId="3" xfId="0" applyNumberFormat="1" applyFont="1" applyFill="1" applyBorder="1" applyAlignment="1" applyProtection="1">
      <alignment horizontal="center" vertical="center" wrapText="1"/>
      <protection locked="0"/>
    </xf>
    <xf numFmtId="3" fontId="30" fillId="11" borderId="3" xfId="0" applyNumberFormat="1" applyFont="1" applyFill="1" applyBorder="1" applyAlignment="1" applyProtection="1">
      <alignment horizontal="center" vertical="center" wrapText="1"/>
      <protection locked="0"/>
    </xf>
    <xf numFmtId="0" fontId="52" fillId="18" borderId="3" xfId="0" applyFont="1" applyFill="1" applyBorder="1" applyAlignment="1" applyProtection="1">
      <alignment horizontal="center" vertical="center" wrapText="1"/>
      <protection locked="0"/>
    </xf>
    <xf numFmtId="0" fontId="30" fillId="18" borderId="3" xfId="0" applyFont="1" applyFill="1" applyBorder="1" applyAlignment="1" applyProtection="1">
      <alignment horizontal="center" vertical="center" textRotation="90" wrapText="1"/>
      <protection locked="0"/>
    </xf>
    <xf numFmtId="0" fontId="44" fillId="18" borderId="3" xfId="0" applyFont="1" applyFill="1" applyBorder="1" applyAlignment="1" applyProtection="1">
      <alignment horizontal="center" vertical="center" wrapText="1"/>
      <protection locked="0"/>
    </xf>
    <xf numFmtId="164" fontId="44" fillId="18" borderId="3" xfId="0" applyNumberFormat="1" applyFont="1" applyFill="1" applyBorder="1" applyAlignment="1" applyProtection="1">
      <alignment horizontal="center" vertical="center" wrapText="1"/>
      <protection locked="0"/>
    </xf>
    <xf numFmtId="3" fontId="30" fillId="2" borderId="0" xfId="0" applyNumberFormat="1" applyFont="1" applyFill="1" applyAlignment="1" applyProtection="1">
      <alignment horizontal="center" vertical="center" wrapText="1"/>
      <protection locked="0"/>
    </xf>
    <xf numFmtId="0" fontId="30" fillId="26" borderId="3" xfId="0" applyFont="1" applyFill="1" applyBorder="1" applyAlignment="1" applyProtection="1">
      <alignment horizontal="center" vertical="center" wrapText="1"/>
      <protection locked="0"/>
    </xf>
    <xf numFmtId="165" fontId="81" fillId="26" borderId="3" xfId="0" applyNumberFormat="1" applyFont="1" applyFill="1" applyBorder="1" applyAlignment="1" applyProtection="1">
      <alignment horizontal="center" vertical="center" wrapText="1"/>
      <protection locked="0"/>
    </xf>
    <xf numFmtId="164" fontId="44" fillId="2" borderId="0" xfId="0" applyNumberFormat="1" applyFont="1" applyFill="1" applyAlignment="1" applyProtection="1">
      <alignment horizontal="center" vertical="center" wrapText="1"/>
      <protection locked="0"/>
    </xf>
    <xf numFmtId="165" fontId="81" fillId="2" borderId="3" xfId="0" applyNumberFormat="1" applyFont="1" applyFill="1" applyBorder="1" applyAlignment="1" applyProtection="1">
      <alignment horizontal="center" vertical="center" wrapText="1"/>
      <protection locked="0"/>
    </xf>
    <xf numFmtId="0" fontId="69" fillId="2" borderId="0" xfId="0" applyFont="1" applyFill="1" applyAlignment="1" applyProtection="1">
      <alignment horizontal="center" vertical="center" wrapText="1"/>
      <protection locked="0"/>
    </xf>
    <xf numFmtId="0" fontId="70" fillId="2" borderId="0" xfId="0" applyFont="1" applyFill="1" applyAlignment="1" applyProtection="1">
      <alignment horizontal="center" vertical="center" wrapText="1"/>
      <protection locked="0"/>
    </xf>
    <xf numFmtId="0" fontId="68" fillId="2" borderId="0" xfId="0" applyFont="1" applyFill="1" applyAlignment="1" applyProtection="1">
      <alignment horizontal="center" vertical="center" textRotation="90" wrapText="1"/>
      <protection locked="0"/>
    </xf>
    <xf numFmtId="0" fontId="68" fillId="2" borderId="0" xfId="0" applyFont="1" applyFill="1" applyAlignment="1" applyProtection="1">
      <alignment horizontal="center" vertical="center" wrapText="1"/>
      <protection locked="0"/>
    </xf>
    <xf numFmtId="0" fontId="71" fillId="2" borderId="0" xfId="0" applyFont="1" applyFill="1" applyAlignment="1" applyProtection="1">
      <alignment horizontal="center" vertical="center" wrapText="1"/>
      <protection locked="0"/>
    </xf>
    <xf numFmtId="0" fontId="73" fillId="2" borderId="0" xfId="0" applyFont="1" applyFill="1" applyAlignment="1" applyProtection="1">
      <alignment horizontal="center" vertical="center" wrapText="1"/>
      <protection locked="0"/>
    </xf>
    <xf numFmtId="164" fontId="70" fillId="2" borderId="0" xfId="0" applyNumberFormat="1"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justify" vertical="center" wrapText="1"/>
      <protection locked="0"/>
    </xf>
    <xf numFmtId="0" fontId="74" fillId="0" borderId="0" xfId="0" applyFont="1" applyAlignment="1" applyProtection="1">
      <alignment horizontal="justify" vertical="center" wrapText="1"/>
      <protection locked="0"/>
    </xf>
    <xf numFmtId="0" fontId="27" fillId="0" borderId="0" xfId="0" applyFont="1" applyAlignment="1" applyProtection="1">
      <alignment wrapText="1"/>
      <protection locked="0"/>
    </xf>
    <xf numFmtId="0" fontId="74" fillId="0" borderId="0" xfId="0" applyFont="1" applyAlignment="1" applyProtection="1">
      <alignment horizontal="center" vertical="center" wrapText="1"/>
      <protection locked="0"/>
    </xf>
    <xf numFmtId="0" fontId="75" fillId="0" borderId="0" xfId="0" applyFont="1" applyAlignment="1" applyProtection="1">
      <alignment horizontal="center" vertical="center" wrapText="1"/>
      <protection locked="0"/>
    </xf>
    <xf numFmtId="0" fontId="74" fillId="0" borderId="0" xfId="0" applyFont="1" applyAlignment="1" applyProtection="1">
      <alignment horizontal="center" vertical="center" textRotation="90" wrapText="1"/>
      <protection locked="0"/>
    </xf>
    <xf numFmtId="0" fontId="41" fillId="0" borderId="0" xfId="0" applyFont="1" applyAlignment="1" applyProtection="1">
      <alignment horizontal="justify" vertical="center" wrapText="1"/>
      <protection locked="0"/>
    </xf>
    <xf numFmtId="0" fontId="27" fillId="2" borderId="0" xfId="0" applyFont="1" applyFill="1" applyAlignment="1" applyProtection="1">
      <alignment wrapText="1"/>
      <protection locked="0"/>
    </xf>
    <xf numFmtId="3" fontId="74" fillId="0" borderId="0" xfId="0" applyNumberFormat="1" applyFont="1" applyAlignment="1" applyProtection="1">
      <alignment horizontal="center" vertical="center" wrapText="1"/>
      <protection locked="0"/>
    </xf>
    <xf numFmtId="0" fontId="45" fillId="0" borderId="0" xfId="0" applyFont="1" applyAlignment="1" applyProtection="1">
      <alignment horizontal="justify" vertical="center" wrapText="1"/>
      <protection locked="0"/>
    </xf>
    <xf numFmtId="0" fontId="22" fillId="2" borderId="0" xfId="0" applyFont="1" applyFill="1" applyAlignment="1" applyProtection="1">
      <alignment horizontal="center" vertical="center" wrapText="1"/>
      <protection locked="0"/>
    </xf>
    <xf numFmtId="0" fontId="76" fillId="2" borderId="0" xfId="0" applyFont="1" applyFill="1" applyAlignment="1" applyProtection="1">
      <alignment horizontal="center" vertical="center" wrapText="1"/>
      <protection locked="0"/>
    </xf>
    <xf numFmtId="0" fontId="77" fillId="2" borderId="0" xfId="0" applyFont="1" applyFill="1" applyAlignment="1" applyProtection="1">
      <alignment horizontal="center" vertical="center" wrapText="1"/>
      <protection locked="0"/>
    </xf>
    <xf numFmtId="49" fontId="22" fillId="2" borderId="0" xfId="0" applyNumberFormat="1" applyFont="1" applyFill="1" applyAlignment="1" applyProtection="1">
      <alignment wrapText="1"/>
      <protection locked="0"/>
    </xf>
    <xf numFmtId="0" fontId="23" fillId="0" borderId="0" xfId="0" applyFont="1" applyAlignment="1" applyProtection="1">
      <alignment horizontal="center" vertical="center" wrapText="1"/>
      <protection locked="0"/>
    </xf>
    <xf numFmtId="0" fontId="26" fillId="0" borderId="0" xfId="0" applyFont="1" applyAlignment="1" applyProtection="1">
      <alignment horizontal="justify" vertical="center" wrapText="1"/>
      <protection locked="0"/>
    </xf>
    <xf numFmtId="0" fontId="47" fillId="10" borderId="3" xfId="0" applyFont="1" applyFill="1" applyBorder="1" applyAlignment="1" applyProtection="1">
      <alignment horizontal="center" vertical="center" wrapText="1"/>
      <protection locked="0"/>
    </xf>
    <xf numFmtId="0" fontId="50" fillId="10" borderId="3" xfId="0" applyFont="1" applyFill="1" applyBorder="1" applyAlignment="1" applyProtection="1">
      <alignment horizontal="center" vertical="center" textRotation="90" wrapText="1"/>
      <protection locked="0"/>
    </xf>
    <xf numFmtId="0" fontId="17" fillId="2" borderId="3" xfId="0" applyFont="1" applyFill="1" applyBorder="1" applyAlignment="1" applyProtection="1">
      <alignment horizontal="center" vertical="center" wrapText="1"/>
      <protection locked="0"/>
    </xf>
    <xf numFmtId="0" fontId="63" fillId="2" borderId="6" xfId="0" applyFont="1" applyFill="1" applyBorder="1" applyAlignment="1" applyProtection="1">
      <alignment horizontal="center" vertical="center" wrapText="1"/>
      <protection locked="0"/>
    </xf>
    <xf numFmtId="0" fontId="63" fillId="2" borderId="0" xfId="0" applyFont="1" applyFill="1" applyAlignment="1" applyProtection="1">
      <alignment horizontal="justify" vertical="center" wrapText="1"/>
      <protection locked="0"/>
    </xf>
    <xf numFmtId="0" fontId="30" fillId="18" borderId="10" xfId="0" applyFont="1" applyFill="1" applyBorder="1" applyAlignment="1" applyProtection="1">
      <alignment horizontal="center" vertical="center" wrapText="1"/>
      <protection locked="0"/>
    </xf>
    <xf numFmtId="0" fontId="30" fillId="5" borderId="10"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51" fillId="2" borderId="10" xfId="0" applyFont="1" applyFill="1" applyBorder="1" applyAlignment="1" applyProtection="1">
      <alignment horizontal="center" vertical="center" wrapText="1"/>
      <protection locked="0"/>
    </xf>
    <xf numFmtId="0" fontId="55" fillId="2" borderId="11" xfId="0" applyFont="1" applyFill="1" applyBorder="1" applyAlignment="1" applyProtection="1">
      <alignment horizontal="center" vertical="center" wrapText="1"/>
      <protection locked="0"/>
    </xf>
    <xf numFmtId="0" fontId="30" fillId="2" borderId="10" xfId="0" applyFont="1" applyFill="1" applyBorder="1" applyAlignment="1" applyProtection="1">
      <alignment horizontal="center" vertical="center" wrapText="1"/>
      <protection locked="0"/>
    </xf>
    <xf numFmtId="0" fontId="30" fillId="18" borderId="10" xfId="0" applyFont="1" applyFill="1" applyBorder="1" applyAlignment="1" applyProtection="1">
      <alignment horizontal="center" vertical="center" textRotation="90" wrapText="1"/>
      <protection locked="0"/>
    </xf>
    <xf numFmtId="0" fontId="30" fillId="18" borderId="10" xfId="0" applyFont="1" applyFill="1" applyBorder="1" applyAlignment="1" applyProtection="1">
      <alignment horizontal="justify" vertical="center" wrapText="1"/>
      <protection locked="0"/>
    </xf>
    <xf numFmtId="0" fontId="44" fillId="18" borderId="10" xfId="0" applyFont="1" applyFill="1" applyBorder="1" applyAlignment="1" applyProtection="1">
      <alignment horizontal="center" vertical="center" wrapText="1"/>
      <protection locked="0"/>
    </xf>
    <xf numFmtId="164" fontId="44" fillId="18" borderId="10" xfId="0" applyNumberFormat="1" applyFont="1" applyFill="1" applyBorder="1" applyAlignment="1" applyProtection="1">
      <alignment horizontal="center" vertical="center" wrapText="1"/>
      <protection locked="0"/>
    </xf>
    <xf numFmtId="0" fontId="30" fillId="17" borderId="10" xfId="0" applyFont="1" applyFill="1" applyBorder="1" applyAlignment="1" applyProtection="1">
      <alignment horizontal="center" vertical="center" wrapText="1"/>
      <protection locked="0"/>
    </xf>
    <xf numFmtId="0" fontId="62" fillId="14" borderId="11" xfId="0" applyFont="1" applyFill="1" applyBorder="1" applyAlignment="1" applyProtection="1">
      <alignment horizontal="center" vertical="center" wrapText="1"/>
      <protection locked="0"/>
    </xf>
    <xf numFmtId="0" fontId="30" fillId="18" borderId="3" xfId="0" applyFont="1" applyFill="1" applyBorder="1" applyAlignment="1" applyProtection="1">
      <alignment horizontal="center" vertical="center" wrapText="1"/>
      <protection locked="0"/>
    </xf>
    <xf numFmtId="0" fontId="62" fillId="22" borderId="11" xfId="0" applyFont="1" applyFill="1" applyBorder="1" applyAlignment="1" applyProtection="1">
      <alignment horizontal="center" vertical="center" wrapText="1"/>
      <protection locked="0"/>
    </xf>
    <xf numFmtId="0" fontId="62" fillId="24" borderId="11" xfId="0" applyFont="1" applyFill="1" applyBorder="1" applyAlignment="1" applyProtection="1">
      <alignment horizontal="center" vertical="center" wrapText="1"/>
      <protection locked="0"/>
    </xf>
    <xf numFmtId="0" fontId="16" fillId="18" borderId="3" xfId="0" applyFont="1" applyFill="1" applyBorder="1" applyAlignment="1" applyProtection="1">
      <alignment horizontal="center" vertical="center" wrapText="1"/>
      <protection locked="0"/>
    </xf>
    <xf numFmtId="0" fontId="62" fillId="12" borderId="11" xfId="0" applyFont="1" applyFill="1" applyBorder="1" applyAlignment="1" applyProtection="1">
      <alignment horizontal="center" vertical="center" wrapText="1"/>
      <protection locked="0"/>
    </xf>
    <xf numFmtId="0" fontId="62" fillId="18" borderId="11" xfId="0" applyFont="1" applyFill="1" applyBorder="1" applyAlignment="1" applyProtection="1">
      <alignment horizontal="justify" vertical="center" wrapText="1"/>
      <protection locked="0"/>
    </xf>
    <xf numFmtId="164" fontId="44" fillId="8" borderId="11" xfId="0" applyNumberFormat="1" applyFont="1" applyFill="1" applyBorder="1" applyAlignment="1" applyProtection="1">
      <alignment horizontal="center" vertical="center" wrapText="1"/>
      <protection locked="0"/>
    </xf>
    <xf numFmtId="0" fontId="44" fillId="14" borderId="10" xfId="0" applyFont="1" applyFill="1" applyBorder="1" applyAlignment="1" applyProtection="1">
      <alignment horizontal="center" vertical="center" wrapText="1"/>
      <protection locked="0"/>
    </xf>
    <xf numFmtId="164" fontId="44" fillId="14" borderId="10" xfId="0" applyNumberFormat="1" applyFont="1" applyFill="1" applyBorder="1" applyAlignment="1" applyProtection="1">
      <alignment horizontal="center" vertical="center" wrapText="1"/>
      <protection locked="0"/>
    </xf>
    <xf numFmtId="0" fontId="56" fillId="12" borderId="11" xfId="0" applyFont="1" applyFill="1" applyBorder="1" applyAlignment="1" applyProtection="1">
      <alignment horizontal="center" vertical="center" wrapText="1"/>
      <protection locked="0"/>
    </xf>
    <xf numFmtId="0" fontId="56" fillId="19" borderId="11" xfId="0" applyFont="1" applyFill="1" applyBorder="1" applyAlignment="1" applyProtection="1">
      <alignment horizontal="center" vertical="center" wrapText="1"/>
      <protection locked="0"/>
    </xf>
    <xf numFmtId="0" fontId="68" fillId="15" borderId="11" xfId="0" applyFont="1" applyFill="1" applyBorder="1" applyAlignment="1" applyProtection="1">
      <alignment horizontal="center" vertical="center" wrapText="1"/>
      <protection locked="0"/>
    </xf>
    <xf numFmtId="0" fontId="62" fillId="18" borderId="11" xfId="0" applyFont="1" applyFill="1" applyBorder="1" applyAlignment="1" applyProtection="1">
      <alignment horizontal="center" vertical="center" wrapText="1"/>
      <protection locked="0"/>
    </xf>
    <xf numFmtId="164" fontId="56" fillId="22" borderId="11" xfId="0" applyNumberFormat="1" applyFont="1" applyFill="1" applyBorder="1" applyAlignment="1" applyProtection="1">
      <alignment horizontal="center" vertical="center" wrapText="1"/>
      <protection locked="0"/>
    </xf>
    <xf numFmtId="0" fontId="62" fillId="17" borderId="11"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164" fontId="56" fillId="17" borderId="11" xfId="0" applyNumberFormat="1" applyFont="1" applyFill="1" applyBorder="1" applyAlignment="1" applyProtection="1">
      <alignment horizontal="center" vertical="center" wrapText="1"/>
      <protection locked="0"/>
    </xf>
    <xf numFmtId="164" fontId="56" fillId="12" borderId="11" xfId="0" applyNumberFormat="1" applyFont="1" applyFill="1" applyBorder="1" applyAlignment="1" applyProtection="1">
      <alignment horizontal="center" vertical="center" wrapText="1"/>
      <protection locked="0"/>
    </xf>
    <xf numFmtId="164" fontId="56" fillId="11" borderId="11" xfId="0" applyNumberFormat="1" applyFont="1" applyFill="1" applyBorder="1" applyAlignment="1" applyProtection="1">
      <alignment horizontal="center" vertical="center" wrapText="1"/>
      <protection locked="0"/>
    </xf>
    <xf numFmtId="0" fontId="56" fillId="24" borderId="11" xfId="0" applyFont="1" applyFill="1" applyBorder="1" applyAlignment="1" applyProtection="1">
      <alignment horizontal="center" vertical="center" wrapText="1"/>
      <protection locked="0"/>
    </xf>
    <xf numFmtId="164" fontId="56" fillId="24" borderId="11" xfId="0" applyNumberFormat="1" applyFont="1" applyFill="1" applyBorder="1" applyAlignment="1" applyProtection="1">
      <alignment horizontal="center" vertical="center" wrapText="1"/>
      <protection locked="0"/>
    </xf>
    <xf numFmtId="0" fontId="56" fillId="4" borderId="11" xfId="0" applyFont="1" applyFill="1" applyBorder="1" applyAlignment="1" applyProtection="1">
      <alignment horizontal="center" vertical="center" wrapText="1"/>
      <protection locked="0"/>
    </xf>
    <xf numFmtId="0" fontId="56" fillId="17" borderId="11" xfId="0" applyFont="1" applyFill="1" applyBorder="1" applyAlignment="1" applyProtection="1">
      <alignment horizontal="center" vertical="center" wrapText="1"/>
      <protection locked="0"/>
    </xf>
    <xf numFmtId="164" fontId="56" fillId="4" borderId="11" xfId="0" applyNumberFormat="1" applyFont="1" applyFill="1" applyBorder="1" applyAlignment="1" applyProtection="1">
      <alignment horizontal="center" vertical="center" wrapText="1"/>
      <protection locked="0"/>
    </xf>
    <xf numFmtId="164" fontId="56" fillId="19" borderId="11" xfId="0" applyNumberFormat="1" applyFont="1" applyFill="1" applyBorder="1" applyAlignment="1" applyProtection="1">
      <alignment horizontal="center" vertical="center" wrapText="1"/>
      <protection locked="0"/>
    </xf>
    <xf numFmtId="164" fontId="72" fillId="15" borderId="11" xfId="0" applyNumberFormat="1" applyFont="1" applyFill="1" applyBorder="1" applyAlignment="1" applyProtection="1">
      <alignment horizontal="center" vertical="center" wrapText="1"/>
      <protection locked="0"/>
    </xf>
    <xf numFmtId="0" fontId="56" fillId="18" borderId="11" xfId="0" applyFont="1" applyFill="1" applyBorder="1" applyAlignment="1" applyProtection="1">
      <alignment horizontal="center" vertical="center" wrapText="1"/>
      <protection locked="0"/>
    </xf>
    <xf numFmtId="164" fontId="56" fillId="18" borderId="11" xfId="0" applyNumberFormat="1" applyFont="1" applyFill="1" applyBorder="1" applyAlignment="1" applyProtection="1">
      <alignment horizontal="center" vertical="center" wrapText="1"/>
      <protection locked="0"/>
    </xf>
    <xf numFmtId="0" fontId="56" fillId="22" borderId="11" xfId="0" applyFont="1" applyFill="1" applyBorder="1" applyAlignment="1" applyProtection="1">
      <alignment horizontal="center" vertical="center" wrapText="1"/>
      <protection locked="0"/>
    </xf>
    <xf numFmtId="0" fontId="56" fillId="25" borderId="11" xfId="0" applyFont="1" applyFill="1" applyBorder="1" applyAlignment="1" applyProtection="1">
      <alignment horizontal="center" vertical="center" wrapText="1"/>
      <protection locked="0"/>
    </xf>
    <xf numFmtId="164" fontId="56" fillId="25" borderId="11" xfId="0" applyNumberFormat="1" applyFont="1" applyFill="1" applyBorder="1" applyAlignment="1" applyProtection="1">
      <alignment horizontal="center" vertical="center" wrapText="1"/>
      <protection locked="0"/>
    </xf>
    <xf numFmtId="0" fontId="56" fillId="11" borderId="11" xfId="0" applyFont="1" applyFill="1" applyBorder="1" applyAlignment="1" applyProtection="1">
      <alignment horizontal="center" vertical="center" wrapText="1"/>
      <protection locked="0"/>
    </xf>
    <xf numFmtId="0" fontId="56" fillId="14" borderId="11" xfId="0" applyFont="1" applyFill="1" applyBorder="1" applyAlignment="1" applyProtection="1">
      <alignment horizontal="center" vertical="center" wrapText="1"/>
      <protection locked="0"/>
    </xf>
    <xf numFmtId="0" fontId="17" fillId="18" borderId="10" xfId="0" applyFont="1" applyFill="1" applyBorder="1" applyAlignment="1" applyProtection="1">
      <alignment horizontal="center" vertical="center" wrapText="1"/>
      <protection locked="0"/>
    </xf>
    <xf numFmtId="164" fontId="56" fillId="9" borderId="11" xfId="0" applyNumberFormat="1" applyFont="1" applyFill="1" applyBorder="1" applyAlignment="1" applyProtection="1">
      <alignment horizontal="center" vertical="center" wrapText="1"/>
      <protection locked="0"/>
    </xf>
    <xf numFmtId="0" fontId="56" fillId="10" borderId="11" xfId="0" applyFont="1" applyFill="1" applyBorder="1" applyAlignment="1" applyProtection="1">
      <alignment horizontal="center" vertical="center" wrapText="1"/>
      <protection locked="0"/>
    </xf>
    <xf numFmtId="164" fontId="56" fillId="10" borderId="11" xfId="0" applyNumberFormat="1" applyFont="1" applyFill="1" applyBorder="1" applyAlignment="1" applyProtection="1">
      <alignment horizontal="center" vertical="center" wrapText="1"/>
      <protection locked="0"/>
    </xf>
    <xf numFmtId="0" fontId="56" fillId="9" borderId="11" xfId="0" applyFont="1" applyFill="1" applyBorder="1" applyAlignment="1" applyProtection="1">
      <alignment horizontal="center" vertical="center" wrapText="1"/>
      <protection locked="0"/>
    </xf>
    <xf numFmtId="0" fontId="56" fillId="20" borderId="11" xfId="0" applyFont="1" applyFill="1" applyBorder="1" applyAlignment="1" applyProtection="1">
      <alignment horizontal="center" vertical="center" wrapText="1"/>
      <protection locked="0"/>
    </xf>
    <xf numFmtId="164" fontId="56" fillId="5" borderId="11" xfId="0" applyNumberFormat="1" applyFont="1" applyFill="1" applyBorder="1" applyAlignment="1" applyProtection="1">
      <alignment horizontal="center" vertical="center" wrapText="1"/>
      <protection locked="0"/>
    </xf>
    <xf numFmtId="164" fontId="56" fillId="14" borderId="11" xfId="0" applyNumberFormat="1" applyFont="1" applyFill="1" applyBorder="1" applyAlignment="1" applyProtection="1">
      <alignment horizontal="center" vertical="center" wrapText="1"/>
      <protection locked="0"/>
    </xf>
    <xf numFmtId="0" fontId="56" fillId="3" borderId="11" xfId="0" applyFont="1" applyFill="1" applyBorder="1" applyAlignment="1" applyProtection="1">
      <alignment horizontal="center" vertical="center" wrapText="1"/>
      <protection locked="0"/>
    </xf>
    <xf numFmtId="164" fontId="56" fillId="3" borderId="11" xfId="0" applyNumberFormat="1" applyFont="1" applyFill="1" applyBorder="1" applyAlignment="1" applyProtection="1">
      <alignment horizontal="center" vertical="center" wrapText="1"/>
      <protection locked="0"/>
    </xf>
    <xf numFmtId="0" fontId="44" fillId="17" borderId="11" xfId="0" applyFont="1" applyFill="1" applyBorder="1" applyAlignment="1" applyProtection="1">
      <alignment horizontal="center" vertical="center" wrapText="1"/>
      <protection locked="0"/>
    </xf>
    <xf numFmtId="164" fontId="44" fillId="17" borderId="11" xfId="0" applyNumberFormat="1" applyFont="1" applyFill="1" applyBorder="1" applyAlignment="1" applyProtection="1">
      <alignment horizontal="center" vertical="center" wrapText="1"/>
      <protection locked="0"/>
    </xf>
    <xf numFmtId="164" fontId="56" fillId="20" borderId="11" xfId="0" applyNumberFormat="1" applyFont="1" applyFill="1" applyBorder="1" applyAlignment="1" applyProtection="1">
      <alignment horizontal="center" vertical="center" wrapText="1"/>
      <protection locked="0"/>
    </xf>
    <xf numFmtId="164" fontId="44" fillId="5" borderId="11" xfId="0" applyNumberFormat="1" applyFont="1" applyFill="1" applyBorder="1" applyAlignment="1" applyProtection="1">
      <alignment horizontal="center" vertical="center" wrapText="1"/>
      <protection locked="0"/>
    </xf>
    <xf numFmtId="0" fontId="44" fillId="27" borderId="11" xfId="0" applyFont="1" applyFill="1" applyBorder="1" applyAlignment="1" applyProtection="1">
      <alignment horizontal="center" vertical="center" wrapText="1"/>
      <protection locked="0"/>
    </xf>
    <xf numFmtId="164" fontId="44" fillId="27" borderId="11" xfId="0" applyNumberFormat="1" applyFont="1" applyFill="1" applyBorder="1" applyAlignment="1" applyProtection="1">
      <alignment horizontal="center" vertical="center" wrapText="1"/>
      <protection locked="0"/>
    </xf>
    <xf numFmtId="0" fontId="44" fillId="10" borderId="3" xfId="0" applyFont="1" applyFill="1" applyBorder="1" applyAlignment="1" applyProtection="1">
      <alignment horizontal="center" vertical="center" wrapText="1"/>
      <protection locked="0"/>
    </xf>
    <xf numFmtId="3" fontId="30" fillId="18" borderId="3" xfId="0" applyNumberFormat="1" applyFont="1" applyFill="1" applyBorder="1" applyAlignment="1" applyProtection="1">
      <alignment horizontal="center" vertical="center" wrapText="1"/>
      <protection locked="0"/>
    </xf>
    <xf numFmtId="0" fontId="30" fillId="18" borderId="3" xfId="0" applyFont="1" applyFill="1" applyBorder="1" applyAlignment="1" applyProtection="1">
      <alignment horizontal="justify" vertical="center" wrapText="1"/>
      <protection locked="0"/>
    </xf>
    <xf numFmtId="0" fontId="62" fillId="19" borderId="11" xfId="0" applyFont="1" applyFill="1" applyBorder="1" applyAlignment="1" applyProtection="1">
      <alignment horizontal="center" vertical="center" wrapText="1"/>
      <protection locked="0"/>
    </xf>
    <xf numFmtId="0" fontId="62" fillId="25" borderId="11" xfId="0" applyFont="1" applyFill="1" applyBorder="1" applyAlignment="1" applyProtection="1">
      <alignment horizontal="center" vertical="center" wrapText="1"/>
      <protection locked="0"/>
    </xf>
    <xf numFmtId="0" fontId="62" fillId="11" borderId="11" xfId="0" applyFont="1" applyFill="1" applyBorder="1" applyAlignment="1" applyProtection="1">
      <alignment horizontal="center" vertical="center" wrapText="1"/>
      <protection locked="0"/>
    </xf>
    <xf numFmtId="0" fontId="62" fillId="4" borderId="11" xfId="0" applyFont="1" applyFill="1" applyBorder="1" applyAlignment="1" applyProtection="1">
      <alignment horizontal="center" vertical="center" wrapText="1"/>
      <protection locked="0"/>
    </xf>
    <xf numFmtId="0" fontId="62" fillId="20" borderId="11" xfId="0" applyFont="1" applyFill="1" applyBorder="1" applyAlignment="1" applyProtection="1">
      <alignment horizontal="center" vertical="center" wrapText="1"/>
      <protection locked="0"/>
    </xf>
    <xf numFmtId="0" fontId="62" fillId="10" borderId="11" xfId="0" applyFont="1" applyFill="1" applyBorder="1" applyAlignment="1" applyProtection="1">
      <alignment horizontal="center" vertical="center" wrapText="1"/>
      <protection locked="0"/>
    </xf>
    <xf numFmtId="0" fontId="62" fillId="9" borderId="11" xfId="0" applyFont="1" applyFill="1" applyBorder="1" applyAlignment="1" applyProtection="1">
      <alignment horizontal="center" vertical="center" wrapText="1"/>
      <protection locked="0"/>
    </xf>
    <xf numFmtId="0" fontId="62" fillId="5" borderId="11" xfId="0" applyFont="1" applyFill="1" applyBorder="1" applyAlignment="1" applyProtection="1">
      <alignment horizontal="center" vertical="center" wrapText="1"/>
      <protection locked="0"/>
    </xf>
    <xf numFmtId="0" fontId="62" fillId="24" borderId="11" xfId="0" applyFont="1" applyFill="1" applyBorder="1" applyAlignment="1" applyProtection="1">
      <alignment horizontal="justify" vertical="center" wrapText="1"/>
      <protection locked="0"/>
    </xf>
    <xf numFmtId="0" fontId="62" fillId="22" borderId="11" xfId="0" applyFont="1" applyFill="1" applyBorder="1" applyAlignment="1" applyProtection="1">
      <alignment horizontal="justify" vertical="center" wrapText="1"/>
      <protection locked="0"/>
    </xf>
    <xf numFmtId="0" fontId="62" fillId="4" borderId="11" xfId="0" applyFont="1" applyFill="1" applyBorder="1" applyAlignment="1" applyProtection="1">
      <alignment horizontal="justify" vertical="center" wrapText="1"/>
      <protection locked="0"/>
    </xf>
    <xf numFmtId="0" fontId="30" fillId="14" borderId="10" xfId="0" applyFont="1" applyFill="1" applyBorder="1" applyAlignment="1" applyProtection="1">
      <alignment horizontal="justify" vertical="center" wrapText="1"/>
      <protection locked="0"/>
    </xf>
    <xf numFmtId="0" fontId="62" fillId="9" borderId="11" xfId="0" applyFont="1" applyFill="1" applyBorder="1" applyAlignment="1" applyProtection="1">
      <alignment horizontal="justify" vertical="center" wrapText="1"/>
      <protection locked="0"/>
    </xf>
    <xf numFmtId="0" fontId="62" fillId="10" borderId="11" xfId="0" applyFont="1" applyFill="1" applyBorder="1" applyAlignment="1" applyProtection="1">
      <alignment horizontal="justify" vertical="center" wrapText="1"/>
      <protection locked="0"/>
    </xf>
    <xf numFmtId="0" fontId="62" fillId="14" borderId="11" xfId="0" applyFont="1" applyFill="1" applyBorder="1" applyAlignment="1" applyProtection="1">
      <alignment horizontal="justify" vertical="center" wrapText="1"/>
      <protection locked="0"/>
    </xf>
    <xf numFmtId="0" fontId="16" fillId="2" borderId="2" xfId="0" applyFont="1" applyFill="1" applyBorder="1" applyAlignment="1" applyProtection="1">
      <alignment horizontal="center" vertical="center" wrapText="1"/>
      <protection locked="0"/>
    </xf>
    <xf numFmtId="0" fontId="40" fillId="17" borderId="11" xfId="0" applyFont="1" applyFill="1" applyBorder="1" applyAlignment="1" applyProtection="1">
      <alignment horizontal="center" vertical="center" wrapText="1"/>
      <protection locked="0"/>
    </xf>
    <xf numFmtId="0" fontId="40" fillId="27" borderId="11" xfId="0" applyFont="1" applyFill="1" applyBorder="1" applyAlignment="1" applyProtection="1">
      <alignment horizontal="center" vertical="center" wrapText="1"/>
      <protection locked="0"/>
    </xf>
    <xf numFmtId="0" fontId="30" fillId="4" borderId="10" xfId="0" applyFont="1" applyFill="1" applyBorder="1" applyAlignment="1" applyProtection="1">
      <alignment horizontal="center" vertical="center" wrapText="1"/>
      <protection locked="0"/>
    </xf>
    <xf numFmtId="0" fontId="62" fillId="3" borderId="11" xfId="0" applyFont="1" applyFill="1" applyBorder="1" applyAlignment="1" applyProtection="1">
      <alignment horizontal="center" vertical="center" wrapText="1"/>
      <protection locked="0"/>
    </xf>
    <xf numFmtId="0" fontId="40" fillId="5" borderId="11" xfId="0" applyFont="1" applyFill="1" applyBorder="1" applyAlignment="1" applyProtection="1">
      <alignment horizontal="center" vertical="center" wrapText="1"/>
      <protection locked="0"/>
    </xf>
    <xf numFmtId="0" fontId="40" fillId="6" borderId="11" xfId="0" applyFont="1" applyFill="1" applyBorder="1" applyAlignment="1" applyProtection="1">
      <alignment horizontal="center" vertical="center" wrapText="1"/>
      <protection locked="0"/>
    </xf>
    <xf numFmtId="0" fontId="40" fillId="7" borderId="11" xfId="0" applyFont="1" applyFill="1" applyBorder="1" applyAlignment="1" applyProtection="1">
      <alignment horizontal="center" vertical="center" wrapText="1"/>
      <protection locked="0"/>
    </xf>
    <xf numFmtId="0" fontId="40" fillId="8" borderId="11" xfId="0" applyFont="1" applyFill="1" applyBorder="1" applyAlignment="1" applyProtection="1">
      <alignment horizontal="center" vertical="center" wrapText="1"/>
      <protection locked="0"/>
    </xf>
    <xf numFmtId="0" fontId="40" fillId="6" borderId="11" xfId="0" applyFont="1" applyFill="1" applyBorder="1" applyAlignment="1" applyProtection="1">
      <alignment horizontal="justify" vertical="center" wrapText="1"/>
      <protection locked="0"/>
    </xf>
    <xf numFmtId="0" fontId="40" fillId="9" borderId="11" xfId="0" applyFont="1" applyFill="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27" fillId="0" borderId="0" xfId="0" applyFont="1" applyAlignment="1" applyProtection="1">
      <alignment horizontal="center" vertical="center" wrapText="1"/>
      <protection locked="0"/>
    </xf>
    <xf numFmtId="0" fontId="27" fillId="0" borderId="0" xfId="0" applyFont="1" applyAlignment="1" applyProtection="1">
      <alignment horizontal="justify" vertical="center" wrapText="1"/>
      <protection locked="0"/>
    </xf>
    <xf numFmtId="0" fontId="40" fillId="7" borderId="11" xfId="0" applyFont="1" applyFill="1" applyBorder="1" applyAlignment="1" applyProtection="1">
      <alignment horizontal="justify" vertical="center" wrapText="1"/>
      <protection locked="0"/>
    </xf>
    <xf numFmtId="0" fontId="40" fillId="5" borderId="11" xfId="0" applyFont="1" applyFill="1" applyBorder="1" applyAlignment="1" applyProtection="1">
      <alignment horizontal="justify" vertical="center" wrapText="1"/>
      <protection locked="0"/>
    </xf>
    <xf numFmtId="0" fontId="40" fillId="8" borderId="11" xfId="0" applyFont="1" applyFill="1" applyBorder="1" applyAlignment="1" applyProtection="1">
      <alignment horizontal="justify" vertical="center" wrapText="1"/>
      <protection locked="0"/>
    </xf>
    <xf numFmtId="0" fontId="30" fillId="14" borderId="10" xfId="0" applyFont="1" applyFill="1" applyBorder="1" applyAlignment="1" applyProtection="1">
      <alignment horizontal="center" vertical="center" textRotation="90" wrapText="1"/>
      <protection locked="0"/>
    </xf>
    <xf numFmtId="0" fontId="62" fillId="12" borderId="11" xfId="0" applyFont="1" applyFill="1" applyBorder="1" applyAlignment="1" applyProtection="1">
      <alignment horizontal="justify" vertical="center" wrapText="1"/>
      <protection locked="0"/>
    </xf>
    <xf numFmtId="0" fontId="62" fillId="25" borderId="11" xfId="0" applyFont="1" applyFill="1" applyBorder="1" applyAlignment="1" applyProtection="1">
      <alignment horizontal="justify" vertical="center" wrapText="1"/>
      <protection locked="0"/>
    </xf>
    <xf numFmtId="0" fontId="62" fillId="17" borderId="11" xfId="0" applyFont="1" applyFill="1" applyBorder="1" applyAlignment="1" applyProtection="1">
      <alignment horizontal="justify" vertical="center" wrapText="1"/>
      <protection locked="0"/>
    </xf>
    <xf numFmtId="0" fontId="62" fillId="11" borderId="11" xfId="0" applyFont="1" applyFill="1" applyBorder="1" applyAlignment="1" applyProtection="1">
      <alignment horizontal="justify" vertical="center" wrapText="1"/>
      <protection locked="0"/>
    </xf>
    <xf numFmtId="0" fontId="62" fillId="19" borderId="11" xfId="0" applyFont="1" applyFill="1" applyBorder="1" applyAlignment="1" applyProtection="1">
      <alignment horizontal="justify" vertical="center" wrapText="1"/>
      <protection locked="0"/>
    </xf>
    <xf numFmtId="0" fontId="68" fillId="15" borderId="11" xfId="0" applyFont="1" applyFill="1" applyBorder="1" applyAlignment="1" applyProtection="1">
      <alignment horizontal="justify" vertical="center" wrapText="1"/>
      <protection locked="0"/>
    </xf>
    <xf numFmtId="0" fontId="40" fillId="27" borderId="11" xfId="0" applyFont="1" applyFill="1" applyBorder="1" applyAlignment="1" applyProtection="1">
      <alignment horizontal="justify" vertical="center" wrapText="1"/>
      <protection locked="0"/>
    </xf>
    <xf numFmtId="0" fontId="62" fillId="5" borderId="11" xfId="0" applyFont="1" applyFill="1" applyBorder="1" applyAlignment="1" applyProtection="1">
      <alignment horizontal="justify" vertical="center" wrapText="1"/>
      <protection locked="0"/>
    </xf>
    <xf numFmtId="0" fontId="40" fillId="9" borderId="11" xfId="0" applyFont="1" applyFill="1" applyBorder="1" applyAlignment="1" applyProtection="1">
      <alignment horizontal="justify" vertical="center" wrapText="1"/>
      <protection locked="0"/>
    </xf>
    <xf numFmtId="0" fontId="44" fillId="5" borderId="11" xfId="0" applyFont="1" applyFill="1" applyBorder="1" applyAlignment="1" applyProtection="1">
      <alignment horizontal="center" vertical="center" wrapText="1"/>
      <protection locked="0"/>
    </xf>
    <xf numFmtId="0" fontId="44" fillId="6" borderId="11" xfId="0" applyFont="1" applyFill="1" applyBorder="1" applyAlignment="1" applyProtection="1">
      <alignment horizontal="center" vertical="center" wrapText="1"/>
      <protection locked="0"/>
    </xf>
    <xf numFmtId="164" fontId="44" fillId="6" borderId="11" xfId="0" applyNumberFormat="1" applyFont="1" applyFill="1" applyBorder="1" applyAlignment="1" applyProtection="1">
      <alignment horizontal="center" vertical="center" wrapText="1"/>
      <protection locked="0"/>
    </xf>
    <xf numFmtId="0" fontId="62" fillId="3" borderId="11" xfId="0" applyFont="1" applyFill="1" applyBorder="1" applyAlignment="1" applyProtection="1">
      <alignment horizontal="justify" vertical="center" wrapText="1"/>
      <protection locked="0"/>
    </xf>
    <xf numFmtId="0" fontId="44" fillId="7" borderId="11" xfId="0" applyFont="1" applyFill="1" applyBorder="1" applyAlignment="1" applyProtection="1">
      <alignment horizontal="center" vertical="center" wrapText="1"/>
      <protection locked="0"/>
    </xf>
    <xf numFmtId="164" fontId="44" fillId="7" borderId="11" xfId="0" applyNumberFormat="1" applyFont="1" applyFill="1" applyBorder="1" applyAlignment="1" applyProtection="1">
      <alignment horizontal="center" vertical="center" wrapText="1"/>
      <protection locked="0"/>
    </xf>
    <xf numFmtId="0" fontId="44" fillId="8" borderId="11" xfId="0" applyFont="1" applyFill="1" applyBorder="1" applyAlignment="1" applyProtection="1">
      <alignment horizontal="center" vertical="center" wrapText="1"/>
      <protection locked="0"/>
    </xf>
    <xf numFmtId="0" fontId="56" fillId="5" borderId="11" xfId="0" applyFont="1" applyFill="1" applyBorder="1" applyAlignment="1" applyProtection="1">
      <alignment horizontal="center" vertical="center" wrapText="1"/>
      <protection locked="0"/>
    </xf>
    <xf numFmtId="0" fontId="44" fillId="9" borderId="11" xfId="0" applyFont="1" applyFill="1" applyBorder="1" applyAlignment="1" applyProtection="1">
      <alignment horizontal="center" vertical="center" wrapText="1"/>
      <protection locked="0"/>
    </xf>
    <xf numFmtId="164" fontId="44" fillId="9" borderId="11" xfId="0" applyNumberFormat="1" applyFont="1" applyFill="1" applyBorder="1" applyAlignment="1" applyProtection="1">
      <alignment horizontal="center" vertical="center" wrapText="1"/>
      <protection locked="0"/>
    </xf>
    <xf numFmtId="0" fontId="62" fillId="20" borderId="11" xfId="0" applyFont="1" applyFill="1" applyBorder="1" applyAlignment="1" applyProtection="1">
      <alignment horizontal="justify" vertical="center" wrapText="1"/>
      <protection locked="0"/>
    </xf>
    <xf numFmtId="0" fontId="40" fillId="17" borderId="11" xfId="0" applyFont="1" applyFill="1" applyBorder="1" applyAlignment="1" applyProtection="1">
      <alignment horizontal="justify" vertical="center" wrapText="1"/>
      <protection locked="0"/>
    </xf>
    <xf numFmtId="0" fontId="30" fillId="7" borderId="3" xfId="0" applyFont="1" applyFill="1" applyBorder="1" applyAlignment="1" applyProtection="1">
      <alignment horizontal="justify" vertical="center" wrapText="1"/>
      <protection locked="0"/>
    </xf>
    <xf numFmtId="3" fontId="30" fillId="7" borderId="3" xfId="0" applyNumberFormat="1" applyFont="1" applyFill="1" applyBorder="1" applyAlignment="1" applyProtection="1">
      <alignment horizontal="center" vertical="center" wrapText="1"/>
      <protection locked="0"/>
    </xf>
    <xf numFmtId="3" fontId="30" fillId="9" borderId="3" xfId="0" applyNumberFormat="1" applyFont="1" applyFill="1" applyBorder="1" applyAlignment="1" applyProtection="1">
      <alignment horizontal="center" vertical="center" wrapText="1"/>
      <protection locked="0"/>
    </xf>
    <xf numFmtId="3" fontId="30" fillId="8" borderId="3" xfId="0" applyNumberFormat="1" applyFont="1" applyFill="1" applyBorder="1" applyAlignment="1" applyProtection="1">
      <alignment horizontal="center" vertical="center" wrapText="1"/>
      <protection locked="0"/>
    </xf>
    <xf numFmtId="3" fontId="30" fillId="4" borderId="3" xfId="0" applyNumberFormat="1" applyFont="1" applyFill="1" applyBorder="1" applyAlignment="1" applyProtection="1">
      <alignment horizontal="center" vertical="center" wrapText="1"/>
      <protection locked="0"/>
    </xf>
    <xf numFmtId="3" fontId="30" fillId="25" borderId="3" xfId="0" applyNumberFormat="1" applyFont="1" applyFill="1" applyBorder="1" applyAlignment="1" applyProtection="1">
      <alignment horizontal="center" vertical="center" wrapText="1"/>
      <protection locked="0"/>
    </xf>
    <xf numFmtId="3" fontId="30" fillId="18" borderId="10" xfId="0" applyNumberFormat="1" applyFont="1" applyFill="1" applyBorder="1" applyAlignment="1" applyProtection="1">
      <alignment horizontal="center" vertical="center" wrapText="1"/>
      <protection locked="0"/>
    </xf>
    <xf numFmtId="0" fontId="30" fillId="2" borderId="12"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wrapText="1"/>
      <protection locked="0"/>
    </xf>
    <xf numFmtId="0" fontId="16" fillId="24" borderId="3" xfId="0" applyFont="1" applyFill="1" applyBorder="1" applyAlignment="1" applyProtection="1">
      <alignment horizontal="center" vertical="center" wrapText="1"/>
      <protection locked="0"/>
    </xf>
    <xf numFmtId="0" fontId="16" fillId="22" borderId="3" xfId="0" applyFont="1" applyFill="1" applyBorder="1" applyAlignment="1" applyProtection="1">
      <alignment horizontal="center" vertical="center" wrapText="1"/>
      <protection locked="0"/>
    </xf>
    <xf numFmtId="0" fontId="16" fillId="14" borderId="3" xfId="0" applyFont="1" applyFill="1" applyBorder="1" applyAlignment="1" applyProtection="1">
      <alignment horizontal="center" vertical="center" wrapText="1"/>
      <protection locked="0"/>
    </xf>
    <xf numFmtId="0" fontId="16" fillId="11" borderId="3" xfId="0" applyFont="1" applyFill="1" applyBorder="1" applyAlignment="1" applyProtection="1">
      <alignment horizontal="center" vertical="center" wrapText="1"/>
      <protection locked="0"/>
    </xf>
    <xf numFmtId="0" fontId="97" fillId="2" borderId="3" xfId="1" applyFont="1" applyFill="1" applyBorder="1" applyAlignment="1">
      <alignment horizontal="center" vertical="center" wrapText="1"/>
    </xf>
    <xf numFmtId="3" fontId="16" fillId="11" borderId="3" xfId="0" applyNumberFormat="1" applyFont="1" applyFill="1" applyBorder="1" applyAlignment="1" applyProtection="1">
      <alignment horizontal="center" vertical="center" wrapText="1"/>
      <protection locked="0"/>
    </xf>
    <xf numFmtId="0" fontId="60" fillId="18" borderId="3" xfId="0" applyFont="1" applyFill="1" applyBorder="1" applyAlignment="1" applyProtection="1">
      <alignment horizontal="center" vertical="center" wrapText="1"/>
      <protection locked="0"/>
    </xf>
    <xf numFmtId="3" fontId="30" fillId="12" borderId="3" xfId="0" applyNumberFormat="1" applyFont="1" applyFill="1" applyBorder="1" applyAlignment="1" applyProtection="1">
      <alignment horizontal="center" vertical="center" wrapText="1"/>
      <protection locked="0"/>
    </xf>
    <xf numFmtId="3" fontId="16" fillId="12" borderId="3" xfId="0" applyNumberFormat="1" applyFont="1" applyFill="1" applyBorder="1" applyAlignment="1" applyProtection="1">
      <alignment horizontal="center" vertical="center" wrapText="1"/>
      <protection locked="0"/>
    </xf>
    <xf numFmtId="3" fontId="61" fillId="12" borderId="3" xfId="0" applyNumberFormat="1" applyFont="1" applyFill="1" applyBorder="1" applyAlignment="1" applyProtection="1">
      <alignment horizontal="center" vertical="center" wrapText="1"/>
      <protection locked="0"/>
    </xf>
    <xf numFmtId="0" fontId="52" fillId="2" borderId="10" xfId="0" applyFont="1" applyFill="1" applyBorder="1" applyAlignment="1" applyProtection="1">
      <alignment horizontal="center" vertical="center" wrapText="1"/>
      <protection locked="0"/>
    </xf>
    <xf numFmtId="0" fontId="53" fillId="2" borderId="10" xfId="0" applyFont="1" applyFill="1" applyBorder="1" applyAlignment="1" applyProtection="1">
      <alignment horizontal="center" vertical="center" wrapText="1"/>
      <protection locked="0"/>
    </xf>
    <xf numFmtId="0" fontId="30" fillId="7" borderId="10" xfId="0" applyFont="1" applyFill="1" applyBorder="1" applyAlignment="1" applyProtection="1">
      <alignment horizontal="justify" vertical="center" wrapText="1"/>
      <protection locked="0"/>
    </xf>
    <xf numFmtId="16" fontId="30" fillId="7" borderId="10" xfId="0" applyNumberFormat="1" applyFont="1" applyFill="1" applyBorder="1" applyAlignment="1" applyProtection="1">
      <alignment horizontal="left" vertical="center" wrapText="1"/>
      <protection locked="0"/>
    </xf>
    <xf numFmtId="0" fontId="40" fillId="7" borderId="3" xfId="0" applyFont="1" applyFill="1" applyBorder="1" applyAlignment="1" applyProtection="1">
      <alignment horizontal="center" vertical="center" wrapText="1"/>
      <protection locked="0"/>
    </xf>
    <xf numFmtId="0" fontId="40" fillId="9" borderId="3" xfId="0" applyFont="1" applyFill="1" applyBorder="1" applyAlignment="1" applyProtection="1">
      <alignment horizontal="center" vertical="center" wrapText="1"/>
      <protection locked="0"/>
    </xf>
    <xf numFmtId="0" fontId="30" fillId="29" borderId="3" xfId="0" applyFont="1" applyFill="1" applyBorder="1" applyAlignment="1" applyProtection="1">
      <alignment horizontal="center" vertical="center" wrapText="1"/>
      <protection locked="0"/>
    </xf>
    <xf numFmtId="0" fontId="62" fillId="29" borderId="11" xfId="0" applyFont="1" applyFill="1" applyBorder="1" applyAlignment="1" applyProtection="1">
      <alignment horizontal="center" vertical="center" wrapText="1"/>
      <protection locked="0"/>
    </xf>
    <xf numFmtId="0" fontId="62" fillId="29" borderId="11" xfId="0" applyFont="1" applyFill="1" applyBorder="1" applyAlignment="1" applyProtection="1">
      <alignment horizontal="justify" vertical="center" wrapText="1"/>
      <protection locked="0"/>
    </xf>
    <xf numFmtId="0" fontId="16" fillId="29" borderId="3" xfId="0" applyFont="1" applyFill="1" applyBorder="1" applyAlignment="1" applyProtection="1">
      <alignment horizontal="center" vertical="center" wrapText="1"/>
      <protection locked="0"/>
    </xf>
    <xf numFmtId="0" fontId="30" fillId="29" borderId="3" xfId="0" applyFont="1" applyFill="1" applyBorder="1" applyAlignment="1" applyProtection="1">
      <alignment horizontal="center" vertical="center" textRotation="90" wrapText="1"/>
      <protection locked="0"/>
    </xf>
    <xf numFmtId="0" fontId="30" fillId="29" borderId="3" xfId="0" applyFont="1" applyFill="1" applyBorder="1" applyAlignment="1" applyProtection="1">
      <alignment horizontal="justify" vertical="center" wrapText="1"/>
      <protection locked="0"/>
    </xf>
    <xf numFmtId="16" fontId="30" fillId="29" borderId="3" xfId="0" applyNumberFormat="1" applyFont="1" applyFill="1" applyBorder="1" applyAlignment="1" applyProtection="1">
      <alignment horizontal="justify" vertical="center" wrapText="1"/>
      <protection locked="0"/>
    </xf>
    <xf numFmtId="0" fontId="16" fillId="29" borderId="3" xfId="0" applyFont="1" applyFill="1" applyBorder="1" applyAlignment="1" applyProtection="1">
      <alignment horizontal="justify" vertical="center" wrapText="1"/>
      <protection locked="0"/>
    </xf>
    <xf numFmtId="0" fontId="56" fillId="29" borderId="11" xfId="0" applyFont="1" applyFill="1" applyBorder="1" applyAlignment="1" applyProtection="1">
      <alignment horizontal="center" vertical="center" wrapText="1"/>
      <protection locked="0"/>
    </xf>
    <xf numFmtId="164" fontId="56" fillId="29" borderId="11" xfId="0" applyNumberFormat="1" applyFont="1" applyFill="1" applyBorder="1" applyAlignment="1" applyProtection="1">
      <alignment horizontal="center" vertical="center" wrapText="1"/>
      <protection locked="0"/>
    </xf>
    <xf numFmtId="0" fontId="44" fillId="29" borderId="3" xfId="0" applyFont="1" applyFill="1" applyBorder="1" applyAlignment="1" applyProtection="1">
      <alignment horizontal="center" vertical="center" wrapText="1"/>
      <protection locked="0"/>
    </xf>
    <xf numFmtId="164" fontId="44" fillId="29" borderId="3" xfId="0" applyNumberFormat="1"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0" fillId="27" borderId="3" xfId="0" applyFont="1" applyFill="1" applyBorder="1" applyAlignment="1" applyProtection="1">
      <alignment horizontal="center" vertical="center" wrapText="1"/>
      <protection locked="0"/>
    </xf>
    <xf numFmtId="49" fontId="22" fillId="2" borderId="7" xfId="0" applyNumberFormat="1" applyFont="1" applyFill="1" applyBorder="1" applyAlignment="1" applyProtection="1">
      <alignment horizontal="center" vertical="center" wrapText="1"/>
      <protection locked="0"/>
    </xf>
    <xf numFmtId="0" fontId="40" fillId="5" borderId="3" xfId="0" applyFont="1" applyFill="1" applyBorder="1" applyAlignment="1" applyProtection="1">
      <alignment horizontal="center" vertical="center" wrapText="1"/>
      <protection locked="0"/>
    </xf>
    <xf numFmtId="0" fontId="40" fillId="17" borderId="3" xfId="0" applyFont="1" applyFill="1" applyBorder="1" applyAlignment="1" applyProtection="1">
      <alignment horizontal="center" vertical="center" wrapText="1"/>
      <protection locked="0"/>
    </xf>
    <xf numFmtId="0" fontId="62" fillId="3" borderId="3" xfId="0" applyFont="1" applyFill="1" applyBorder="1" applyAlignment="1" applyProtection="1">
      <alignment horizontal="center" vertical="center" wrapText="1"/>
      <protection locked="0"/>
    </xf>
    <xf numFmtId="0" fontId="62" fillId="4" borderId="3" xfId="0" applyFont="1" applyFill="1" applyBorder="1" applyAlignment="1" applyProtection="1">
      <alignment horizontal="center" vertical="center" wrapText="1"/>
      <protection locked="0"/>
    </xf>
    <xf numFmtId="0" fontId="62" fillId="5" borderId="3" xfId="0" applyFont="1" applyFill="1" applyBorder="1" applyAlignment="1" applyProtection="1">
      <alignment horizontal="center" vertical="center" wrapText="1"/>
      <protection locked="0"/>
    </xf>
    <xf numFmtId="0" fontId="62" fillId="20" borderId="3" xfId="0" applyFont="1" applyFill="1" applyBorder="1" applyAlignment="1" applyProtection="1">
      <alignment horizontal="center" vertical="center" wrapText="1"/>
      <protection locked="0"/>
    </xf>
    <xf numFmtId="0" fontId="62" fillId="9" borderId="3" xfId="0" applyFont="1" applyFill="1" applyBorder="1" applyAlignment="1" applyProtection="1">
      <alignment horizontal="center" vertical="center" wrapText="1"/>
      <protection locked="0"/>
    </xf>
    <xf numFmtId="0" fontId="62" fillId="10" borderId="3" xfId="0" applyFont="1" applyFill="1" applyBorder="1" applyAlignment="1" applyProtection="1">
      <alignment horizontal="center" vertical="center" wrapText="1"/>
      <protection locked="0"/>
    </xf>
    <xf numFmtId="0" fontId="62" fillId="24" borderId="3" xfId="0" applyFont="1" applyFill="1" applyBorder="1" applyAlignment="1" applyProtection="1">
      <alignment horizontal="center" vertical="center" wrapText="1"/>
      <protection locked="0"/>
    </xf>
    <xf numFmtId="0" fontId="62" fillId="22" borderId="3" xfId="0" applyFont="1" applyFill="1" applyBorder="1" applyAlignment="1" applyProtection="1">
      <alignment horizontal="center" vertical="center" wrapText="1"/>
      <protection locked="0"/>
    </xf>
    <xf numFmtId="0" fontId="62" fillId="29" borderId="3" xfId="0" applyFont="1" applyFill="1" applyBorder="1" applyAlignment="1" applyProtection="1">
      <alignment horizontal="center" vertical="center" wrapText="1"/>
      <protection locked="0"/>
    </xf>
    <xf numFmtId="0" fontId="62" fillId="12" borderId="3" xfId="0" applyFont="1" applyFill="1" applyBorder="1" applyAlignment="1" applyProtection="1">
      <alignment horizontal="center" vertical="center" wrapText="1"/>
      <protection locked="0"/>
    </xf>
    <xf numFmtId="0" fontId="62" fillId="19" borderId="3" xfId="0" applyFont="1" applyFill="1" applyBorder="1" applyAlignment="1" applyProtection="1">
      <alignment horizontal="center" vertical="center" wrapText="1"/>
      <protection locked="0"/>
    </xf>
    <xf numFmtId="0" fontId="62" fillId="25" borderId="3" xfId="0" applyFont="1" applyFill="1" applyBorder="1" applyAlignment="1" applyProtection="1">
      <alignment horizontal="center" vertical="center" wrapText="1"/>
      <protection locked="0"/>
    </xf>
    <xf numFmtId="0" fontId="62" fillId="11" borderId="3" xfId="0" applyFont="1" applyFill="1" applyBorder="1" applyAlignment="1" applyProtection="1">
      <alignment horizontal="center" vertical="center" wrapText="1"/>
      <protection locked="0"/>
    </xf>
    <xf numFmtId="0" fontId="62" fillId="17" borderId="3" xfId="0" applyFont="1" applyFill="1" applyBorder="1" applyAlignment="1" applyProtection="1">
      <alignment horizontal="center" vertical="center" wrapText="1"/>
      <protection locked="0"/>
    </xf>
    <xf numFmtId="0" fontId="62" fillId="18" borderId="3" xfId="0" applyFont="1" applyFill="1" applyBorder="1" applyAlignment="1" applyProtection="1">
      <alignment horizontal="center" vertical="center" wrapText="1"/>
      <protection locked="0"/>
    </xf>
    <xf numFmtId="0" fontId="60" fillId="5" borderId="3" xfId="0" applyFont="1" applyFill="1" applyBorder="1" applyAlignment="1" applyProtection="1">
      <alignment horizontal="center" vertical="center" wrapText="1"/>
      <protection locked="0"/>
    </xf>
    <xf numFmtId="0" fontId="60" fillId="4" borderId="3" xfId="0" applyFont="1" applyFill="1" applyBorder="1" applyAlignment="1" applyProtection="1">
      <alignment horizontal="center" vertical="center" wrapText="1"/>
      <protection locked="0"/>
    </xf>
    <xf numFmtId="0" fontId="60" fillId="12" borderId="3" xfId="0" applyFont="1" applyFill="1" applyBorder="1" applyAlignment="1" applyProtection="1">
      <alignment horizontal="center" vertical="center" wrapText="1"/>
      <protection locked="0"/>
    </xf>
    <xf numFmtId="0" fontId="60" fillId="25" borderId="3" xfId="0" applyFont="1" applyFill="1" applyBorder="1" applyAlignment="1" applyProtection="1">
      <alignment horizontal="center" vertical="center" wrapText="1"/>
      <protection locked="0"/>
    </xf>
    <xf numFmtId="0" fontId="60" fillId="14" borderId="3" xfId="0" applyFont="1" applyFill="1" applyBorder="1" applyAlignment="1" applyProtection="1">
      <alignment horizontal="center" vertical="center" wrapText="1"/>
      <protection locked="0"/>
    </xf>
    <xf numFmtId="0" fontId="60" fillId="11" borderId="3" xfId="0" applyFont="1" applyFill="1" applyBorder="1" applyAlignment="1" applyProtection="1">
      <alignment horizontal="center" vertical="center" wrapText="1"/>
      <protection locked="0"/>
    </xf>
    <xf numFmtId="0" fontId="60" fillId="17" borderId="3" xfId="0" applyFont="1" applyFill="1" applyBorder="1" applyAlignment="1" applyProtection="1">
      <alignment horizontal="center" vertical="center" wrapText="1"/>
      <protection locked="0"/>
    </xf>
    <xf numFmtId="0" fontId="16" fillId="7" borderId="3" xfId="0" applyFont="1" applyFill="1" applyBorder="1" applyAlignment="1" applyProtection="1">
      <alignment horizontal="center" vertical="center" wrapText="1"/>
      <protection locked="0"/>
    </xf>
    <xf numFmtId="0" fontId="98" fillId="2" borderId="3" xfId="1" applyFont="1" applyFill="1" applyBorder="1" applyAlignment="1">
      <alignment horizontal="justify" vertical="center" wrapText="1"/>
    </xf>
    <xf numFmtId="0" fontId="60" fillId="10" borderId="3" xfId="0" applyFont="1" applyFill="1" applyBorder="1" applyAlignment="1" applyProtection="1">
      <alignment horizontal="center" vertical="center" wrapText="1"/>
      <protection locked="0"/>
    </xf>
    <xf numFmtId="0" fontId="60" fillId="29" borderId="3" xfId="0" applyFont="1" applyFill="1" applyBorder="1" applyAlignment="1" applyProtection="1">
      <alignment horizontal="center" vertical="center" wrapText="1"/>
      <protection locked="0"/>
    </xf>
    <xf numFmtId="0" fontId="52" fillId="30" borderId="3" xfId="0" applyFont="1" applyFill="1" applyBorder="1" applyAlignment="1" applyProtection="1">
      <alignment horizontal="center" vertical="center" wrapText="1"/>
      <protection locked="0"/>
    </xf>
    <xf numFmtId="0" fontId="30" fillId="30" borderId="3" xfId="0" applyFont="1" applyFill="1" applyBorder="1" applyAlignment="1" applyProtection="1">
      <alignment horizontal="center" vertical="center" wrapText="1"/>
      <protection locked="0"/>
    </xf>
    <xf numFmtId="0" fontId="30" fillId="30" borderId="10" xfId="0" applyFont="1" applyFill="1" applyBorder="1" applyAlignment="1" applyProtection="1">
      <alignment horizontal="center" vertical="center" wrapText="1"/>
      <protection locked="0"/>
    </xf>
    <xf numFmtId="0" fontId="16" fillId="30" borderId="3" xfId="0" applyFont="1" applyFill="1" applyBorder="1" applyAlignment="1" applyProtection="1">
      <alignment horizontal="center" vertical="center" wrapText="1"/>
      <protection locked="0"/>
    </xf>
    <xf numFmtId="0" fontId="62" fillId="30" borderId="11" xfId="0" applyFont="1" applyFill="1" applyBorder="1" applyAlignment="1" applyProtection="1">
      <alignment horizontal="center" vertical="center" wrapText="1"/>
      <protection locked="0"/>
    </xf>
    <xf numFmtId="0" fontId="62" fillId="30" borderId="11" xfId="0" applyFont="1" applyFill="1" applyBorder="1" applyAlignment="1" applyProtection="1">
      <alignment horizontal="justify" vertical="center" wrapText="1"/>
      <protection locked="0"/>
    </xf>
    <xf numFmtId="0" fontId="62" fillId="30" borderId="3" xfId="0" applyFont="1" applyFill="1" applyBorder="1" applyAlignment="1" applyProtection="1">
      <alignment horizontal="center" vertical="center" wrapText="1"/>
      <protection locked="0"/>
    </xf>
    <xf numFmtId="0" fontId="30" fillId="30" borderId="3" xfId="0" applyFont="1" applyFill="1" applyBorder="1" applyAlignment="1" applyProtection="1">
      <alignment horizontal="center" vertical="center" textRotation="90" wrapText="1"/>
      <protection locked="0"/>
    </xf>
    <xf numFmtId="0" fontId="30" fillId="30" borderId="10" xfId="0" applyFont="1" applyFill="1" applyBorder="1" applyAlignment="1" applyProtection="1">
      <alignment horizontal="center" vertical="center" textRotation="90" wrapText="1"/>
      <protection locked="0"/>
    </xf>
    <xf numFmtId="0" fontId="16" fillId="30" borderId="3" xfId="0" applyFont="1" applyFill="1" applyBorder="1" applyAlignment="1" applyProtection="1">
      <alignment horizontal="center" vertical="center" textRotation="90" wrapText="1"/>
      <protection locked="0"/>
    </xf>
    <xf numFmtId="0" fontId="30" fillId="30" borderId="3" xfId="0" applyFont="1" applyFill="1" applyBorder="1" applyAlignment="1" applyProtection="1">
      <alignment horizontal="justify" vertical="center" wrapText="1"/>
      <protection locked="0"/>
    </xf>
    <xf numFmtId="0" fontId="30" fillId="30" borderId="10" xfId="0" applyFont="1" applyFill="1" applyBorder="1" applyAlignment="1" applyProtection="1">
      <alignment horizontal="justify" vertical="center" wrapText="1"/>
      <protection locked="0"/>
    </xf>
    <xf numFmtId="16" fontId="30" fillId="30" borderId="3" xfId="0" applyNumberFormat="1" applyFont="1" applyFill="1" applyBorder="1" applyAlignment="1" applyProtection="1">
      <alignment horizontal="justify" vertical="center" wrapText="1"/>
      <protection locked="0"/>
    </xf>
    <xf numFmtId="0" fontId="16" fillId="30" borderId="3" xfId="0" applyFont="1" applyFill="1" applyBorder="1" applyAlignment="1" applyProtection="1">
      <alignment horizontal="justify" vertical="center" wrapText="1"/>
      <protection locked="0"/>
    </xf>
    <xf numFmtId="0" fontId="60" fillId="30" borderId="3" xfId="0" applyFont="1" applyFill="1" applyBorder="1" applyAlignment="1" applyProtection="1">
      <alignment horizontal="center" vertical="center" wrapText="1"/>
      <protection locked="0"/>
    </xf>
    <xf numFmtId="0" fontId="16" fillId="30" borderId="10" xfId="0" applyFont="1" applyFill="1" applyBorder="1" applyAlignment="1" applyProtection="1">
      <alignment horizontal="center" vertical="center" wrapText="1"/>
      <protection locked="0"/>
    </xf>
    <xf numFmtId="3" fontId="30" fillId="30" borderId="3" xfId="0" applyNumberFormat="1" applyFont="1" applyFill="1" applyBorder="1" applyAlignment="1" applyProtection="1">
      <alignment horizontal="center" vertical="center" wrapText="1"/>
      <protection locked="0"/>
    </xf>
    <xf numFmtId="0" fontId="56" fillId="30" borderId="11" xfId="0" applyFont="1" applyFill="1" applyBorder="1" applyAlignment="1" applyProtection="1">
      <alignment horizontal="center" vertical="center" wrapText="1"/>
      <protection locked="0"/>
    </xf>
    <xf numFmtId="164" fontId="56" fillId="30" borderId="11" xfId="0" applyNumberFormat="1" applyFont="1" applyFill="1" applyBorder="1" applyAlignment="1" applyProtection="1">
      <alignment horizontal="center" vertical="center" wrapText="1"/>
      <protection locked="0"/>
    </xf>
    <xf numFmtId="0" fontId="33" fillId="30" borderId="3" xfId="0" applyFont="1" applyFill="1" applyBorder="1" applyAlignment="1" applyProtection="1">
      <alignment horizontal="center" vertical="center" wrapText="1"/>
      <protection locked="0"/>
    </xf>
    <xf numFmtId="0" fontId="44" fillId="30" borderId="3" xfId="0" applyFont="1" applyFill="1" applyBorder="1" applyAlignment="1" applyProtection="1">
      <alignment horizontal="center" vertical="center" wrapText="1"/>
      <protection locked="0"/>
    </xf>
    <xf numFmtId="164" fontId="44" fillId="30" borderId="3" xfId="0" applyNumberFormat="1" applyFont="1" applyFill="1" applyBorder="1" applyAlignment="1" applyProtection="1">
      <alignment horizontal="center" vertical="center" wrapText="1"/>
      <protection locked="0"/>
    </xf>
    <xf numFmtId="0" fontId="44" fillId="30" borderId="10" xfId="0" applyFont="1" applyFill="1" applyBorder="1" applyAlignment="1" applyProtection="1">
      <alignment horizontal="center" vertical="center" wrapText="1"/>
      <protection locked="0"/>
    </xf>
    <xf numFmtId="164" fontId="44" fillId="30" borderId="10" xfId="0" applyNumberFormat="1" applyFont="1" applyFill="1" applyBorder="1" applyAlignment="1" applyProtection="1">
      <alignment horizontal="center" vertical="center" wrapText="1"/>
      <protection locked="0"/>
    </xf>
    <xf numFmtId="0" fontId="17" fillId="30" borderId="3" xfId="0" applyFont="1" applyFill="1" applyBorder="1" applyAlignment="1" applyProtection="1">
      <alignment horizontal="center" vertical="center" wrapText="1"/>
      <protection locked="0"/>
    </xf>
    <xf numFmtId="164" fontId="17" fillId="30" borderId="3" xfId="0" applyNumberFormat="1" applyFont="1" applyFill="1" applyBorder="1" applyAlignment="1" applyProtection="1">
      <alignment horizontal="center" vertical="center" wrapText="1"/>
      <protection locked="0"/>
    </xf>
    <xf numFmtId="9" fontId="40" fillId="7" borderId="11" xfId="0" applyNumberFormat="1" applyFont="1" applyFill="1" applyBorder="1" applyAlignment="1" applyProtection="1">
      <alignment horizontal="center" vertical="center" wrapText="1"/>
      <protection locked="0"/>
    </xf>
    <xf numFmtId="9" fontId="40" fillId="9" borderId="11" xfId="0" applyNumberFormat="1" applyFont="1" applyFill="1" applyBorder="1" applyAlignment="1" applyProtection="1">
      <alignment horizontal="center" vertical="center" wrapText="1"/>
      <protection locked="0"/>
    </xf>
    <xf numFmtId="9" fontId="40" fillId="8" borderId="11" xfId="0" applyNumberFormat="1" applyFont="1" applyFill="1" applyBorder="1" applyAlignment="1" applyProtection="1">
      <alignment horizontal="center" vertical="center" wrapText="1"/>
      <protection locked="0"/>
    </xf>
    <xf numFmtId="9" fontId="68" fillId="15" borderId="11" xfId="0" applyNumberFormat="1" applyFont="1" applyFill="1" applyBorder="1" applyAlignment="1" applyProtection="1">
      <alignment horizontal="center" vertical="center" wrapText="1"/>
      <protection locked="0"/>
    </xf>
    <xf numFmtId="9" fontId="40" fillId="27" borderId="11" xfId="0" applyNumberFormat="1" applyFont="1" applyFill="1" applyBorder="1" applyAlignment="1" applyProtection="1">
      <alignment horizontal="center" vertical="center" wrapText="1"/>
      <protection locked="0"/>
    </xf>
    <xf numFmtId="9" fontId="40" fillId="6" borderId="11" xfId="0" applyNumberFormat="1" applyFont="1" applyFill="1" applyBorder="1" applyAlignment="1" applyProtection="1">
      <alignment horizontal="center" vertical="center" wrapText="1"/>
      <protection locked="0"/>
    </xf>
    <xf numFmtId="9" fontId="40" fillId="5" borderId="11" xfId="0" applyNumberFormat="1" applyFont="1" applyFill="1" applyBorder="1" applyAlignment="1" applyProtection="1">
      <alignment horizontal="center" vertical="center" wrapText="1"/>
      <protection locked="0"/>
    </xf>
    <xf numFmtId="9" fontId="40" fillId="17" borderId="11" xfId="0" applyNumberFormat="1" applyFont="1" applyFill="1" applyBorder="1" applyAlignment="1" applyProtection="1">
      <alignment horizontal="center" vertical="center" wrapText="1"/>
      <protection locked="0"/>
    </xf>
    <xf numFmtId="9" fontId="62" fillId="3" borderId="11" xfId="0" applyNumberFormat="1" applyFont="1" applyFill="1" applyBorder="1" applyAlignment="1" applyProtection="1">
      <alignment horizontal="center" vertical="center" wrapText="1"/>
      <protection locked="0"/>
    </xf>
    <xf numFmtId="9" fontId="62" fillId="4" borderId="11" xfId="0" applyNumberFormat="1" applyFont="1" applyFill="1" applyBorder="1" applyAlignment="1" applyProtection="1">
      <alignment horizontal="center" vertical="center" wrapText="1"/>
      <protection locked="0"/>
    </xf>
    <xf numFmtId="9" fontId="62" fillId="5" borderId="11" xfId="0" applyNumberFormat="1" applyFont="1" applyFill="1" applyBorder="1" applyAlignment="1" applyProtection="1">
      <alignment horizontal="center" vertical="center" wrapText="1"/>
      <protection locked="0"/>
    </xf>
    <xf numFmtId="9" fontId="62" fillId="20" borderId="11" xfId="0" applyNumberFormat="1" applyFont="1" applyFill="1" applyBorder="1" applyAlignment="1" applyProtection="1">
      <alignment horizontal="center" vertical="center" wrapText="1"/>
      <protection locked="0"/>
    </xf>
    <xf numFmtId="9" fontId="62" fillId="9" borderId="11" xfId="0" applyNumberFormat="1" applyFont="1" applyFill="1" applyBorder="1" applyAlignment="1" applyProtection="1">
      <alignment horizontal="center" vertical="center" wrapText="1"/>
      <protection locked="0"/>
    </xf>
    <xf numFmtId="9" fontId="62" fillId="10" borderId="11" xfId="0" applyNumberFormat="1" applyFont="1" applyFill="1" applyBorder="1" applyAlignment="1" applyProtection="1">
      <alignment horizontal="center" vertical="center" wrapText="1"/>
      <protection locked="0"/>
    </xf>
    <xf numFmtId="9" fontId="62" fillId="30" borderId="11" xfId="0" applyNumberFormat="1" applyFont="1" applyFill="1" applyBorder="1" applyAlignment="1" applyProtection="1">
      <alignment horizontal="center" vertical="center" wrapText="1"/>
      <protection locked="0"/>
    </xf>
    <xf numFmtId="9" fontId="62" fillId="24" borderId="11" xfId="0" applyNumberFormat="1" applyFont="1" applyFill="1" applyBorder="1" applyAlignment="1" applyProtection="1">
      <alignment horizontal="center" vertical="center" wrapText="1"/>
      <protection locked="0"/>
    </xf>
    <xf numFmtId="9" fontId="62" fillId="22" borderId="11" xfId="0" applyNumberFormat="1" applyFont="1" applyFill="1" applyBorder="1" applyAlignment="1" applyProtection="1">
      <alignment horizontal="center" vertical="center" wrapText="1"/>
      <protection locked="0"/>
    </xf>
    <xf numFmtId="9" fontId="62" fillId="29" borderId="11" xfId="0" applyNumberFormat="1" applyFont="1" applyFill="1" applyBorder="1" applyAlignment="1" applyProtection="1">
      <alignment horizontal="center" vertical="center" wrapText="1"/>
      <protection locked="0"/>
    </xf>
    <xf numFmtId="9" fontId="62" fillId="12" borderId="11" xfId="0" applyNumberFormat="1" applyFont="1" applyFill="1" applyBorder="1" applyAlignment="1" applyProtection="1">
      <alignment horizontal="center" vertical="center" wrapText="1"/>
      <protection locked="0"/>
    </xf>
    <xf numFmtId="9" fontId="62" fillId="19" borderId="11" xfId="0" applyNumberFormat="1" applyFont="1" applyFill="1" applyBorder="1" applyAlignment="1" applyProtection="1">
      <alignment horizontal="center" vertical="center" wrapText="1"/>
      <protection locked="0"/>
    </xf>
    <xf numFmtId="9" fontId="62" fillId="25" borderId="11" xfId="0" applyNumberFormat="1" applyFont="1" applyFill="1" applyBorder="1" applyAlignment="1" applyProtection="1">
      <alignment horizontal="center" vertical="center" wrapText="1"/>
      <protection locked="0"/>
    </xf>
    <xf numFmtId="9" fontId="62" fillId="14" borderId="11" xfId="0" applyNumberFormat="1" applyFont="1" applyFill="1" applyBorder="1" applyAlignment="1" applyProtection="1">
      <alignment horizontal="center" vertical="center" wrapText="1"/>
      <protection locked="0"/>
    </xf>
    <xf numFmtId="9" fontId="62" fillId="11" borderId="11" xfId="0" applyNumberFormat="1" applyFont="1" applyFill="1" applyBorder="1" applyAlignment="1" applyProtection="1">
      <alignment horizontal="center" vertical="center" wrapText="1"/>
      <protection locked="0"/>
    </xf>
    <xf numFmtId="9" fontId="62" fillId="17" borderId="11" xfId="0" applyNumberFormat="1" applyFont="1" applyFill="1" applyBorder="1" applyAlignment="1" applyProtection="1">
      <alignment horizontal="center" vertical="center" wrapText="1"/>
      <protection locked="0"/>
    </xf>
    <xf numFmtId="9" fontId="62" fillId="18" borderId="11" xfId="0" applyNumberFormat="1" applyFont="1" applyFill="1" applyBorder="1" applyAlignment="1" applyProtection="1">
      <alignment horizontal="center" vertical="center" wrapText="1"/>
      <protection locked="0"/>
    </xf>
    <xf numFmtId="0" fontId="30" fillId="20" borderId="10" xfId="0" applyFont="1" applyFill="1" applyBorder="1" applyAlignment="1" applyProtection="1">
      <alignment horizontal="center" vertical="center" wrapText="1"/>
      <protection locked="0"/>
    </xf>
    <xf numFmtId="0" fontId="44" fillId="20" borderId="10" xfId="0" applyFont="1" applyFill="1" applyBorder="1" applyAlignment="1" applyProtection="1">
      <alignment horizontal="center" vertical="center" wrapText="1"/>
      <protection locked="0"/>
    </xf>
    <xf numFmtId="164" fontId="44" fillId="20" borderId="10" xfId="0" applyNumberFormat="1" applyFont="1" applyFill="1" applyBorder="1" applyAlignment="1" applyProtection="1">
      <alignment horizontal="center" vertical="center" wrapText="1"/>
      <protection locked="0"/>
    </xf>
    <xf numFmtId="0" fontId="30" fillId="20" borderId="10" xfId="0" applyFont="1" applyFill="1" applyBorder="1" applyAlignment="1" applyProtection="1">
      <alignment horizontal="justify" vertical="center" wrapText="1"/>
      <protection locked="0"/>
    </xf>
    <xf numFmtId="0" fontId="33" fillId="2" borderId="10" xfId="0" applyFont="1" applyFill="1" applyBorder="1" applyAlignment="1" applyProtection="1">
      <alignment horizontal="center" vertical="center" wrapText="1"/>
      <protection locked="0"/>
    </xf>
    <xf numFmtId="3" fontId="30" fillId="9" borderId="10" xfId="0" applyNumberFormat="1" applyFont="1" applyFill="1" applyBorder="1" applyAlignment="1" applyProtection="1">
      <alignment horizontal="center" vertical="center" wrapText="1"/>
      <protection locked="0"/>
    </xf>
    <xf numFmtId="0" fontId="30" fillId="9" borderId="10" xfId="0" applyFont="1" applyFill="1" applyBorder="1" applyAlignment="1" applyProtection="1">
      <alignment horizontal="center" vertical="center" wrapText="1"/>
      <protection locked="0"/>
    </xf>
    <xf numFmtId="0" fontId="30" fillId="9" borderId="10" xfId="0" applyFont="1" applyFill="1" applyBorder="1" applyAlignment="1" applyProtection="1">
      <alignment horizontal="justify" vertical="center" wrapText="1"/>
      <protection locked="0"/>
    </xf>
    <xf numFmtId="0" fontId="33" fillId="9" borderId="10" xfId="0" applyFont="1" applyFill="1" applyBorder="1" applyAlignment="1" applyProtection="1">
      <alignment horizontal="center" vertical="center" wrapText="1"/>
      <protection locked="0"/>
    </xf>
    <xf numFmtId="0" fontId="44" fillId="9" borderId="10" xfId="0" applyFont="1" applyFill="1" applyBorder="1" applyAlignment="1" applyProtection="1">
      <alignment horizontal="center" vertical="center" wrapText="1"/>
      <protection locked="0"/>
    </xf>
    <xf numFmtId="164" fontId="44" fillId="9" borderId="10" xfId="0" applyNumberFormat="1" applyFont="1" applyFill="1" applyBorder="1" applyAlignment="1" applyProtection="1">
      <alignment horizontal="center" vertical="center" wrapText="1"/>
      <protection locked="0"/>
    </xf>
    <xf numFmtId="0" fontId="30" fillId="9" borderId="10" xfId="0" applyFont="1" applyFill="1" applyBorder="1" applyAlignment="1" applyProtection="1">
      <alignment horizontal="center" vertical="center" textRotation="90" wrapText="1"/>
      <protection locked="0"/>
    </xf>
    <xf numFmtId="16" fontId="30" fillId="9" borderId="10" xfId="0" applyNumberFormat="1" applyFont="1" applyFill="1" applyBorder="1" applyAlignment="1" applyProtection="1">
      <alignment horizontal="left" vertical="center" wrapText="1"/>
      <protection locked="0"/>
    </xf>
    <xf numFmtId="0" fontId="33" fillId="17" borderId="10" xfId="0" applyFont="1" applyFill="1" applyBorder="1" applyAlignment="1" applyProtection="1">
      <alignment horizontal="center" vertical="center" wrapText="1"/>
      <protection locked="0"/>
    </xf>
    <xf numFmtId="164" fontId="44" fillId="17" borderId="10" xfId="0" applyNumberFormat="1" applyFont="1" applyFill="1" applyBorder="1" applyAlignment="1" applyProtection="1">
      <alignment horizontal="center" vertical="center" wrapText="1"/>
      <protection locked="0"/>
    </xf>
    <xf numFmtId="0" fontId="30" fillId="20" borderId="10" xfId="0" applyFont="1" applyFill="1" applyBorder="1" applyAlignment="1" applyProtection="1">
      <alignment horizontal="center" vertical="center" textRotation="90" wrapText="1"/>
      <protection locked="0"/>
    </xf>
    <xf numFmtId="0" fontId="44" fillId="17" borderId="10" xfId="0" applyFont="1" applyFill="1" applyBorder="1" applyAlignment="1" applyProtection="1">
      <alignment horizontal="center" vertical="center" wrapText="1"/>
      <protection locked="0"/>
    </xf>
    <xf numFmtId="0" fontId="30" fillId="10" borderId="10" xfId="0" applyFont="1" applyFill="1" applyBorder="1" applyAlignment="1" applyProtection="1">
      <alignment horizontal="center" vertical="center" wrapText="1"/>
      <protection locked="0"/>
    </xf>
    <xf numFmtId="3" fontId="30" fillId="17" borderId="10" xfId="0" applyNumberFormat="1" applyFont="1" applyFill="1" applyBorder="1" applyAlignment="1" applyProtection="1">
      <alignment horizontal="center" vertical="center" wrapText="1"/>
      <protection locked="0"/>
    </xf>
    <xf numFmtId="16" fontId="30" fillId="17" borderId="10" xfId="0" applyNumberFormat="1" applyFont="1" applyFill="1" applyBorder="1" applyAlignment="1" applyProtection="1">
      <alignment vertical="center" wrapText="1"/>
      <protection locked="0"/>
    </xf>
    <xf numFmtId="0" fontId="30" fillId="10" borderId="10" xfId="0" applyFont="1" applyFill="1" applyBorder="1" applyAlignment="1" applyProtection="1">
      <alignment horizontal="center" vertical="center" textRotation="90" wrapText="1"/>
      <protection locked="0"/>
    </xf>
    <xf numFmtId="0" fontId="44" fillId="10" borderId="10" xfId="0" applyFont="1" applyFill="1" applyBorder="1" applyAlignment="1" applyProtection="1">
      <alignment horizontal="center" vertical="center" wrapText="1"/>
      <protection locked="0"/>
    </xf>
    <xf numFmtId="164" fontId="44" fillId="10" borderId="10" xfId="0" applyNumberFormat="1" applyFont="1" applyFill="1" applyBorder="1" applyAlignment="1" applyProtection="1">
      <alignment horizontal="center" vertical="center" wrapText="1"/>
      <protection locked="0"/>
    </xf>
    <xf numFmtId="0" fontId="16" fillId="6" borderId="10" xfId="0" applyFont="1" applyFill="1" applyBorder="1" applyAlignment="1" applyProtection="1">
      <alignment horizontal="center" vertical="center" wrapText="1"/>
      <protection locked="0"/>
    </xf>
    <xf numFmtId="0" fontId="16" fillId="4" borderId="10" xfId="0" applyFont="1" applyFill="1" applyBorder="1" applyAlignment="1" applyProtection="1">
      <alignment horizontal="center" vertical="center" wrapText="1"/>
      <protection locked="0"/>
    </xf>
    <xf numFmtId="0" fontId="16" fillId="4" borderId="10" xfId="0" applyFont="1" applyFill="1" applyBorder="1" applyAlignment="1" applyProtection="1">
      <alignment horizontal="justify" vertical="center" wrapText="1"/>
      <protection locked="0"/>
    </xf>
    <xf numFmtId="0" fontId="60" fillId="4" borderId="10" xfId="0" applyFont="1" applyFill="1" applyBorder="1" applyAlignment="1" applyProtection="1">
      <alignment horizontal="center" vertical="center" wrapText="1"/>
      <protection locked="0"/>
    </xf>
    <xf numFmtId="0" fontId="44" fillId="4" borderId="10" xfId="0" applyFont="1" applyFill="1" applyBorder="1" applyAlignment="1" applyProtection="1">
      <alignment horizontal="center" vertical="center" wrapText="1"/>
      <protection locked="0"/>
    </xf>
    <xf numFmtId="0" fontId="16" fillId="4" borderId="10" xfId="0" applyFont="1" applyFill="1" applyBorder="1" applyAlignment="1" applyProtection="1">
      <alignment horizontal="center" vertical="center" textRotation="90" wrapText="1"/>
      <protection locked="0"/>
    </xf>
    <xf numFmtId="164" fontId="44" fillId="4" borderId="10" xfId="0" applyNumberFormat="1"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4" borderId="10" xfId="0" applyFont="1" applyFill="1" applyBorder="1" applyAlignment="1" applyProtection="1">
      <alignment horizontal="left" vertical="center" wrapText="1"/>
      <protection locked="0"/>
    </xf>
    <xf numFmtId="16" fontId="30" fillId="9" borderId="10" xfId="0" applyNumberFormat="1" applyFont="1" applyFill="1" applyBorder="1" applyAlignment="1" applyProtection="1">
      <alignment vertical="center" wrapText="1"/>
      <protection locked="0"/>
    </xf>
    <xf numFmtId="0" fontId="30" fillId="27" borderId="10" xfId="0" applyFont="1" applyFill="1" applyBorder="1" applyAlignment="1" applyProtection="1">
      <alignment horizontal="center" vertical="center" wrapText="1"/>
      <protection locked="0"/>
    </xf>
    <xf numFmtId="0" fontId="33" fillId="27" borderId="10" xfId="0" applyFont="1" applyFill="1" applyBorder="1" applyAlignment="1" applyProtection="1">
      <alignment horizontal="center" vertical="center" wrapText="1"/>
      <protection locked="0"/>
    </xf>
    <xf numFmtId="164" fontId="44" fillId="27" borderId="10" xfId="0" applyNumberFormat="1" applyFont="1" applyFill="1" applyBorder="1" applyAlignment="1" applyProtection="1">
      <alignment horizontal="center" vertical="center" wrapText="1"/>
      <protection locked="0"/>
    </xf>
    <xf numFmtId="0" fontId="44" fillId="27" borderId="10" xfId="0" applyFont="1" applyFill="1" applyBorder="1" applyAlignment="1" applyProtection="1">
      <alignment horizontal="center" vertical="center" wrapText="1"/>
      <protection locked="0"/>
    </xf>
    <xf numFmtId="0" fontId="30" fillId="27" borderId="10" xfId="0" applyFont="1" applyFill="1" applyBorder="1" applyAlignment="1" applyProtection="1">
      <alignment horizontal="left" vertical="center" wrapText="1"/>
      <protection locked="0"/>
    </xf>
    <xf numFmtId="0" fontId="30" fillId="27" borderId="10" xfId="0" applyFont="1" applyFill="1" applyBorder="1" applyAlignment="1" applyProtection="1">
      <alignment horizontal="center" vertical="center" textRotation="90" wrapText="1"/>
      <protection locked="0"/>
    </xf>
    <xf numFmtId="0" fontId="60" fillId="19" borderId="3" xfId="0" applyFont="1" applyFill="1" applyBorder="1" applyAlignment="1" applyProtection="1">
      <alignment horizontal="center" vertical="center" wrapText="1"/>
      <protection locked="0"/>
    </xf>
    <xf numFmtId="0" fontId="60" fillId="24" borderId="3" xfId="0" applyFont="1" applyFill="1" applyBorder="1" applyAlignment="1" applyProtection="1">
      <alignment horizontal="center" vertical="center" wrapText="1"/>
      <protection locked="0"/>
    </xf>
    <xf numFmtId="0" fontId="60" fillId="6" borderId="3" xfId="0" applyFont="1" applyFill="1" applyBorder="1" applyAlignment="1" applyProtection="1">
      <alignment horizontal="center" vertical="center" wrapText="1"/>
      <protection locked="0"/>
    </xf>
    <xf numFmtId="0" fontId="60" fillId="7" borderId="3" xfId="0" applyFont="1" applyFill="1" applyBorder="1" applyAlignment="1" applyProtection="1">
      <alignment horizontal="center" vertical="center" wrapText="1"/>
      <protection locked="0"/>
    </xf>
    <xf numFmtId="0" fontId="40" fillId="2" borderId="3" xfId="0" applyFont="1" applyFill="1" applyBorder="1" applyAlignment="1" applyProtection="1">
      <alignment horizontal="center" vertical="center" wrapText="1"/>
      <protection locked="0"/>
    </xf>
    <xf numFmtId="164" fontId="40" fillId="17" borderId="3" xfId="0" applyNumberFormat="1" applyFont="1" applyFill="1" applyBorder="1" applyAlignment="1" applyProtection="1">
      <alignment horizontal="center" vertical="center" wrapText="1"/>
      <protection locked="0"/>
    </xf>
    <xf numFmtId="0" fontId="30" fillId="17" borderId="10" xfId="0" applyFont="1" applyFill="1" applyBorder="1" applyAlignment="1" applyProtection="1">
      <alignment horizontal="left" vertical="center" wrapText="1"/>
      <protection locked="0"/>
    </xf>
    <xf numFmtId="0" fontId="40" fillId="2" borderId="10" xfId="0" applyFont="1" applyFill="1" applyBorder="1" applyAlignment="1" applyProtection="1">
      <alignment horizontal="center" vertical="center" wrapText="1"/>
      <protection locked="0"/>
    </xf>
    <xf numFmtId="0" fontId="40" fillId="17" borderId="10" xfId="0" applyFont="1" applyFill="1" applyBorder="1" applyAlignment="1" applyProtection="1">
      <alignment horizontal="center" vertical="center" wrapText="1"/>
      <protection locked="0"/>
    </xf>
    <xf numFmtId="164" fontId="40" fillId="17" borderId="10" xfId="0" applyNumberFormat="1" applyFont="1" applyFill="1" applyBorder="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2" xfId="0" applyFont="1" applyBorder="1" applyAlignment="1" applyProtection="1">
      <alignment horizontal="justify" vertical="center" wrapText="1"/>
      <protection locked="0"/>
    </xf>
    <xf numFmtId="0" fontId="30" fillId="0" borderId="0" xfId="0" applyFont="1" applyAlignment="1" applyProtection="1">
      <alignment horizontal="justify" vertical="center" wrapText="1"/>
      <protection locked="0"/>
    </xf>
    <xf numFmtId="0" fontId="16" fillId="0" borderId="5" xfId="0" applyFont="1" applyBorder="1" applyAlignment="1" applyProtection="1">
      <alignment horizontal="justify"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62" fillId="0" borderId="0" xfId="0" applyFont="1" applyAlignment="1" applyProtection="1">
      <alignment horizontal="center" vertical="center" wrapText="1"/>
      <protection locked="0"/>
    </xf>
    <xf numFmtId="0" fontId="30" fillId="0" borderId="5" xfId="0" applyFont="1" applyBorder="1" applyAlignment="1" applyProtection="1">
      <alignment horizontal="justify" vertical="center" wrapText="1"/>
      <protection locked="0"/>
    </xf>
    <xf numFmtId="0" fontId="69" fillId="0" borderId="0" xfId="0" applyFont="1" applyAlignment="1" applyProtection="1">
      <alignment horizontal="center" vertical="center" wrapText="1"/>
      <protection locked="0"/>
    </xf>
    <xf numFmtId="0" fontId="99" fillId="2" borderId="21" xfId="0" applyFont="1" applyFill="1" applyBorder="1" applyAlignment="1" applyProtection="1">
      <alignment vertical="center" wrapText="1"/>
      <protection locked="0"/>
    </xf>
    <xf numFmtId="0" fontId="30" fillId="8" borderId="10" xfId="0" applyFont="1" applyFill="1" applyBorder="1" applyAlignment="1" applyProtection="1">
      <alignment horizontal="center" vertical="center" wrapText="1"/>
      <protection locked="0"/>
    </xf>
    <xf numFmtId="0" fontId="59" fillId="2" borderId="10" xfId="0" applyFont="1" applyFill="1" applyBorder="1" applyAlignment="1" applyProtection="1">
      <alignment horizontal="center" vertical="center" wrapText="1"/>
      <protection locked="0"/>
    </xf>
    <xf numFmtId="0" fontId="40" fillId="8" borderId="10" xfId="0" applyFont="1" applyFill="1" applyBorder="1" applyAlignment="1" applyProtection="1">
      <alignment horizontal="center" vertical="center" wrapText="1"/>
      <protection locked="0"/>
    </xf>
    <xf numFmtId="16" fontId="30" fillId="8" borderId="10" xfId="0" applyNumberFormat="1" applyFont="1" applyFill="1" applyBorder="1" applyAlignment="1" applyProtection="1">
      <alignment horizontal="left" vertical="center" wrapText="1"/>
      <protection locked="0"/>
    </xf>
    <xf numFmtId="164" fontId="40" fillId="8" borderId="10" xfId="0" applyNumberFormat="1" applyFont="1" applyFill="1" applyBorder="1" applyAlignment="1" applyProtection="1">
      <alignment horizontal="center" vertical="center" wrapText="1"/>
      <protection locked="0"/>
    </xf>
    <xf numFmtId="0" fontId="30" fillId="8" borderId="10" xfId="0" applyFont="1" applyFill="1" applyBorder="1" applyAlignment="1" applyProtection="1">
      <alignment horizontal="center" vertical="center" textRotation="90" wrapText="1"/>
      <protection locked="0"/>
    </xf>
    <xf numFmtId="3" fontId="60" fillId="9" borderId="10" xfId="0" applyNumberFormat="1" applyFont="1" applyFill="1" applyBorder="1" applyAlignment="1" applyProtection="1">
      <alignment horizontal="center" vertical="center" wrapText="1"/>
      <protection locked="0"/>
    </xf>
    <xf numFmtId="0" fontId="60" fillId="2" borderId="2" xfId="0" applyFont="1" applyFill="1" applyBorder="1" applyAlignment="1" applyProtection="1">
      <alignment horizontal="center" vertical="center" wrapText="1"/>
      <protection locked="0"/>
    </xf>
    <xf numFmtId="0" fontId="30" fillId="29" borderId="10" xfId="0" applyFont="1" applyFill="1" applyBorder="1" applyAlignment="1" applyProtection="1">
      <alignment horizontal="justify" vertical="center" wrapText="1"/>
      <protection locked="0"/>
    </xf>
    <xf numFmtId="3" fontId="30" fillId="6" borderId="10" xfId="0" applyNumberFormat="1" applyFont="1" applyFill="1" applyBorder="1" applyAlignment="1" applyProtection="1">
      <alignment horizontal="center" vertical="center" wrapText="1"/>
      <protection locked="0"/>
    </xf>
    <xf numFmtId="0" fontId="30" fillId="29" borderId="10" xfId="0" applyFont="1" applyFill="1" applyBorder="1" applyAlignment="1" applyProtection="1">
      <alignment horizontal="center" vertical="center" wrapText="1"/>
      <protection locked="0"/>
    </xf>
    <xf numFmtId="16" fontId="30" fillId="6" borderId="10" xfId="0" applyNumberFormat="1" applyFont="1" applyFill="1" applyBorder="1" applyAlignment="1" applyProtection="1">
      <alignment vertical="center" wrapText="1"/>
      <protection locked="0"/>
    </xf>
    <xf numFmtId="0" fontId="33" fillId="6" borderId="10" xfId="0" applyFont="1" applyFill="1" applyBorder="1" applyAlignment="1" applyProtection="1">
      <alignment horizontal="center" vertical="center" wrapText="1"/>
      <protection locked="0"/>
    </xf>
    <xf numFmtId="0" fontId="44" fillId="6" borderId="10" xfId="0" applyFont="1" applyFill="1" applyBorder="1" applyAlignment="1" applyProtection="1">
      <alignment horizontal="center" vertical="center" wrapText="1"/>
      <protection locked="0"/>
    </xf>
    <xf numFmtId="164" fontId="44" fillId="6" borderId="10" xfId="0" applyNumberFormat="1" applyFont="1" applyFill="1" applyBorder="1" applyAlignment="1" applyProtection="1">
      <alignment horizontal="center" vertical="center" wrapText="1"/>
      <protection locked="0"/>
    </xf>
    <xf numFmtId="164" fontId="44" fillId="29" borderId="10" xfId="0" applyNumberFormat="1" applyFont="1" applyFill="1" applyBorder="1" applyAlignment="1" applyProtection="1">
      <alignment horizontal="center" vertical="center" wrapText="1"/>
      <protection locked="0"/>
    </xf>
    <xf numFmtId="0" fontId="44" fillId="29" borderId="10" xfId="0" applyFont="1" applyFill="1" applyBorder="1" applyAlignment="1" applyProtection="1">
      <alignment horizontal="center" vertical="center" wrapText="1"/>
      <protection locked="0"/>
    </xf>
    <xf numFmtId="0" fontId="30" fillId="29" borderId="10" xfId="0" applyFont="1" applyFill="1" applyBorder="1" applyAlignment="1" applyProtection="1">
      <alignment horizontal="center" vertical="center" textRotation="90" wrapText="1"/>
      <protection locked="0"/>
    </xf>
    <xf numFmtId="3" fontId="60" fillId="17" borderId="10" xfId="0" applyNumberFormat="1" applyFont="1" applyFill="1" applyBorder="1" applyAlignment="1" applyProtection="1">
      <alignment horizontal="center" vertical="center" wrapText="1"/>
      <protection locked="0"/>
    </xf>
    <xf numFmtId="0" fontId="60" fillId="27" borderId="3" xfId="0" applyFont="1" applyFill="1" applyBorder="1" applyAlignment="1" applyProtection="1">
      <alignment horizontal="center" vertical="center" wrapText="1"/>
      <protection locked="0"/>
    </xf>
    <xf numFmtId="3" fontId="60" fillId="27" borderId="3" xfId="0" applyNumberFormat="1" applyFont="1" applyFill="1" applyBorder="1" applyAlignment="1" applyProtection="1">
      <alignment horizontal="center" vertical="center" wrapText="1"/>
      <protection locked="0"/>
    </xf>
    <xf numFmtId="3" fontId="60" fillId="17" borderId="3" xfId="0" applyNumberFormat="1" applyFont="1" applyFill="1" applyBorder="1" applyAlignment="1" applyProtection="1">
      <alignment horizontal="center" vertical="center" wrapText="1"/>
      <protection locked="0"/>
    </xf>
    <xf numFmtId="0" fontId="60" fillId="22" borderId="3" xfId="0" applyFont="1" applyFill="1" applyBorder="1" applyAlignment="1" applyProtection="1">
      <alignment horizontal="center" vertical="center" wrapText="1"/>
      <protection locked="0"/>
    </xf>
    <xf numFmtId="0" fontId="60" fillId="10" borderId="10" xfId="0" applyFont="1" applyFill="1" applyBorder="1" applyAlignment="1" applyProtection="1">
      <alignment horizontal="center" vertical="center" wrapText="1"/>
      <protection locked="0"/>
    </xf>
    <xf numFmtId="0" fontId="60" fillId="25" borderId="3" xfId="0" applyFont="1" applyFill="1" applyBorder="1" applyAlignment="1" applyProtection="1">
      <alignment vertical="center" wrapText="1"/>
      <protection locked="0"/>
    </xf>
    <xf numFmtId="0" fontId="16" fillId="20" borderId="10" xfId="0" applyFont="1" applyFill="1" applyBorder="1" applyAlignment="1" applyProtection="1">
      <alignment horizontal="center" vertical="center" wrapText="1"/>
      <protection locked="0"/>
    </xf>
    <xf numFmtId="0" fontId="60" fillId="17" borderId="10" xfId="0" applyFont="1" applyFill="1" applyBorder="1" applyAlignment="1" applyProtection="1">
      <alignment horizontal="center" vertical="center" wrapText="1"/>
      <protection locked="0"/>
    </xf>
    <xf numFmtId="0" fontId="102" fillId="3" borderId="3" xfId="0" applyFont="1" applyFill="1" applyBorder="1" applyAlignment="1" applyProtection="1">
      <alignment horizontal="center" vertical="center" textRotation="90" wrapText="1"/>
      <protection locked="0"/>
    </xf>
    <xf numFmtId="3" fontId="16" fillId="9" borderId="10" xfId="0" applyNumberFormat="1" applyFont="1" applyFill="1" applyBorder="1" applyAlignment="1" applyProtection="1">
      <alignment horizontal="center" vertical="center" wrapText="1"/>
      <protection locked="0"/>
    </xf>
    <xf numFmtId="0" fontId="60" fillId="30" borderId="10" xfId="0" applyFont="1" applyFill="1" applyBorder="1" applyAlignment="1" applyProtection="1">
      <alignment horizontal="center" vertical="center" wrapText="1"/>
      <protection locked="0"/>
    </xf>
    <xf numFmtId="0" fontId="10" fillId="2" borderId="3" xfId="1" applyFont="1" applyFill="1" applyBorder="1" applyAlignment="1">
      <alignment horizontal="center" vertical="center" wrapText="1"/>
    </xf>
    <xf numFmtId="0" fontId="98" fillId="2" borderId="3" xfId="1" applyFont="1" applyFill="1" applyBorder="1" applyAlignment="1">
      <alignment horizontal="center" vertical="center" wrapText="1"/>
    </xf>
    <xf numFmtId="0" fontId="98" fillId="2" borderId="12" xfId="1" applyFont="1" applyFill="1" applyBorder="1" applyAlignment="1">
      <alignment horizontal="justify" vertical="center" wrapText="1"/>
    </xf>
    <xf numFmtId="0" fontId="11" fillId="2" borderId="12" xfId="1" applyFont="1" applyFill="1" applyBorder="1" applyAlignment="1">
      <alignment horizontal="center" vertical="center" wrapText="1"/>
    </xf>
    <xf numFmtId="0" fontId="98" fillId="2" borderId="1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03" fillId="2" borderId="3" xfId="1" applyFont="1" applyFill="1" applyBorder="1" applyAlignment="1">
      <alignment horizontal="justify" vertical="center" wrapText="1"/>
    </xf>
    <xf numFmtId="0" fontId="104" fillId="2" borderId="3" xfId="1" applyFont="1" applyFill="1" applyBorder="1" applyAlignment="1">
      <alignment horizontal="center" vertical="center" wrapText="1"/>
    </xf>
    <xf numFmtId="0" fontId="104" fillId="2" borderId="0" xfId="1" applyFont="1" applyFill="1" applyAlignment="1">
      <alignment horizontal="center" vertical="center" wrapText="1"/>
    </xf>
    <xf numFmtId="0" fontId="98" fillId="2" borderId="3" xfId="1" applyFont="1" applyFill="1" applyBorder="1" applyAlignment="1">
      <alignment vertical="center" wrapText="1"/>
    </xf>
    <xf numFmtId="0" fontId="16" fillId="6" borderId="3" xfId="0" applyFont="1" applyFill="1" applyBorder="1" applyAlignment="1" applyProtection="1">
      <alignment horizontal="center" vertical="center" wrapText="1"/>
      <protection locked="0"/>
    </xf>
    <xf numFmtId="0" fontId="60" fillId="14" borderId="10" xfId="0" applyFont="1" applyFill="1" applyBorder="1" applyAlignment="1" applyProtection="1">
      <alignment horizontal="center" vertical="center" wrapText="1"/>
      <protection locked="0"/>
    </xf>
    <xf numFmtId="0" fontId="3" fillId="2" borderId="12"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6" fillId="25" borderId="3" xfId="0" applyFont="1" applyFill="1" applyBorder="1" applyAlignment="1" applyProtection="1">
      <alignment horizontal="center" vertical="center" wrapText="1"/>
      <protection locked="0"/>
    </xf>
    <xf numFmtId="0" fontId="103" fillId="2" borderId="3" xfId="1" applyFont="1" applyFill="1" applyBorder="1" applyAlignment="1">
      <alignment horizontal="center" vertical="center" wrapText="1"/>
    </xf>
    <xf numFmtId="0" fontId="103" fillId="2" borderId="12" xfId="1" applyFont="1" applyFill="1" applyBorder="1" applyAlignment="1">
      <alignment horizontal="center" vertical="center" wrapText="1"/>
    </xf>
    <xf numFmtId="0" fontId="105" fillId="30" borderId="3" xfId="0" applyFont="1" applyFill="1" applyBorder="1" applyAlignment="1" applyProtection="1">
      <alignment horizontal="center" vertical="center" wrapText="1"/>
      <protection locked="0"/>
    </xf>
    <xf numFmtId="0" fontId="19" fillId="2" borderId="0" xfId="1" applyFont="1" applyFill="1" applyAlignment="1">
      <alignment vertical="center" wrapText="1"/>
    </xf>
    <xf numFmtId="0" fontId="60" fillId="9" borderId="10" xfId="0" applyFont="1" applyFill="1" applyBorder="1" applyAlignment="1" applyProtection="1">
      <alignment horizontal="center" vertical="center" wrapText="1"/>
      <protection locked="0"/>
    </xf>
    <xf numFmtId="0" fontId="60" fillId="9" borderId="12" xfId="0" applyFont="1" applyFill="1" applyBorder="1" applyAlignment="1" applyProtection="1">
      <alignment horizontal="center" vertical="center" wrapText="1"/>
      <protection locked="0"/>
    </xf>
    <xf numFmtId="0" fontId="30" fillId="9" borderId="10" xfId="0" applyFont="1" applyFill="1" applyBorder="1" applyAlignment="1" applyProtection="1">
      <alignment horizontal="center" vertical="center" wrapText="1"/>
      <protection locked="0"/>
    </xf>
    <xf numFmtId="0" fontId="30" fillId="9" borderId="12" xfId="0" applyFont="1" applyFill="1" applyBorder="1" applyAlignment="1" applyProtection="1">
      <alignment horizontal="center" vertical="center" wrapText="1"/>
      <protection locked="0"/>
    </xf>
    <xf numFmtId="0" fontId="33" fillId="9" borderId="10" xfId="0" applyFont="1" applyFill="1" applyBorder="1" applyAlignment="1" applyProtection="1">
      <alignment horizontal="center" vertical="center" wrapText="1"/>
      <protection locked="0"/>
    </xf>
    <xf numFmtId="0" fontId="33" fillId="9" borderId="12" xfId="0" applyFont="1" applyFill="1" applyBorder="1" applyAlignment="1" applyProtection="1">
      <alignment horizontal="center" vertical="center" wrapText="1"/>
      <protection locked="0"/>
    </xf>
    <xf numFmtId="0" fontId="51" fillId="2" borderId="10" xfId="0" applyFont="1" applyFill="1" applyBorder="1" applyAlignment="1" applyProtection="1">
      <alignment horizontal="center" vertical="center" wrapText="1"/>
      <protection locked="0"/>
    </xf>
    <xf numFmtId="0" fontId="51" fillId="2" borderId="12" xfId="0" applyFont="1" applyFill="1" applyBorder="1" applyAlignment="1" applyProtection="1">
      <alignment horizontal="center" vertical="center" wrapText="1"/>
      <protection locked="0"/>
    </xf>
    <xf numFmtId="0" fontId="30" fillId="9" borderId="10" xfId="0" applyFont="1" applyFill="1" applyBorder="1" applyAlignment="1" applyProtection="1">
      <alignment horizontal="left" vertical="center" wrapText="1"/>
      <protection locked="0"/>
    </xf>
    <xf numFmtId="0" fontId="30" fillId="9" borderId="12" xfId="0" applyFont="1" applyFill="1" applyBorder="1" applyAlignment="1" applyProtection="1">
      <alignment horizontal="left" vertical="center" wrapText="1"/>
      <protection locked="0"/>
    </xf>
    <xf numFmtId="0" fontId="30" fillId="7" borderId="10" xfId="0" applyFont="1" applyFill="1" applyBorder="1" applyAlignment="1" applyProtection="1">
      <alignment horizontal="center" vertical="center" wrapText="1"/>
      <protection locked="0"/>
    </xf>
    <xf numFmtId="0" fontId="30" fillId="7" borderId="12" xfId="0" applyFont="1" applyFill="1" applyBorder="1" applyAlignment="1" applyProtection="1">
      <alignment horizontal="center" vertical="center" wrapText="1"/>
      <protection locked="0"/>
    </xf>
    <xf numFmtId="0" fontId="30" fillId="9" borderId="10" xfId="0" applyFont="1" applyFill="1" applyBorder="1" applyAlignment="1" applyProtection="1">
      <alignment horizontal="center" vertical="center" textRotation="90" wrapText="1"/>
      <protection locked="0"/>
    </xf>
    <xf numFmtId="0" fontId="30" fillId="9" borderId="12" xfId="0" applyFont="1" applyFill="1" applyBorder="1" applyAlignment="1" applyProtection="1">
      <alignment horizontal="center" vertical="center" textRotation="90" wrapText="1"/>
      <protection locked="0"/>
    </xf>
    <xf numFmtId="16" fontId="16" fillId="9" borderId="10" xfId="0" applyNumberFormat="1" applyFont="1" applyFill="1" applyBorder="1" applyAlignment="1" applyProtection="1">
      <alignment horizontal="justify" vertical="center" wrapText="1"/>
      <protection locked="0"/>
    </xf>
    <xf numFmtId="16" fontId="16" fillId="9" borderId="12" xfId="0" applyNumberFormat="1" applyFont="1" applyFill="1" applyBorder="1" applyAlignment="1" applyProtection="1">
      <alignment horizontal="justify" vertical="center" wrapText="1"/>
      <protection locked="0"/>
    </xf>
    <xf numFmtId="0" fontId="30" fillId="14" borderId="10" xfId="0" applyFont="1" applyFill="1" applyBorder="1" applyAlignment="1" applyProtection="1">
      <alignment horizontal="center" vertical="center" wrapText="1"/>
      <protection locked="0"/>
    </xf>
    <xf numFmtId="0" fontId="30" fillId="14" borderId="12" xfId="0" applyFont="1" applyFill="1" applyBorder="1" applyAlignment="1" applyProtection="1">
      <alignment horizontal="center" vertical="center" wrapText="1"/>
      <protection locked="0"/>
    </xf>
    <xf numFmtId="0" fontId="44" fillId="14" borderId="10" xfId="0" applyFont="1" applyFill="1" applyBorder="1" applyAlignment="1" applyProtection="1">
      <alignment horizontal="center" vertical="center" wrapText="1"/>
      <protection locked="0"/>
    </xf>
    <xf numFmtId="0" fontId="44" fillId="14" borderId="12" xfId="0" applyFont="1" applyFill="1" applyBorder="1" applyAlignment="1" applyProtection="1">
      <alignment horizontal="center" vertical="center" wrapText="1"/>
      <protection locked="0"/>
    </xf>
    <xf numFmtId="164" fontId="44" fillId="14" borderId="10" xfId="0" applyNumberFormat="1" applyFont="1" applyFill="1" applyBorder="1" applyAlignment="1" applyProtection="1">
      <alignment horizontal="center" vertical="center" wrapText="1"/>
      <protection locked="0"/>
    </xf>
    <xf numFmtId="164" fontId="44" fillId="14" borderId="12" xfId="0" applyNumberFormat="1" applyFont="1" applyFill="1" applyBorder="1" applyAlignment="1" applyProtection="1">
      <alignment horizontal="center" vertical="center" wrapText="1"/>
      <protection locked="0"/>
    </xf>
    <xf numFmtId="0" fontId="30" fillId="2" borderId="10" xfId="0" applyFont="1" applyFill="1" applyBorder="1" applyAlignment="1" applyProtection="1">
      <alignment horizontal="center" vertical="center" wrapText="1"/>
      <protection locked="0"/>
    </xf>
    <xf numFmtId="0" fontId="30" fillId="2" borderId="12" xfId="0" applyFont="1" applyFill="1" applyBorder="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3" fontId="30" fillId="14" borderId="12" xfId="0" applyNumberFormat="1" applyFont="1" applyFill="1" applyBorder="1" applyAlignment="1" applyProtection="1">
      <alignment horizontal="center" vertical="center" wrapText="1"/>
      <protection locked="0"/>
    </xf>
    <xf numFmtId="0" fontId="30" fillId="14" borderId="10" xfId="0" applyFont="1" applyFill="1" applyBorder="1" applyAlignment="1" applyProtection="1">
      <alignment horizontal="justify" vertical="center" wrapText="1"/>
      <protection locked="0"/>
    </xf>
    <xf numFmtId="0" fontId="30" fillId="14" borderId="12" xfId="0" applyFont="1" applyFill="1" applyBorder="1" applyAlignment="1" applyProtection="1">
      <alignment horizontal="justify" vertical="center" wrapText="1"/>
      <protection locked="0"/>
    </xf>
    <xf numFmtId="0" fontId="30" fillId="7" borderId="2" xfId="0" applyFont="1" applyFill="1" applyBorder="1" applyAlignment="1" applyProtection="1">
      <alignment horizontal="center" vertical="center" wrapText="1"/>
      <protection locked="0"/>
    </xf>
    <xf numFmtId="0" fontId="30" fillId="14" borderId="13" xfId="0" applyFont="1" applyFill="1" applyBorder="1" applyAlignment="1" applyProtection="1">
      <alignment horizontal="justify" vertical="center" wrapText="1"/>
      <protection locked="0"/>
    </xf>
    <xf numFmtId="0" fontId="30" fillId="14" borderId="14" xfId="0" applyFont="1" applyFill="1" applyBorder="1" applyAlignment="1" applyProtection="1">
      <alignment horizontal="justify" vertical="center" wrapText="1"/>
      <protection locked="0"/>
    </xf>
    <xf numFmtId="0" fontId="30" fillId="14" borderId="15" xfId="0" applyFont="1" applyFill="1" applyBorder="1" applyAlignment="1" applyProtection="1">
      <alignment horizontal="justify" vertical="center" wrapText="1"/>
      <protection locked="0"/>
    </xf>
    <xf numFmtId="0" fontId="30" fillId="14" borderId="16" xfId="0" applyFont="1" applyFill="1" applyBorder="1" applyAlignment="1" applyProtection="1">
      <alignment horizontal="justify" vertical="center" wrapText="1"/>
      <protection locked="0"/>
    </xf>
    <xf numFmtId="0" fontId="30" fillId="14" borderId="10" xfId="0" applyFont="1" applyFill="1" applyBorder="1" applyAlignment="1" applyProtection="1">
      <alignment horizontal="center" vertical="center" textRotation="90" wrapText="1"/>
      <protection locked="0"/>
    </xf>
    <xf numFmtId="0" fontId="30" fillId="14" borderId="12" xfId="0" applyFont="1" applyFill="1" applyBorder="1" applyAlignment="1" applyProtection="1">
      <alignment horizontal="center" vertical="center" textRotation="90" wrapText="1"/>
      <protection locked="0"/>
    </xf>
    <xf numFmtId="0" fontId="30" fillId="2" borderId="4" xfId="0" applyFont="1" applyFill="1" applyBorder="1" applyAlignment="1" applyProtection="1">
      <alignment horizontal="center" vertical="center" wrapText="1"/>
      <protection locked="0"/>
    </xf>
    <xf numFmtId="0" fontId="33" fillId="7" borderId="10" xfId="0" applyFont="1" applyFill="1" applyBorder="1" applyAlignment="1" applyProtection="1">
      <alignment horizontal="center" vertical="center" wrapText="1"/>
      <protection locked="0"/>
    </xf>
    <xf numFmtId="0" fontId="33" fillId="7" borderId="2" xfId="0" applyFont="1" applyFill="1" applyBorder="1" applyAlignment="1" applyProtection="1">
      <alignment horizontal="center" vertical="center" wrapText="1"/>
      <protection locked="0"/>
    </xf>
    <xf numFmtId="0" fontId="33" fillId="7" borderId="12" xfId="0" applyFont="1" applyFill="1" applyBorder="1" applyAlignment="1" applyProtection="1">
      <alignment horizontal="center" vertical="center" wrapText="1"/>
      <protection locked="0"/>
    </xf>
    <xf numFmtId="0" fontId="51" fillId="2" borderId="2" xfId="0" applyFont="1" applyFill="1" applyBorder="1" applyAlignment="1" applyProtection="1">
      <alignment horizontal="center" vertical="center" wrapText="1"/>
      <protection locked="0"/>
    </xf>
    <xf numFmtId="0" fontId="44" fillId="7" borderId="10" xfId="0" applyFont="1" applyFill="1" applyBorder="1" applyAlignment="1" applyProtection="1">
      <alignment horizontal="center" vertical="center" wrapText="1"/>
      <protection locked="0"/>
    </xf>
    <xf numFmtId="0" fontId="44" fillId="7" borderId="2" xfId="0" applyFont="1" applyFill="1" applyBorder="1" applyAlignment="1" applyProtection="1">
      <alignment horizontal="center" vertical="center" wrapText="1"/>
      <protection locked="0"/>
    </xf>
    <xf numFmtId="0" fontId="44" fillId="7" borderId="12" xfId="0" applyFont="1" applyFill="1" applyBorder="1" applyAlignment="1" applyProtection="1">
      <alignment horizontal="center" vertical="center" wrapText="1"/>
      <protection locked="0"/>
    </xf>
    <xf numFmtId="164" fontId="44" fillId="7" borderId="10" xfId="0" applyNumberFormat="1" applyFont="1" applyFill="1" applyBorder="1" applyAlignment="1" applyProtection="1">
      <alignment horizontal="center" vertical="center" wrapText="1"/>
      <protection locked="0"/>
    </xf>
    <xf numFmtId="164" fontId="44" fillId="7" borderId="2" xfId="0" applyNumberFormat="1" applyFont="1" applyFill="1" applyBorder="1" applyAlignment="1" applyProtection="1">
      <alignment horizontal="center" vertical="center" wrapText="1"/>
      <protection locked="0"/>
    </xf>
    <xf numFmtId="164" fontId="44" fillId="7" borderId="12" xfId="0" applyNumberFormat="1" applyFont="1" applyFill="1" applyBorder="1" applyAlignment="1" applyProtection="1">
      <alignment horizontal="center" vertical="center" wrapText="1"/>
      <protection locked="0"/>
    </xf>
    <xf numFmtId="0" fontId="60" fillId="7" borderId="10" xfId="0" applyFont="1" applyFill="1" applyBorder="1" applyAlignment="1" applyProtection="1">
      <alignment horizontal="center" vertical="center" wrapText="1"/>
      <protection locked="0"/>
    </xf>
    <xf numFmtId="0" fontId="60" fillId="7" borderId="12" xfId="0" applyFont="1" applyFill="1" applyBorder="1" applyAlignment="1" applyProtection="1">
      <alignment horizontal="center" vertical="center" wrapText="1"/>
      <protection locked="0"/>
    </xf>
    <xf numFmtId="0" fontId="30" fillId="7" borderId="10" xfId="0" applyFont="1" applyFill="1" applyBorder="1" applyAlignment="1" applyProtection="1">
      <alignment horizontal="justify" vertical="center" wrapText="1"/>
      <protection locked="0"/>
    </xf>
    <xf numFmtId="0" fontId="30" fillId="7" borderId="12" xfId="0" applyFont="1" applyFill="1" applyBorder="1" applyAlignment="1" applyProtection="1">
      <alignment horizontal="justify" vertical="center" wrapText="1"/>
      <protection locked="0"/>
    </xf>
    <xf numFmtId="0" fontId="16" fillId="7" borderId="13" xfId="0" applyFont="1" applyFill="1" applyBorder="1" applyAlignment="1" applyProtection="1">
      <alignment horizontal="justify" vertical="center" wrapText="1"/>
      <protection locked="0"/>
    </xf>
    <xf numFmtId="0" fontId="16" fillId="7" borderId="14" xfId="0" applyFont="1" applyFill="1" applyBorder="1" applyAlignment="1" applyProtection="1">
      <alignment horizontal="justify" vertical="center" wrapText="1"/>
      <protection locked="0"/>
    </xf>
    <xf numFmtId="0" fontId="16" fillId="7" borderId="4" xfId="0" applyFont="1" applyFill="1" applyBorder="1" applyAlignment="1" applyProtection="1">
      <alignment horizontal="justify" vertical="center" wrapText="1"/>
      <protection locked="0"/>
    </xf>
    <xf numFmtId="0" fontId="16" fillId="7" borderId="5" xfId="0" applyFont="1" applyFill="1" applyBorder="1" applyAlignment="1" applyProtection="1">
      <alignment horizontal="justify" vertical="center" wrapText="1"/>
      <protection locked="0"/>
    </xf>
    <xf numFmtId="0" fontId="16" fillId="7" borderId="15" xfId="0" applyFont="1" applyFill="1" applyBorder="1" applyAlignment="1" applyProtection="1">
      <alignment horizontal="justify" vertical="center" wrapText="1"/>
      <protection locked="0"/>
    </xf>
    <xf numFmtId="0" fontId="16" fillId="7" borderId="16" xfId="0" applyFont="1" applyFill="1" applyBorder="1" applyAlignment="1" applyProtection="1">
      <alignment horizontal="justify" vertical="center" wrapText="1"/>
      <protection locked="0"/>
    </xf>
    <xf numFmtId="0" fontId="30" fillId="7" borderId="10" xfId="0" applyFont="1" applyFill="1" applyBorder="1" applyAlignment="1" applyProtection="1">
      <alignment horizontal="center" vertical="center" textRotation="90" wrapText="1"/>
      <protection locked="0"/>
    </xf>
    <xf numFmtId="0" fontId="30" fillId="7" borderId="2" xfId="0" applyFont="1" applyFill="1" applyBorder="1" applyAlignment="1" applyProtection="1">
      <alignment horizontal="center" vertical="center" textRotation="90" wrapText="1"/>
      <protection locked="0"/>
    </xf>
    <xf numFmtId="0" fontId="30" fillId="7" borderId="12" xfId="0" applyFont="1" applyFill="1" applyBorder="1" applyAlignment="1" applyProtection="1">
      <alignment horizontal="center" vertical="center" textRotation="90" wrapText="1"/>
      <protection locked="0"/>
    </xf>
    <xf numFmtId="0" fontId="30" fillId="17" borderId="8" xfId="0" applyFont="1" applyFill="1" applyBorder="1" applyAlignment="1" applyProtection="1">
      <alignment horizontal="justify" vertical="center" wrapText="1"/>
      <protection locked="0"/>
    </xf>
    <xf numFmtId="0" fontId="30" fillId="17" borderId="9" xfId="0" applyFont="1" applyFill="1" applyBorder="1" applyAlignment="1" applyProtection="1">
      <alignment horizontal="justify" vertical="center" wrapText="1"/>
      <protection locked="0"/>
    </xf>
    <xf numFmtId="0" fontId="16" fillId="3" borderId="8" xfId="0" applyFont="1" applyFill="1" applyBorder="1" applyAlignment="1" applyProtection="1">
      <alignment horizontal="justify" vertical="center" wrapText="1"/>
      <protection locked="0"/>
    </xf>
    <xf numFmtId="0" fontId="16" fillId="3" borderId="9" xfId="0" applyFont="1" applyFill="1" applyBorder="1" applyAlignment="1" applyProtection="1">
      <alignment horizontal="justify" vertical="center" wrapText="1"/>
      <protection locked="0"/>
    </xf>
    <xf numFmtId="0" fontId="30" fillId="5" borderId="8" xfId="0" applyFont="1" applyFill="1" applyBorder="1" applyAlignment="1" applyProtection="1">
      <alignment horizontal="justify" vertical="center" wrapText="1"/>
      <protection locked="0"/>
    </xf>
    <xf numFmtId="0" fontId="30" fillId="5" borderId="9" xfId="0" applyFont="1" applyFill="1" applyBorder="1" applyAlignment="1" applyProtection="1">
      <alignment horizontal="justify" vertical="center" wrapText="1"/>
      <protection locked="0"/>
    </xf>
    <xf numFmtId="0" fontId="30" fillId="20" borderId="10" xfId="0" applyFont="1" applyFill="1" applyBorder="1" applyAlignment="1" applyProtection="1">
      <alignment horizontal="center" vertical="center" wrapText="1"/>
      <protection locked="0"/>
    </xf>
    <xf numFmtId="0" fontId="30" fillId="20" borderId="12" xfId="0" applyFont="1" applyFill="1" applyBorder="1" applyAlignment="1" applyProtection="1">
      <alignment horizontal="center" vertical="center" wrapText="1"/>
      <protection locked="0"/>
    </xf>
    <xf numFmtId="0" fontId="30" fillId="20" borderId="8" xfId="0" applyFont="1" applyFill="1" applyBorder="1" applyAlignment="1" applyProtection="1">
      <alignment horizontal="justify" vertical="center" wrapText="1"/>
      <protection locked="0"/>
    </xf>
    <xf numFmtId="0" fontId="30" fillId="20" borderId="9" xfId="0" applyFont="1" applyFill="1" applyBorder="1" applyAlignment="1" applyProtection="1">
      <alignment horizontal="justify" vertical="center" wrapText="1"/>
      <protection locked="0"/>
    </xf>
    <xf numFmtId="0" fontId="30" fillId="5" borderId="10" xfId="0" applyFont="1" applyFill="1" applyBorder="1" applyAlignment="1" applyProtection="1">
      <alignment horizontal="center" vertical="center" wrapText="1"/>
      <protection locked="0"/>
    </xf>
    <xf numFmtId="0" fontId="30" fillId="5" borderId="12"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justify" vertical="center" wrapText="1"/>
      <protection locked="0"/>
    </xf>
    <xf numFmtId="0" fontId="16" fillId="4" borderId="9" xfId="0" applyFont="1" applyFill="1" applyBorder="1" applyAlignment="1" applyProtection="1">
      <alignment horizontal="justify" vertical="center" wrapText="1"/>
      <protection locked="0"/>
    </xf>
    <xf numFmtId="0" fontId="52" fillId="5" borderId="8" xfId="0" applyFont="1" applyFill="1" applyBorder="1" applyAlignment="1" applyProtection="1">
      <alignment horizontal="justify" vertical="center" wrapText="1"/>
      <protection locked="0"/>
    </xf>
    <xf numFmtId="0" fontId="52" fillId="5" borderId="9" xfId="0" applyFont="1" applyFill="1" applyBorder="1" applyAlignment="1" applyProtection="1">
      <alignment horizontal="justify" vertical="center" wrapText="1"/>
      <protection locked="0"/>
    </xf>
    <xf numFmtId="0" fontId="30" fillId="30" borderId="10" xfId="0" applyFont="1" applyFill="1" applyBorder="1" applyAlignment="1" applyProtection="1">
      <alignment horizontal="center" vertical="center" textRotation="90" wrapText="1"/>
      <protection locked="0"/>
    </xf>
    <xf numFmtId="0" fontId="30" fillId="30" borderId="12" xfId="0" applyFont="1" applyFill="1" applyBorder="1" applyAlignment="1" applyProtection="1">
      <alignment horizontal="center" vertical="center" textRotation="90" wrapText="1"/>
      <protection locked="0"/>
    </xf>
    <xf numFmtId="0" fontId="30" fillId="5" borderId="10" xfId="0" applyFont="1" applyFill="1" applyBorder="1" applyAlignment="1" applyProtection="1">
      <alignment horizontal="center" vertical="center" textRotation="90" wrapText="1"/>
      <protection locked="0"/>
    </xf>
    <xf numFmtId="0" fontId="30" fillId="5" borderId="12" xfId="0" applyFont="1" applyFill="1" applyBorder="1" applyAlignment="1" applyProtection="1">
      <alignment horizontal="center" vertical="center" textRotation="90" wrapText="1"/>
      <protection locked="0"/>
    </xf>
    <xf numFmtId="0" fontId="30" fillId="30" borderId="8" xfId="0" applyFont="1" applyFill="1" applyBorder="1" applyAlignment="1" applyProtection="1">
      <alignment horizontal="justify" vertical="center" wrapText="1"/>
      <protection locked="0"/>
    </xf>
    <xf numFmtId="0" fontId="30" fillId="30" borderId="9" xfId="0" applyFont="1" applyFill="1" applyBorder="1" applyAlignment="1" applyProtection="1">
      <alignment horizontal="justify" vertical="center" wrapText="1"/>
      <protection locked="0"/>
    </xf>
    <xf numFmtId="0" fontId="30" fillId="10" borderId="8" xfId="0" applyFont="1" applyFill="1" applyBorder="1" applyAlignment="1" applyProtection="1">
      <alignment horizontal="justify" vertical="center" wrapText="1"/>
      <protection locked="0"/>
    </xf>
    <xf numFmtId="0" fontId="30" fillId="10" borderId="9" xfId="0" applyFont="1" applyFill="1" applyBorder="1" applyAlignment="1" applyProtection="1">
      <alignment horizontal="justify" vertical="center" wrapText="1"/>
      <protection locked="0"/>
    </xf>
    <xf numFmtId="0" fontId="52" fillId="10" borderId="8" xfId="0" applyFont="1" applyFill="1" applyBorder="1" applyAlignment="1" applyProtection="1">
      <alignment horizontal="justify" vertical="center" wrapText="1"/>
      <protection locked="0"/>
    </xf>
    <xf numFmtId="0" fontId="52" fillId="10" borderId="9" xfId="0" applyFont="1" applyFill="1" applyBorder="1" applyAlignment="1" applyProtection="1">
      <alignment horizontal="justify" vertical="center" wrapText="1"/>
      <protection locked="0"/>
    </xf>
    <xf numFmtId="0" fontId="62" fillId="5" borderId="11" xfId="0" applyFont="1" applyFill="1" applyBorder="1" applyAlignment="1" applyProtection="1">
      <alignment horizontal="center" vertical="center" wrapText="1"/>
      <protection locked="0"/>
    </xf>
    <xf numFmtId="0" fontId="30" fillId="29" borderId="10" xfId="0" applyFont="1" applyFill="1" applyBorder="1" applyAlignment="1" applyProtection="1">
      <alignment horizontal="justify" vertical="center" wrapText="1"/>
      <protection locked="0"/>
    </xf>
    <xf numFmtId="0" fontId="30" fillId="29" borderId="2" xfId="0" applyFont="1" applyFill="1" applyBorder="1" applyAlignment="1" applyProtection="1">
      <alignment horizontal="justify" vertical="center" wrapText="1"/>
      <protection locked="0"/>
    </xf>
    <xf numFmtId="0" fontId="30" fillId="29" borderId="12" xfId="0" applyFont="1" applyFill="1" applyBorder="1" applyAlignment="1" applyProtection="1">
      <alignment horizontal="justify" vertical="center" wrapText="1"/>
      <protection locked="0"/>
    </xf>
    <xf numFmtId="0" fontId="30" fillId="30" borderId="10" xfId="0" applyFont="1" applyFill="1" applyBorder="1" applyAlignment="1" applyProtection="1">
      <alignment horizontal="center" vertical="center" wrapText="1"/>
      <protection locked="0"/>
    </xf>
    <xf numFmtId="0" fontId="30" fillId="30" borderId="12" xfId="0" applyFont="1" applyFill="1" applyBorder="1" applyAlignment="1" applyProtection="1">
      <alignment horizontal="center" vertical="center" wrapText="1"/>
      <protection locked="0"/>
    </xf>
    <xf numFmtId="0" fontId="62" fillId="4" borderId="11" xfId="0" applyFont="1" applyFill="1" applyBorder="1" applyAlignment="1" applyProtection="1">
      <alignment horizontal="center" vertical="center" wrapText="1"/>
      <protection locked="0"/>
    </xf>
    <xf numFmtId="0" fontId="62" fillId="24" borderId="11" xfId="0" applyFont="1" applyFill="1" applyBorder="1" applyAlignment="1" applyProtection="1">
      <alignment horizontal="center" vertical="center" wrapText="1"/>
      <protection locked="0"/>
    </xf>
    <xf numFmtId="164" fontId="62" fillId="4" borderId="11" xfId="0" applyNumberFormat="1" applyFont="1" applyFill="1" applyBorder="1" applyAlignment="1" applyProtection="1">
      <alignment horizontal="center" vertical="center" wrapText="1"/>
      <protection locked="0"/>
    </xf>
    <xf numFmtId="0" fontId="62" fillId="10" borderId="11" xfId="0" applyFont="1" applyFill="1" applyBorder="1" applyAlignment="1" applyProtection="1">
      <alignment horizontal="center" vertical="center" wrapText="1"/>
      <protection locked="0"/>
    </xf>
    <xf numFmtId="0" fontId="62" fillId="4" borderId="11" xfId="0" applyFont="1" applyFill="1" applyBorder="1" applyAlignment="1" applyProtection="1">
      <alignment horizontal="justify" vertical="center" wrapText="1"/>
      <protection locked="0"/>
    </xf>
    <xf numFmtId="0" fontId="30" fillId="29" borderId="10" xfId="0" applyFont="1" applyFill="1" applyBorder="1" applyAlignment="1" applyProtection="1">
      <alignment horizontal="center" vertical="center" wrapText="1"/>
      <protection locked="0"/>
    </xf>
    <xf numFmtId="0" fontId="30" fillId="29" borderId="2" xfId="0" applyFont="1" applyFill="1" applyBorder="1" applyAlignment="1" applyProtection="1">
      <alignment horizontal="center" vertical="center" wrapText="1"/>
      <protection locked="0"/>
    </xf>
    <xf numFmtId="0" fontId="30" fillId="29" borderId="12" xfId="0" applyFont="1" applyFill="1" applyBorder="1" applyAlignment="1" applyProtection="1">
      <alignment horizontal="center" vertical="center" wrapText="1"/>
      <protection locked="0"/>
    </xf>
    <xf numFmtId="0" fontId="60" fillId="5" borderId="10" xfId="0" applyFont="1" applyFill="1" applyBorder="1" applyAlignment="1" applyProtection="1">
      <alignment horizontal="center" vertical="center" wrapText="1"/>
      <protection locked="0"/>
    </xf>
    <xf numFmtId="0" fontId="60" fillId="5" borderId="1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12" xfId="0" applyFont="1" applyFill="1" applyBorder="1" applyAlignment="1" applyProtection="1">
      <alignment horizontal="center" vertical="center" wrapText="1"/>
      <protection locked="0"/>
    </xf>
    <xf numFmtId="0" fontId="40" fillId="6" borderId="11" xfId="0" applyFont="1" applyFill="1" applyBorder="1" applyAlignment="1" applyProtection="1">
      <alignment horizontal="center" vertical="center" wrapText="1"/>
      <protection locked="0"/>
    </xf>
    <xf numFmtId="0" fontId="40" fillId="5" borderId="11" xfId="0" applyFont="1" applyFill="1" applyBorder="1" applyAlignment="1" applyProtection="1">
      <alignment horizontal="center" vertical="center" wrapText="1"/>
      <protection locked="0"/>
    </xf>
    <xf numFmtId="0" fontId="16" fillId="30" borderId="10" xfId="0" applyFont="1" applyFill="1" applyBorder="1" applyAlignment="1" applyProtection="1">
      <alignment horizontal="center" vertical="center" wrapText="1"/>
      <protection locked="0"/>
    </xf>
    <xf numFmtId="0" fontId="16" fillId="30" borderId="12" xfId="0" applyFont="1" applyFill="1" applyBorder="1" applyAlignment="1" applyProtection="1">
      <alignment horizontal="center" vertical="center" wrapText="1"/>
      <protection locked="0"/>
    </xf>
    <xf numFmtId="164" fontId="62" fillId="10" borderId="11" xfId="0" applyNumberFormat="1" applyFont="1" applyFill="1" applyBorder="1" applyAlignment="1" applyProtection="1">
      <alignment horizontal="center" vertical="center" wrapText="1"/>
      <protection locked="0"/>
    </xf>
    <xf numFmtId="0" fontId="62" fillId="30" borderId="11" xfId="0" applyFont="1" applyFill="1" applyBorder="1" applyAlignment="1" applyProtection="1">
      <alignment horizontal="center" vertical="center" wrapText="1"/>
      <protection locked="0"/>
    </xf>
    <xf numFmtId="0" fontId="62" fillId="22" borderId="11" xfId="0" applyFont="1" applyFill="1" applyBorder="1" applyAlignment="1" applyProtection="1">
      <alignment horizontal="center" vertical="center" wrapText="1"/>
      <protection locked="0"/>
    </xf>
    <xf numFmtId="0" fontId="30" fillId="5" borderId="10" xfId="0" applyFont="1" applyFill="1" applyBorder="1" applyAlignment="1" applyProtection="1">
      <alignment horizontal="justify" vertical="center" wrapText="1"/>
      <protection locked="0"/>
    </xf>
    <xf numFmtId="0" fontId="30" fillId="5" borderId="12" xfId="0" applyFont="1" applyFill="1" applyBorder="1" applyAlignment="1" applyProtection="1">
      <alignment horizontal="justify" vertical="center" wrapText="1"/>
      <protection locked="0"/>
    </xf>
    <xf numFmtId="0" fontId="40" fillId="27" borderId="11" xfId="0" applyFont="1" applyFill="1" applyBorder="1" applyAlignment="1" applyProtection="1">
      <alignment horizontal="center" vertical="center" wrapText="1"/>
      <protection locked="0"/>
    </xf>
    <xf numFmtId="16" fontId="40" fillId="2" borderId="0" xfId="0" applyNumberFormat="1" applyFont="1" applyFill="1" applyAlignment="1" applyProtection="1">
      <alignment horizontal="center" vertical="center" wrapText="1"/>
      <protection locked="0"/>
    </xf>
    <xf numFmtId="0" fontId="40" fillId="6" borderId="11" xfId="0" applyFont="1" applyFill="1" applyBorder="1" applyAlignment="1" applyProtection="1">
      <alignment horizontal="justify" vertical="center" wrapText="1"/>
      <protection locked="0"/>
    </xf>
    <xf numFmtId="0" fontId="40" fillId="27" borderId="11" xfId="0" applyFont="1" applyFill="1" applyBorder="1" applyAlignment="1" applyProtection="1">
      <alignment horizontal="justify" vertical="center" wrapText="1"/>
      <protection locked="0"/>
    </xf>
    <xf numFmtId="0" fontId="83" fillId="5" borderId="13" xfId="0" applyFont="1" applyFill="1" applyBorder="1" applyAlignment="1" applyProtection="1">
      <alignment horizontal="justify" vertical="center" wrapText="1"/>
      <protection locked="0"/>
    </xf>
    <xf numFmtId="0" fontId="83" fillId="5" borderId="14" xfId="0" applyFont="1" applyFill="1" applyBorder="1" applyAlignment="1" applyProtection="1">
      <alignment horizontal="justify" vertical="center" wrapText="1"/>
      <protection locked="0"/>
    </xf>
    <xf numFmtId="0" fontId="40" fillId="17" borderId="11" xfId="0" applyFont="1" applyFill="1" applyBorder="1" applyAlignment="1" applyProtection="1">
      <alignment horizontal="center" vertical="center" wrapText="1"/>
      <protection locked="0"/>
    </xf>
    <xf numFmtId="0" fontId="52" fillId="3" borderId="10" xfId="0" applyFont="1" applyFill="1" applyBorder="1" applyAlignment="1" applyProtection="1">
      <alignment horizontal="center" vertical="center" wrapText="1"/>
      <protection locked="0"/>
    </xf>
    <xf numFmtId="0" fontId="52" fillId="3" borderId="12" xfId="0" applyFont="1" applyFill="1" applyBorder="1" applyAlignment="1" applyProtection="1">
      <alignment horizontal="center" vertical="center" wrapText="1"/>
      <protection locked="0"/>
    </xf>
    <xf numFmtId="0" fontId="82" fillId="3" borderId="15" xfId="0" applyFont="1" applyFill="1" applyBorder="1" applyAlignment="1" applyProtection="1">
      <alignment horizontal="justify" vertical="center" wrapText="1"/>
      <protection locked="0"/>
    </xf>
    <xf numFmtId="0" fontId="52" fillId="3" borderId="16" xfId="0" applyFont="1" applyFill="1" applyBorder="1" applyAlignment="1" applyProtection="1">
      <alignment horizontal="justify" vertical="center" wrapText="1"/>
      <protection locked="0"/>
    </xf>
    <xf numFmtId="0" fontId="30" fillId="6" borderId="8" xfId="0" applyFont="1" applyFill="1" applyBorder="1" applyAlignment="1" applyProtection="1">
      <alignment horizontal="justify" vertical="center" wrapText="1"/>
      <protection locked="0"/>
    </xf>
    <xf numFmtId="0" fontId="30" fillId="6" borderId="9" xfId="0" applyFont="1" applyFill="1" applyBorder="1" applyAlignment="1" applyProtection="1">
      <alignment horizontal="justify" vertical="center" wrapText="1"/>
      <protection locked="0"/>
    </xf>
    <xf numFmtId="0" fontId="16" fillId="4" borderId="13" xfId="0" applyFont="1" applyFill="1" applyBorder="1" applyAlignment="1" applyProtection="1">
      <alignment horizontal="justify" vertical="center" wrapText="1"/>
      <protection locked="0"/>
    </xf>
    <xf numFmtId="0" fontId="16" fillId="4" borderId="14" xfId="0" applyFont="1" applyFill="1" applyBorder="1" applyAlignment="1" applyProtection="1">
      <alignment horizontal="justify" vertical="center" wrapText="1"/>
      <protection locked="0"/>
    </xf>
    <xf numFmtId="0" fontId="30" fillId="20" borderId="13" xfId="0" applyFont="1" applyFill="1" applyBorder="1" applyAlignment="1" applyProtection="1">
      <alignment horizontal="justify" vertical="center" wrapText="1"/>
      <protection locked="0"/>
    </xf>
    <xf numFmtId="0" fontId="30" fillId="20" borderId="14" xfId="0" applyFont="1" applyFill="1" applyBorder="1" applyAlignment="1" applyProtection="1">
      <alignment horizontal="justify" vertical="center" wrapText="1"/>
      <protection locked="0"/>
    </xf>
    <xf numFmtId="0" fontId="30" fillId="20" borderId="15" xfId="0" applyFont="1" applyFill="1" applyBorder="1" applyAlignment="1" applyProtection="1">
      <alignment horizontal="justify" vertical="center" wrapText="1"/>
      <protection locked="0"/>
    </xf>
    <xf numFmtId="0" fontId="30" fillId="20" borderId="16" xfId="0" applyFont="1" applyFill="1" applyBorder="1" applyAlignment="1" applyProtection="1">
      <alignment horizontal="justify" vertical="center" wrapText="1"/>
      <protection locked="0"/>
    </xf>
    <xf numFmtId="0" fontId="30" fillId="5" borderId="13" xfId="0" applyFont="1" applyFill="1" applyBorder="1" applyAlignment="1" applyProtection="1">
      <alignment horizontal="justify" vertical="center" wrapText="1"/>
      <protection locked="0"/>
    </xf>
    <xf numFmtId="0" fontId="30" fillId="5" borderId="14" xfId="0" applyFont="1" applyFill="1" applyBorder="1" applyAlignment="1" applyProtection="1">
      <alignment horizontal="justify" vertical="center" wrapText="1"/>
      <protection locked="0"/>
    </xf>
    <xf numFmtId="0" fontId="30" fillId="5" borderId="15" xfId="0" applyFont="1" applyFill="1" applyBorder="1" applyAlignment="1" applyProtection="1">
      <alignment horizontal="justify" vertical="center" wrapText="1"/>
      <protection locked="0"/>
    </xf>
    <xf numFmtId="0" fontId="30" fillId="5" borderId="16" xfId="0" applyFont="1" applyFill="1" applyBorder="1" applyAlignment="1" applyProtection="1">
      <alignment horizontal="justify" vertical="center" wrapText="1"/>
      <protection locked="0"/>
    </xf>
    <xf numFmtId="0" fontId="55" fillId="2" borderId="17" xfId="0" applyFont="1" applyFill="1" applyBorder="1" applyAlignment="1" applyProtection="1">
      <alignment horizontal="center" vertical="center" wrapText="1"/>
      <protection locked="0"/>
    </xf>
    <xf numFmtId="0" fontId="55" fillId="2" borderId="18" xfId="0" applyFont="1" applyFill="1" applyBorder="1" applyAlignment="1" applyProtection="1">
      <alignment horizontal="center" vertical="center" wrapText="1"/>
      <protection locked="0"/>
    </xf>
    <xf numFmtId="3" fontId="30" fillId="5" borderId="12" xfId="0" applyNumberFormat="1" applyFont="1" applyFill="1" applyBorder="1" applyAlignment="1" applyProtection="1">
      <alignment horizontal="center" vertical="center" wrapText="1"/>
      <protection locked="0"/>
    </xf>
    <xf numFmtId="0" fontId="62" fillId="25" borderId="11" xfId="0" applyFont="1" applyFill="1" applyBorder="1" applyAlignment="1" applyProtection="1">
      <alignment horizontal="justify" vertical="center" wrapText="1"/>
      <protection locked="0"/>
    </xf>
    <xf numFmtId="0" fontId="62" fillId="20" borderId="11" xfId="0" applyFont="1" applyFill="1" applyBorder="1" applyAlignment="1" applyProtection="1">
      <alignment horizontal="center" vertical="center" wrapText="1"/>
      <protection locked="0"/>
    </xf>
    <xf numFmtId="0" fontId="30" fillId="25" borderId="10" xfId="0" applyFont="1" applyFill="1" applyBorder="1" applyAlignment="1" applyProtection="1">
      <alignment horizontal="center" vertical="center" wrapText="1"/>
      <protection locked="0"/>
    </xf>
    <xf numFmtId="0" fontId="30" fillId="25" borderId="2" xfId="0" applyFont="1" applyFill="1" applyBorder="1" applyAlignment="1" applyProtection="1">
      <alignment horizontal="center" vertical="center" wrapText="1"/>
      <protection locked="0"/>
    </xf>
    <xf numFmtId="164" fontId="56" fillId="9" borderId="11" xfId="0" applyNumberFormat="1" applyFont="1" applyFill="1" applyBorder="1" applyAlignment="1" applyProtection="1">
      <alignment horizontal="center" vertical="center" wrapText="1"/>
      <protection locked="0"/>
    </xf>
    <xf numFmtId="0" fontId="33" fillId="3" borderId="10" xfId="0" applyFont="1" applyFill="1" applyBorder="1" applyAlignment="1" applyProtection="1">
      <alignment horizontal="center" vertical="center" wrapText="1"/>
      <protection locked="0"/>
    </xf>
    <xf numFmtId="0" fontId="33" fillId="3" borderId="12" xfId="0" applyFont="1" applyFill="1" applyBorder="1" applyAlignment="1" applyProtection="1">
      <alignment horizontal="center" vertical="center" wrapText="1"/>
      <protection locked="0"/>
    </xf>
    <xf numFmtId="0" fontId="62" fillId="3" borderId="11" xfId="0" applyFont="1" applyFill="1" applyBorder="1" applyAlignment="1" applyProtection="1">
      <alignment horizontal="justify" vertical="center" wrapText="1"/>
      <protection locked="0"/>
    </xf>
    <xf numFmtId="164" fontId="62" fillId="9" borderId="11" xfId="0" applyNumberFormat="1" applyFont="1" applyFill="1" applyBorder="1" applyAlignment="1" applyProtection="1">
      <alignment horizontal="center" vertical="center" wrapText="1"/>
      <protection locked="0"/>
    </xf>
    <xf numFmtId="0" fontId="62" fillId="29" borderId="11" xfId="0" applyFont="1" applyFill="1" applyBorder="1" applyAlignment="1" applyProtection="1">
      <alignment horizontal="center" vertical="center" wrapText="1"/>
      <protection locked="0"/>
    </xf>
    <xf numFmtId="0" fontId="62" fillId="12" borderId="11" xfId="0" applyFont="1" applyFill="1" applyBorder="1" applyAlignment="1" applyProtection="1">
      <alignment horizontal="center" vertical="center" wrapText="1"/>
      <protection locked="0"/>
    </xf>
    <xf numFmtId="0" fontId="62" fillId="20" borderId="11" xfId="0" applyFont="1" applyFill="1" applyBorder="1" applyAlignment="1" applyProtection="1">
      <alignment horizontal="justify" vertical="center" wrapText="1"/>
      <protection locked="0"/>
    </xf>
    <xf numFmtId="164" fontId="62" fillId="19" borderId="11" xfId="0" applyNumberFormat="1" applyFont="1" applyFill="1" applyBorder="1" applyAlignment="1" applyProtection="1">
      <alignment horizontal="center" vertical="center" wrapText="1"/>
      <protection locked="0"/>
    </xf>
    <xf numFmtId="164" fontId="62" fillId="29" borderId="11" xfId="0" applyNumberFormat="1" applyFont="1" applyFill="1" applyBorder="1" applyAlignment="1" applyProtection="1">
      <alignment horizontal="center" vertical="center" wrapText="1"/>
      <protection locked="0"/>
    </xf>
    <xf numFmtId="0" fontId="30" fillId="30" borderId="10" xfId="0" applyFont="1" applyFill="1" applyBorder="1" applyAlignment="1" applyProtection="1">
      <alignment horizontal="justify" vertical="center" wrapText="1"/>
      <protection locked="0"/>
    </xf>
    <xf numFmtId="0" fontId="30" fillId="30" borderId="12" xfId="0" applyFont="1" applyFill="1" applyBorder="1" applyAlignment="1" applyProtection="1">
      <alignment horizontal="justify" vertical="center" wrapText="1"/>
      <protection locked="0"/>
    </xf>
    <xf numFmtId="0" fontId="55" fillId="2" borderId="11" xfId="0" applyFont="1" applyFill="1" applyBorder="1" applyAlignment="1" applyProtection="1">
      <alignment horizontal="center" vertical="center" wrapText="1"/>
      <protection locked="0"/>
    </xf>
    <xf numFmtId="0" fontId="62" fillId="19" borderId="11" xfId="0" applyFont="1" applyFill="1" applyBorder="1" applyAlignment="1" applyProtection="1">
      <alignment horizontal="center" vertical="center" wrapText="1"/>
      <protection locked="0"/>
    </xf>
    <xf numFmtId="164" fontId="44" fillId="5" borderId="10" xfId="0" applyNumberFormat="1" applyFont="1" applyFill="1" applyBorder="1" applyAlignment="1" applyProtection="1">
      <alignment horizontal="center" vertical="center" wrapText="1"/>
      <protection locked="0"/>
    </xf>
    <xf numFmtId="164" fontId="44" fillId="5" borderId="12" xfId="0" applyNumberFormat="1" applyFont="1" applyFill="1" applyBorder="1" applyAlignment="1" applyProtection="1">
      <alignment horizontal="center" vertical="center" wrapText="1"/>
      <protection locked="0"/>
    </xf>
    <xf numFmtId="164" fontId="62" fillId="30" borderId="11" xfId="0" applyNumberFormat="1" applyFont="1" applyFill="1" applyBorder="1" applyAlignment="1" applyProtection="1">
      <alignment horizontal="center" vertical="center" wrapText="1"/>
      <protection locked="0"/>
    </xf>
    <xf numFmtId="0" fontId="62" fillId="30" borderId="11" xfId="0" applyFont="1" applyFill="1" applyBorder="1" applyAlignment="1" applyProtection="1">
      <alignment horizontal="justify" vertical="center" wrapText="1"/>
      <protection locked="0"/>
    </xf>
    <xf numFmtId="0" fontId="62" fillId="3" borderId="11" xfId="0" applyFont="1" applyFill="1" applyBorder="1" applyAlignment="1" applyProtection="1">
      <alignment horizontal="center" vertical="center" wrapText="1"/>
      <protection locked="0"/>
    </xf>
    <xf numFmtId="164" fontId="40" fillId="17" borderId="11" xfId="0" applyNumberFormat="1" applyFont="1" applyFill="1" applyBorder="1" applyAlignment="1" applyProtection="1">
      <alignment horizontal="center" vertical="center" wrapText="1"/>
      <protection locked="0"/>
    </xf>
    <xf numFmtId="0" fontId="40" fillId="9" borderId="11" xfId="0" applyFont="1" applyFill="1" applyBorder="1" applyAlignment="1" applyProtection="1">
      <alignment horizontal="center" vertical="center" wrapText="1"/>
      <protection locked="0"/>
    </xf>
    <xf numFmtId="0" fontId="16" fillId="20" borderId="10" xfId="0" applyFont="1" applyFill="1" applyBorder="1" applyAlignment="1" applyProtection="1">
      <alignment horizontal="center" vertical="center" wrapText="1"/>
      <protection locked="0"/>
    </xf>
    <xf numFmtId="0" fontId="16" fillId="20" borderId="12" xfId="0" applyFont="1" applyFill="1" applyBorder="1" applyAlignment="1" applyProtection="1">
      <alignment horizontal="center" vertical="center" wrapText="1"/>
      <protection locked="0"/>
    </xf>
    <xf numFmtId="0" fontId="40" fillId="8" borderId="11" xfId="0" applyFont="1" applyFill="1" applyBorder="1" applyAlignment="1" applyProtection="1">
      <alignment horizontal="center" vertical="center" wrapText="1"/>
      <protection locked="0"/>
    </xf>
    <xf numFmtId="164" fontId="62" fillId="3" borderId="11" xfId="0" applyNumberFormat="1" applyFont="1" applyFill="1" applyBorder="1" applyAlignment="1" applyProtection="1">
      <alignment horizontal="center" vertical="center" wrapText="1"/>
      <protection locked="0"/>
    </xf>
    <xf numFmtId="164" fontId="40" fillId="9" borderId="11" xfId="0" applyNumberFormat="1" applyFont="1" applyFill="1" applyBorder="1" applyAlignment="1" applyProtection="1">
      <alignment horizontal="center" vertical="center" wrapText="1"/>
      <protection locked="0"/>
    </xf>
    <xf numFmtId="0" fontId="40" fillId="5" borderId="11" xfId="0" applyFont="1" applyFill="1" applyBorder="1" applyAlignment="1" applyProtection="1">
      <alignment horizontal="justify" vertical="center" wrapText="1"/>
      <protection locked="0"/>
    </xf>
    <xf numFmtId="164" fontId="62" fillId="20" borderId="11" xfId="0" applyNumberFormat="1" applyFont="1" applyFill="1" applyBorder="1" applyAlignment="1" applyProtection="1">
      <alignment horizontal="center" vertical="center" wrapText="1"/>
      <protection locked="0"/>
    </xf>
    <xf numFmtId="0" fontId="30" fillId="9" borderId="13" xfId="0" applyFont="1" applyFill="1" applyBorder="1" applyAlignment="1" applyProtection="1">
      <alignment horizontal="justify" vertical="center" wrapText="1"/>
      <protection locked="0"/>
    </xf>
    <xf numFmtId="0" fontId="30" fillId="9" borderId="14" xfId="0" applyFont="1" applyFill="1" applyBorder="1" applyAlignment="1" applyProtection="1">
      <alignment horizontal="justify" vertical="center" wrapText="1"/>
      <protection locked="0"/>
    </xf>
    <xf numFmtId="0" fontId="30" fillId="7" borderId="13" xfId="0" applyFont="1" applyFill="1" applyBorder="1" applyAlignment="1" applyProtection="1">
      <alignment horizontal="justify" vertical="center" wrapText="1"/>
      <protection locked="0"/>
    </xf>
    <xf numFmtId="0" fontId="30" fillId="7" borderId="14" xfId="0" applyFont="1" applyFill="1" applyBorder="1" applyAlignment="1" applyProtection="1">
      <alignment horizontal="justify" vertical="center" wrapText="1"/>
      <protection locked="0"/>
    </xf>
    <xf numFmtId="0" fontId="30" fillId="7" borderId="15" xfId="0" applyFont="1" applyFill="1" applyBorder="1" applyAlignment="1" applyProtection="1">
      <alignment horizontal="justify" vertical="center" wrapText="1"/>
      <protection locked="0"/>
    </xf>
    <xf numFmtId="0" fontId="30" fillId="7" borderId="16" xfId="0" applyFont="1" applyFill="1" applyBorder="1" applyAlignment="1" applyProtection="1">
      <alignment horizontal="justify" vertical="center" wrapText="1"/>
      <protection locked="0"/>
    </xf>
    <xf numFmtId="0" fontId="30" fillId="9" borderId="15" xfId="0" applyFont="1" applyFill="1" applyBorder="1" applyAlignment="1" applyProtection="1">
      <alignment horizontal="justify" vertical="center" wrapText="1"/>
      <protection locked="0"/>
    </xf>
    <xf numFmtId="0" fontId="30" fillId="9" borderId="16" xfId="0" applyFont="1" applyFill="1" applyBorder="1" applyAlignment="1" applyProtection="1">
      <alignment horizontal="justify" vertical="center" wrapText="1"/>
      <protection locked="0"/>
    </xf>
    <xf numFmtId="0" fontId="30" fillId="8" borderId="8" xfId="0" applyFont="1" applyFill="1" applyBorder="1" applyAlignment="1" applyProtection="1">
      <alignment horizontal="justify" vertical="center" wrapText="1"/>
      <protection locked="0"/>
    </xf>
    <xf numFmtId="0" fontId="30" fillId="8" borderId="9" xfId="0" applyFont="1" applyFill="1" applyBorder="1" applyAlignment="1" applyProtection="1">
      <alignment horizontal="justify" vertical="center" wrapText="1"/>
      <protection locked="0"/>
    </xf>
    <xf numFmtId="0" fontId="30" fillId="9" borderId="8" xfId="0" applyFont="1" applyFill="1" applyBorder="1" applyAlignment="1" applyProtection="1">
      <alignment horizontal="justify" vertical="center" wrapText="1"/>
      <protection locked="0"/>
    </xf>
    <xf numFmtId="0" fontId="30" fillId="9" borderId="9" xfId="0" applyFont="1" applyFill="1" applyBorder="1" applyAlignment="1" applyProtection="1">
      <alignment horizontal="justify" vertical="center" wrapText="1"/>
      <protection locked="0"/>
    </xf>
    <xf numFmtId="0" fontId="30" fillId="7" borderId="3" xfId="0" applyFont="1" applyFill="1" applyBorder="1" applyAlignment="1" applyProtection="1">
      <alignment horizontal="justify" vertical="center" wrapText="1"/>
      <protection locked="0"/>
    </xf>
    <xf numFmtId="0" fontId="40" fillId="7" borderId="11" xfId="0" applyFont="1" applyFill="1" applyBorder="1" applyAlignment="1" applyProtection="1">
      <alignment horizontal="center" vertical="center" wrapText="1"/>
      <protection locked="0"/>
    </xf>
    <xf numFmtId="0" fontId="80" fillId="5" borderId="15" xfId="0" applyFont="1" applyFill="1" applyBorder="1" applyAlignment="1" applyProtection="1">
      <alignment horizontal="justify" vertical="center" wrapText="1"/>
      <protection locked="0"/>
    </xf>
    <xf numFmtId="0" fontId="83" fillId="5" borderId="16" xfId="0" applyFont="1" applyFill="1" applyBorder="1" applyAlignment="1" applyProtection="1">
      <alignment horizontal="justify" vertical="center" wrapText="1"/>
      <protection locked="0"/>
    </xf>
    <xf numFmtId="0" fontId="83" fillId="27" borderId="10" xfId="0" applyFont="1" applyFill="1" applyBorder="1" applyAlignment="1" applyProtection="1">
      <alignment horizontal="center" vertical="center" wrapText="1"/>
      <protection locked="0"/>
    </xf>
    <xf numFmtId="0" fontId="83" fillId="27" borderId="12" xfId="0" applyFont="1" applyFill="1" applyBorder="1" applyAlignment="1" applyProtection="1">
      <alignment horizontal="center" vertical="center" wrapText="1"/>
      <protection locked="0"/>
    </xf>
    <xf numFmtId="0" fontId="30" fillId="27" borderId="8" xfId="0" applyFont="1" applyFill="1" applyBorder="1" applyAlignment="1" applyProtection="1">
      <alignment horizontal="justify" vertical="center" wrapText="1"/>
      <protection locked="0"/>
    </xf>
    <xf numFmtId="0" fontId="30" fillId="27" borderId="9" xfId="0" applyFont="1" applyFill="1" applyBorder="1" applyAlignment="1" applyProtection="1">
      <alignment horizontal="justify" vertical="center" wrapText="1"/>
      <protection locked="0"/>
    </xf>
    <xf numFmtId="0" fontId="30" fillId="8" borderId="13" xfId="0" applyFont="1" applyFill="1" applyBorder="1" applyAlignment="1" applyProtection="1">
      <alignment horizontal="left" vertical="center" wrapText="1"/>
      <protection locked="0"/>
    </xf>
    <xf numFmtId="0" fontId="30" fillId="8" borderId="14" xfId="0" applyFont="1" applyFill="1" applyBorder="1" applyAlignment="1" applyProtection="1">
      <alignment horizontal="left" vertical="center" wrapText="1"/>
      <protection locked="0"/>
    </xf>
    <xf numFmtId="0" fontId="30" fillId="20" borderId="10" xfId="0" applyFont="1" applyFill="1" applyBorder="1" applyAlignment="1" applyProtection="1">
      <alignment horizontal="justify" vertical="center" wrapText="1"/>
      <protection locked="0"/>
    </xf>
    <xf numFmtId="0" fontId="30" fillId="20" borderId="12" xfId="0" applyFont="1" applyFill="1" applyBorder="1" applyAlignment="1" applyProtection="1">
      <alignment horizontal="justify" vertical="center" wrapText="1"/>
      <protection locked="0"/>
    </xf>
    <xf numFmtId="16" fontId="62" fillId="2" borderId="0" xfId="0" applyNumberFormat="1" applyFont="1" applyFill="1" applyAlignment="1" applyProtection="1">
      <alignment horizontal="center" vertical="center" wrapText="1"/>
      <protection locked="0"/>
    </xf>
    <xf numFmtId="0" fontId="16" fillId="20" borderId="8" xfId="0" applyFont="1" applyFill="1" applyBorder="1" applyAlignment="1" applyProtection="1">
      <alignment horizontal="justify" vertical="center" wrapText="1"/>
      <protection locked="0"/>
    </xf>
    <xf numFmtId="0" fontId="16" fillId="20" borderId="9" xfId="0" applyFont="1" applyFill="1" applyBorder="1" applyAlignment="1" applyProtection="1">
      <alignment horizontal="justify" vertical="center" wrapText="1"/>
      <protection locked="0"/>
    </xf>
    <xf numFmtId="0" fontId="30" fillId="4" borderId="13" xfId="0" applyFont="1" applyFill="1" applyBorder="1" applyAlignment="1" applyProtection="1">
      <alignment horizontal="justify" vertical="center" wrapText="1"/>
      <protection locked="0"/>
    </xf>
    <xf numFmtId="0" fontId="30" fillId="4" borderId="14" xfId="0" applyFont="1" applyFill="1" applyBorder="1" applyAlignment="1" applyProtection="1">
      <alignment horizontal="justify" vertical="center" wrapText="1"/>
      <protection locked="0"/>
    </xf>
    <xf numFmtId="0" fontId="16" fillId="3" borderId="10" xfId="0" applyFont="1" applyFill="1" applyBorder="1" applyAlignment="1" applyProtection="1">
      <alignment horizontal="center" vertical="center" textRotation="90" wrapText="1"/>
      <protection locked="0"/>
    </xf>
    <xf numFmtId="0" fontId="16" fillId="3" borderId="12" xfId="0" applyFont="1" applyFill="1" applyBorder="1" applyAlignment="1" applyProtection="1">
      <alignment horizontal="center" vertical="center" textRotation="90" wrapText="1"/>
      <protection locked="0"/>
    </xf>
    <xf numFmtId="0" fontId="30" fillId="20" borderId="10" xfId="0" applyFont="1" applyFill="1" applyBorder="1" applyAlignment="1" applyProtection="1">
      <alignment horizontal="center" vertical="center" textRotation="90" wrapText="1"/>
      <protection locked="0"/>
    </xf>
    <xf numFmtId="0" fontId="30" fillId="20" borderId="12" xfId="0" applyFont="1" applyFill="1" applyBorder="1" applyAlignment="1" applyProtection="1">
      <alignment horizontal="center" vertical="center" textRotation="90" wrapText="1"/>
      <protection locked="0"/>
    </xf>
    <xf numFmtId="0" fontId="30" fillId="9" borderId="3" xfId="0" applyFont="1" applyFill="1" applyBorder="1" applyAlignment="1" applyProtection="1">
      <alignment horizontal="center" vertical="center" wrapText="1"/>
      <protection locked="0"/>
    </xf>
    <xf numFmtId="164" fontId="62" fillId="5" borderId="11" xfId="0" applyNumberFormat="1" applyFont="1" applyFill="1" applyBorder="1" applyAlignment="1" applyProtection="1">
      <alignment horizontal="center" vertical="center" wrapText="1"/>
      <protection locked="0"/>
    </xf>
    <xf numFmtId="0" fontId="62" fillId="5" borderId="11" xfId="0" applyFont="1" applyFill="1" applyBorder="1" applyAlignment="1" applyProtection="1">
      <alignment horizontal="justify" vertical="center" wrapText="1"/>
      <protection locked="0"/>
    </xf>
    <xf numFmtId="0" fontId="52" fillId="4" borderId="8" xfId="0" applyFont="1" applyFill="1" applyBorder="1" applyAlignment="1" applyProtection="1">
      <alignment horizontal="justify" vertical="center" wrapText="1"/>
      <protection locked="0"/>
    </xf>
    <xf numFmtId="0" fontId="52" fillId="4" borderId="9" xfId="0" applyFont="1" applyFill="1" applyBorder="1" applyAlignment="1" applyProtection="1">
      <alignment horizontal="justify" vertical="center" wrapText="1"/>
      <protection locked="0"/>
    </xf>
    <xf numFmtId="0" fontId="51" fillId="2" borderId="17" xfId="0" applyFont="1" applyFill="1" applyBorder="1" applyAlignment="1" applyProtection="1">
      <alignment horizontal="center" vertical="center" wrapText="1"/>
      <protection locked="0"/>
    </xf>
    <xf numFmtId="0" fontId="51" fillId="2" borderId="18" xfId="0" applyFont="1" applyFill="1" applyBorder="1" applyAlignment="1" applyProtection="1">
      <alignment horizontal="center" vertical="center" wrapText="1"/>
      <protection locked="0"/>
    </xf>
    <xf numFmtId="164" fontId="40" fillId="7" borderId="11" xfId="0" applyNumberFormat="1" applyFont="1" applyFill="1" applyBorder="1" applyAlignment="1" applyProtection="1">
      <alignment horizontal="center" vertical="center" wrapText="1"/>
      <protection locked="0"/>
    </xf>
    <xf numFmtId="0" fontId="51" fillId="2" borderId="11" xfId="0" applyFont="1" applyFill="1" applyBorder="1" applyAlignment="1" applyProtection="1">
      <alignment horizontal="center" vertical="center" wrapText="1"/>
      <protection locked="0"/>
    </xf>
    <xf numFmtId="0" fontId="40" fillId="7" borderId="11" xfId="0" applyFont="1" applyFill="1" applyBorder="1" applyAlignment="1" applyProtection="1">
      <alignment horizontal="justify" vertical="center" wrapText="1"/>
      <protection locked="0"/>
    </xf>
    <xf numFmtId="0" fontId="44" fillId="9" borderId="10" xfId="0" applyFont="1" applyFill="1" applyBorder="1" applyAlignment="1" applyProtection="1">
      <alignment horizontal="center" vertical="center" wrapText="1"/>
      <protection locked="0"/>
    </xf>
    <xf numFmtId="0" fontId="44" fillId="9" borderId="12" xfId="0" applyFont="1" applyFill="1" applyBorder="1" applyAlignment="1" applyProtection="1">
      <alignment horizontal="center" vertical="center" wrapText="1"/>
      <protection locked="0"/>
    </xf>
    <xf numFmtId="164" fontId="44" fillId="17" borderId="11" xfId="0" applyNumberFormat="1" applyFont="1" applyFill="1" applyBorder="1" applyAlignment="1" applyProtection="1">
      <alignment horizontal="center" vertical="center" wrapText="1"/>
      <protection locked="0"/>
    </xf>
    <xf numFmtId="0" fontId="44" fillId="9" borderId="11" xfId="0" applyFont="1" applyFill="1" applyBorder="1" applyAlignment="1" applyProtection="1">
      <alignment horizontal="center" vertical="center" wrapText="1"/>
      <protection locked="0"/>
    </xf>
    <xf numFmtId="164" fontId="44" fillId="9" borderId="11" xfId="0" applyNumberFormat="1" applyFont="1" applyFill="1" applyBorder="1" applyAlignment="1" applyProtection="1">
      <alignment horizontal="center" vertical="center" wrapText="1"/>
      <protection locked="0"/>
    </xf>
    <xf numFmtId="0" fontId="44" fillId="3" borderId="10" xfId="0" applyFont="1" applyFill="1" applyBorder="1" applyAlignment="1" applyProtection="1">
      <alignment horizontal="center" vertical="center" wrapText="1"/>
      <protection locked="0"/>
    </xf>
    <xf numFmtId="0" fontId="44" fillId="3" borderId="12" xfId="0" applyFont="1" applyFill="1" applyBorder="1" applyAlignment="1" applyProtection="1">
      <alignment horizontal="center" vertical="center" wrapText="1"/>
      <protection locked="0"/>
    </xf>
    <xf numFmtId="164" fontId="44" fillId="5" borderId="11" xfId="0" applyNumberFormat="1" applyFont="1" applyFill="1" applyBorder="1" applyAlignment="1" applyProtection="1">
      <alignment horizontal="center" vertical="center" wrapText="1"/>
      <protection locked="0"/>
    </xf>
    <xf numFmtId="0" fontId="44" fillId="27" borderId="11" xfId="0" applyFont="1" applyFill="1" applyBorder="1" applyAlignment="1" applyProtection="1">
      <alignment horizontal="center" vertical="center" wrapText="1"/>
      <protection locked="0"/>
    </xf>
    <xf numFmtId="164" fontId="44" fillId="27" borderId="11" xfId="0" applyNumberFormat="1" applyFont="1" applyFill="1" applyBorder="1" applyAlignment="1" applyProtection="1">
      <alignment horizontal="center" vertical="center" wrapText="1"/>
      <protection locked="0"/>
    </xf>
    <xf numFmtId="164" fontId="40" fillId="5" borderId="11" xfId="0" applyNumberFormat="1" applyFont="1" applyFill="1" applyBorder="1" applyAlignment="1" applyProtection="1">
      <alignment horizontal="center" vertical="center" wrapText="1"/>
      <protection locked="0"/>
    </xf>
    <xf numFmtId="164" fontId="40" fillId="6" borderId="11" xfId="0" applyNumberFormat="1" applyFont="1" applyFill="1" applyBorder="1" applyAlignment="1" applyProtection="1">
      <alignment horizontal="center" vertical="center" wrapText="1"/>
      <protection locked="0"/>
    </xf>
    <xf numFmtId="164" fontId="40" fillId="8" borderId="11" xfId="0" applyNumberFormat="1" applyFont="1" applyFill="1" applyBorder="1" applyAlignment="1" applyProtection="1">
      <alignment horizontal="center" vertical="center" wrapText="1"/>
      <protection locked="0"/>
    </xf>
    <xf numFmtId="0" fontId="44" fillId="7" borderId="11" xfId="0" applyFont="1" applyFill="1" applyBorder="1" applyAlignment="1" applyProtection="1">
      <alignment horizontal="center" vertical="center" wrapText="1"/>
      <protection locked="0"/>
    </xf>
    <xf numFmtId="0" fontId="56" fillId="4" borderId="11" xfId="0" applyFont="1" applyFill="1" applyBorder="1" applyAlignment="1" applyProtection="1">
      <alignment horizontal="center" vertical="center" wrapText="1"/>
      <protection locked="0"/>
    </xf>
    <xf numFmtId="164" fontId="56" fillId="4" borderId="11" xfId="0" applyNumberFormat="1" applyFont="1" applyFill="1" applyBorder="1" applyAlignment="1" applyProtection="1">
      <alignment horizontal="center" vertical="center" wrapText="1"/>
      <protection locked="0"/>
    </xf>
    <xf numFmtId="0" fontId="33" fillId="2" borderId="10" xfId="0" applyFont="1" applyFill="1" applyBorder="1" applyAlignment="1" applyProtection="1">
      <alignment horizontal="center" vertical="center" wrapText="1"/>
      <protection locked="0"/>
    </xf>
    <xf numFmtId="0" fontId="33" fillId="2" borderId="12" xfId="0" applyFont="1" applyFill="1" applyBorder="1" applyAlignment="1" applyProtection="1">
      <alignment horizontal="center" vertical="center" wrapText="1"/>
      <protection locked="0"/>
    </xf>
    <xf numFmtId="0" fontId="44" fillId="6" borderId="11" xfId="0" applyFont="1" applyFill="1" applyBorder="1" applyAlignment="1" applyProtection="1">
      <alignment horizontal="center" vertical="center" wrapText="1"/>
      <protection locked="0"/>
    </xf>
    <xf numFmtId="164" fontId="40" fillId="27" borderId="11" xfId="0" applyNumberFormat="1" applyFont="1" applyFill="1" applyBorder="1" applyAlignment="1" applyProtection="1">
      <alignment horizontal="center" vertical="center" wrapText="1"/>
      <protection locked="0"/>
    </xf>
    <xf numFmtId="3" fontId="68" fillId="15" borderId="11" xfId="0" applyNumberFormat="1" applyFont="1" applyFill="1" applyBorder="1" applyAlignment="1" applyProtection="1">
      <alignment horizontal="center" vertical="center" wrapText="1"/>
      <protection locked="0"/>
    </xf>
    <xf numFmtId="164" fontId="44" fillId="9" borderId="10" xfId="0" applyNumberFormat="1" applyFont="1" applyFill="1" applyBorder="1" applyAlignment="1" applyProtection="1">
      <alignment horizontal="center" vertical="center" wrapText="1"/>
      <protection locked="0"/>
    </xf>
    <xf numFmtId="164" fontId="44" fillId="9" borderId="12" xfId="0" applyNumberFormat="1" applyFont="1" applyFill="1" applyBorder="1" applyAlignment="1" applyProtection="1">
      <alignment horizontal="center" vertical="center" wrapText="1"/>
      <protection locked="0"/>
    </xf>
    <xf numFmtId="0" fontId="56" fillId="3" borderId="11" xfId="0" applyFont="1" applyFill="1" applyBorder="1" applyAlignment="1" applyProtection="1">
      <alignment horizontal="center" vertical="center" wrapText="1"/>
      <protection locked="0"/>
    </xf>
    <xf numFmtId="0" fontId="44" fillId="5" borderId="10" xfId="0" applyFont="1" applyFill="1" applyBorder="1" applyAlignment="1" applyProtection="1">
      <alignment horizontal="center" vertical="center" wrapText="1"/>
      <protection locked="0"/>
    </xf>
    <xf numFmtId="0" fontId="44" fillId="5" borderId="12" xfId="0" applyFont="1" applyFill="1" applyBorder="1" applyAlignment="1" applyProtection="1">
      <alignment horizontal="center" vertical="center" wrapText="1"/>
      <protection locked="0"/>
    </xf>
    <xf numFmtId="0" fontId="30" fillId="14" borderId="2" xfId="0" applyFont="1" applyFill="1" applyBorder="1" applyAlignment="1" applyProtection="1">
      <alignment horizontal="center" vertical="center" wrapText="1"/>
      <protection locked="0"/>
    </xf>
    <xf numFmtId="0" fontId="30" fillId="25" borderId="12" xfId="0" applyFont="1" applyFill="1" applyBorder="1" applyAlignment="1" applyProtection="1">
      <alignment horizontal="center" vertical="center" wrapText="1"/>
      <protection locked="0"/>
    </xf>
    <xf numFmtId="3" fontId="30" fillId="14" borderId="10" xfId="0" applyNumberFormat="1" applyFont="1" applyFill="1" applyBorder="1" applyAlignment="1" applyProtection="1">
      <alignment horizontal="center" vertical="center" wrapText="1"/>
      <protection locked="0"/>
    </xf>
    <xf numFmtId="0" fontId="68" fillId="15" borderId="11" xfId="0" applyFont="1" applyFill="1" applyBorder="1" applyAlignment="1" applyProtection="1">
      <alignment horizontal="center" vertical="center" wrapText="1"/>
      <protection locked="0"/>
    </xf>
    <xf numFmtId="0" fontId="62" fillId="18" borderId="11" xfId="0" applyFont="1" applyFill="1" applyBorder="1" applyAlignment="1" applyProtection="1">
      <alignment horizontal="center" vertical="center" wrapText="1"/>
      <protection locked="0"/>
    </xf>
    <xf numFmtId="0" fontId="30" fillId="18" borderId="3" xfId="0" applyFont="1" applyFill="1" applyBorder="1" applyAlignment="1" applyProtection="1">
      <alignment horizontal="justify" vertical="center" wrapText="1"/>
      <protection locked="0"/>
    </xf>
    <xf numFmtId="0" fontId="30" fillId="18" borderId="3" xfId="0" applyFont="1" applyFill="1" applyBorder="1" applyAlignment="1" applyProtection="1">
      <alignment horizontal="center" vertical="center" wrapText="1"/>
      <protection locked="0"/>
    </xf>
    <xf numFmtId="0" fontId="62" fillId="17" borderId="11" xfId="0" applyFont="1" applyFill="1" applyBorder="1" applyAlignment="1" applyProtection="1">
      <alignment horizontal="center" vertical="center" wrapText="1"/>
      <protection locked="0"/>
    </xf>
    <xf numFmtId="0" fontId="53" fillId="17" borderId="15" xfId="0" applyFont="1" applyFill="1" applyBorder="1" applyAlignment="1" applyProtection="1">
      <alignment horizontal="justify" vertical="center" wrapText="1"/>
      <protection locked="0"/>
    </xf>
    <xf numFmtId="0" fontId="62" fillId="17" borderId="16" xfId="0" applyFont="1" applyFill="1" applyBorder="1" applyAlignment="1" applyProtection="1">
      <alignment horizontal="justify" vertical="center" wrapText="1"/>
      <protection locked="0"/>
    </xf>
    <xf numFmtId="0" fontId="30" fillId="18" borderId="10" xfId="0" applyFont="1" applyFill="1" applyBorder="1" applyAlignment="1" applyProtection="1">
      <alignment horizontal="center" vertical="center" wrapText="1"/>
      <protection locked="0"/>
    </xf>
    <xf numFmtId="0" fontId="30" fillId="18" borderId="12" xfId="0" applyFont="1" applyFill="1" applyBorder="1" applyAlignment="1" applyProtection="1">
      <alignment horizontal="center" vertical="center" wrapText="1"/>
      <protection locked="0"/>
    </xf>
    <xf numFmtId="3" fontId="62" fillId="18" borderId="11" xfId="0" applyNumberFormat="1" applyFont="1" applyFill="1" applyBorder="1" applyAlignment="1" applyProtection="1">
      <alignment horizontal="center" vertical="center" wrapText="1"/>
      <protection locked="0"/>
    </xf>
    <xf numFmtId="164" fontId="62" fillId="17" borderId="11" xfId="0" applyNumberFormat="1" applyFont="1" applyFill="1" applyBorder="1" applyAlignment="1" applyProtection="1">
      <alignment horizontal="center" vertical="center" wrapText="1"/>
      <protection locked="0"/>
    </xf>
    <xf numFmtId="0" fontId="68" fillId="15" borderId="11" xfId="0" applyFont="1" applyFill="1" applyBorder="1" applyAlignment="1" applyProtection="1">
      <alignment horizontal="justify" vertical="center" wrapText="1"/>
      <protection locked="0"/>
    </xf>
    <xf numFmtId="0" fontId="99" fillId="15" borderId="11" xfId="0" applyFont="1" applyFill="1" applyBorder="1" applyAlignment="1" applyProtection="1">
      <alignment horizontal="center" vertical="center" wrapText="1"/>
      <protection locked="0"/>
    </xf>
    <xf numFmtId="0" fontId="30" fillId="18" borderId="8" xfId="0" applyFont="1" applyFill="1" applyBorder="1" applyAlignment="1" applyProtection="1">
      <alignment horizontal="justify" vertical="center" wrapText="1"/>
      <protection locked="0"/>
    </xf>
    <xf numFmtId="0" fontId="30" fillId="18" borderId="9" xfId="0" applyFont="1" applyFill="1" applyBorder="1" applyAlignment="1" applyProtection="1">
      <alignment horizontal="justify" vertical="center" wrapText="1"/>
      <protection locked="0"/>
    </xf>
    <xf numFmtId="0" fontId="30" fillId="18" borderId="13" xfId="0" applyFont="1" applyFill="1" applyBorder="1" applyAlignment="1" applyProtection="1">
      <alignment horizontal="justify" vertical="center" wrapText="1"/>
      <protection locked="0"/>
    </xf>
    <xf numFmtId="0" fontId="30" fillId="18" borderId="14" xfId="0" applyFont="1" applyFill="1" applyBorder="1" applyAlignment="1" applyProtection="1">
      <alignment horizontal="justify" vertical="center" wrapText="1"/>
      <protection locked="0"/>
    </xf>
    <xf numFmtId="0" fontId="54" fillId="17" borderId="15" xfId="0" applyFont="1" applyFill="1" applyBorder="1" applyAlignment="1" applyProtection="1">
      <alignment horizontal="justify" vertical="center" wrapText="1"/>
      <protection locked="0"/>
    </xf>
    <xf numFmtId="0" fontId="52" fillId="17" borderId="16" xfId="0" applyFont="1" applyFill="1" applyBorder="1" applyAlignment="1" applyProtection="1">
      <alignment horizontal="justify" vertical="center" wrapText="1"/>
      <protection locked="0"/>
    </xf>
    <xf numFmtId="0" fontId="62" fillId="11" borderId="11" xfId="0" applyFont="1" applyFill="1" applyBorder="1" applyAlignment="1" applyProtection="1">
      <alignment horizontal="center" vertical="center" wrapText="1"/>
      <protection locked="0"/>
    </xf>
    <xf numFmtId="0" fontId="16" fillId="11" borderId="8" xfId="0" applyFont="1" applyFill="1" applyBorder="1" applyAlignment="1" applyProtection="1">
      <alignment horizontal="justify" vertical="center" wrapText="1"/>
      <protection locked="0"/>
    </xf>
    <xf numFmtId="0" fontId="16" fillId="11" borderId="9" xfId="0" applyFont="1" applyFill="1" applyBorder="1" applyAlignment="1" applyProtection="1">
      <alignment horizontal="justify" vertical="center" wrapText="1"/>
      <protection locked="0"/>
    </xf>
    <xf numFmtId="0" fontId="30" fillId="18" borderId="10" xfId="0" applyFont="1" applyFill="1" applyBorder="1" applyAlignment="1" applyProtection="1">
      <alignment horizontal="center" vertical="center" textRotation="90" wrapText="1"/>
      <protection locked="0"/>
    </xf>
    <xf numFmtId="0" fontId="30" fillId="18" borderId="12" xfId="0" applyFont="1" applyFill="1" applyBorder="1" applyAlignment="1" applyProtection="1">
      <alignment horizontal="center" vertical="center" textRotation="90" wrapText="1"/>
      <protection locked="0"/>
    </xf>
    <xf numFmtId="3" fontId="30" fillId="18" borderId="3" xfId="0" applyNumberFormat="1" applyFont="1" applyFill="1" applyBorder="1" applyAlignment="1" applyProtection="1">
      <alignment horizontal="center" vertical="center" wrapText="1"/>
      <protection locked="0"/>
    </xf>
    <xf numFmtId="0" fontId="30" fillId="18" borderId="10" xfId="0" applyFont="1" applyFill="1" applyBorder="1" applyAlignment="1" applyProtection="1">
      <alignment horizontal="justify" vertical="center" wrapText="1"/>
      <protection locked="0"/>
    </xf>
    <xf numFmtId="0" fontId="30" fillId="18" borderId="12" xfId="0" applyFont="1" applyFill="1" applyBorder="1" applyAlignment="1" applyProtection="1">
      <alignment horizontal="justify" vertical="center" wrapText="1"/>
      <protection locked="0"/>
    </xf>
    <xf numFmtId="3" fontId="30" fillId="18" borderId="10" xfId="0" applyNumberFormat="1" applyFont="1" applyFill="1" applyBorder="1" applyAlignment="1" applyProtection="1">
      <alignment horizontal="center" vertical="center" wrapText="1"/>
      <protection locked="0"/>
    </xf>
    <xf numFmtId="3" fontId="30" fillId="18" borderId="12" xfId="0" applyNumberFormat="1" applyFont="1" applyFill="1" applyBorder="1" applyAlignment="1" applyProtection="1">
      <alignment horizontal="center" vertical="center" wrapText="1"/>
      <protection locked="0"/>
    </xf>
    <xf numFmtId="0" fontId="16" fillId="12" borderId="8" xfId="0" applyFont="1" applyFill="1" applyBorder="1" applyAlignment="1" applyProtection="1">
      <alignment horizontal="justify" vertical="center" wrapText="1"/>
      <protection locked="0"/>
    </xf>
    <xf numFmtId="0" fontId="16" fillId="12" borderId="9" xfId="0" applyFont="1" applyFill="1" applyBorder="1" applyAlignment="1" applyProtection="1">
      <alignment horizontal="justify" vertical="center" wrapText="1"/>
      <protection locked="0"/>
    </xf>
    <xf numFmtId="0" fontId="30" fillId="18" borderId="15" xfId="0" applyFont="1" applyFill="1" applyBorder="1" applyAlignment="1" applyProtection="1">
      <alignment horizontal="justify" vertical="center" wrapText="1"/>
      <protection locked="0"/>
    </xf>
    <xf numFmtId="0" fontId="30" fillId="18" borderId="16" xfId="0" applyFont="1" applyFill="1" applyBorder="1" applyAlignment="1" applyProtection="1">
      <alignment horizontal="justify" vertical="center" wrapText="1"/>
      <protection locked="0"/>
    </xf>
    <xf numFmtId="0" fontId="65" fillId="17" borderId="15" xfId="0" applyFont="1" applyFill="1" applyBorder="1" applyAlignment="1" applyProtection="1">
      <alignment horizontal="justify" vertical="center" wrapText="1"/>
      <protection locked="0"/>
    </xf>
    <xf numFmtId="0" fontId="96" fillId="17" borderId="16" xfId="0" applyFont="1" applyFill="1" applyBorder="1" applyAlignment="1" applyProtection="1">
      <alignment horizontal="justify" vertical="center" wrapText="1"/>
      <protection locked="0"/>
    </xf>
    <xf numFmtId="0" fontId="30" fillId="14" borderId="4" xfId="0" applyFont="1" applyFill="1" applyBorder="1" applyAlignment="1" applyProtection="1">
      <alignment horizontal="justify" vertical="center" wrapText="1"/>
      <protection locked="0"/>
    </xf>
    <xf numFmtId="0" fontId="30" fillId="14" borderId="5" xfId="0" applyFont="1" applyFill="1" applyBorder="1" applyAlignment="1" applyProtection="1">
      <alignment horizontal="justify" vertical="center" wrapText="1"/>
      <protection locked="0"/>
    </xf>
    <xf numFmtId="0" fontId="52" fillId="12" borderId="15" xfId="0" applyFont="1" applyFill="1" applyBorder="1" applyAlignment="1" applyProtection="1">
      <alignment horizontal="justify" vertical="center" wrapText="1"/>
      <protection locked="0"/>
    </xf>
    <xf numFmtId="0" fontId="52" fillId="12" borderId="16" xfId="0" applyFont="1" applyFill="1" applyBorder="1" applyAlignment="1" applyProtection="1">
      <alignment horizontal="justify" vertical="center" wrapText="1"/>
      <protection locked="0"/>
    </xf>
    <xf numFmtId="16" fontId="68" fillId="2" borderId="0" xfId="0" applyNumberFormat="1" applyFont="1" applyFill="1" applyAlignment="1" applyProtection="1">
      <alignment horizontal="center" vertical="center" wrapText="1"/>
      <protection locked="0"/>
    </xf>
    <xf numFmtId="0" fontId="53" fillId="17" borderId="3" xfId="0" applyFont="1" applyFill="1" applyBorder="1" applyAlignment="1" applyProtection="1">
      <alignment horizontal="justify" vertical="center" wrapText="1"/>
      <protection locked="0"/>
    </xf>
    <xf numFmtId="0" fontId="62" fillId="17" borderId="3" xfId="0" applyFont="1" applyFill="1" applyBorder="1" applyAlignment="1" applyProtection="1">
      <alignment horizontal="justify" vertical="center" wrapText="1"/>
      <protection locked="0"/>
    </xf>
    <xf numFmtId="0" fontId="16" fillId="3" borderId="10" xfId="0" applyFont="1" applyFill="1" applyBorder="1" applyAlignment="1" applyProtection="1">
      <alignment horizontal="justify" vertical="center" wrapText="1"/>
      <protection locked="0"/>
    </xf>
    <xf numFmtId="0" fontId="16" fillId="3" borderId="12" xfId="0" applyFont="1" applyFill="1" applyBorder="1" applyAlignment="1" applyProtection="1">
      <alignment horizontal="justify" vertical="center" wrapText="1"/>
      <protection locked="0"/>
    </xf>
    <xf numFmtId="0" fontId="40" fillId="8" borderId="11" xfId="0" applyFont="1" applyFill="1" applyBorder="1" applyAlignment="1" applyProtection="1">
      <alignment horizontal="justify" vertical="center" wrapText="1"/>
      <protection locked="0"/>
    </xf>
    <xf numFmtId="0" fontId="25" fillId="0" borderId="0" xfId="0" applyFont="1" applyAlignment="1" applyProtection="1">
      <alignment horizontal="justify" vertical="center" wrapText="1"/>
      <protection locked="0"/>
    </xf>
    <xf numFmtId="0" fontId="40" fillId="3" borderId="3" xfId="0" applyFont="1" applyFill="1" applyBorder="1" applyAlignment="1" applyProtection="1">
      <alignment horizontal="center" vertical="center" textRotation="90" wrapText="1"/>
      <protection locked="0"/>
    </xf>
    <xf numFmtId="0" fontId="34" fillId="3" borderId="3" xfId="0" applyFont="1" applyFill="1" applyBorder="1" applyAlignment="1" applyProtection="1">
      <alignment horizontal="center" vertical="center" wrapText="1"/>
      <protection locked="0"/>
    </xf>
    <xf numFmtId="0" fontId="34" fillId="10" borderId="3"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27" fillId="0" borderId="0" xfId="0" applyFont="1" applyAlignment="1" applyProtection="1">
      <alignment horizontal="justify" vertical="center" wrapText="1"/>
      <protection locked="0"/>
    </xf>
    <xf numFmtId="0" fontId="40" fillId="3" borderId="3" xfId="0" applyFont="1" applyFill="1" applyBorder="1" applyAlignment="1" applyProtection="1">
      <alignment horizontal="center" vertical="center" wrapText="1"/>
      <protection locked="0"/>
    </xf>
    <xf numFmtId="0" fontId="30" fillId="9" borderId="10" xfId="0" applyFont="1" applyFill="1" applyBorder="1" applyAlignment="1" applyProtection="1">
      <alignment horizontal="justify" vertical="center" wrapText="1"/>
      <protection locked="0"/>
    </xf>
    <xf numFmtId="0" fontId="30" fillId="9" borderId="12" xfId="0" applyFont="1" applyFill="1" applyBorder="1" applyAlignment="1" applyProtection="1">
      <alignment horizontal="justify" vertical="center" wrapText="1"/>
      <protection locked="0"/>
    </xf>
    <xf numFmtId="3" fontId="30" fillId="7" borderId="10" xfId="0" applyNumberFormat="1" applyFont="1" applyFill="1" applyBorder="1" applyAlignment="1" applyProtection="1">
      <alignment horizontal="center" vertical="center" wrapText="1"/>
      <protection locked="0"/>
    </xf>
    <xf numFmtId="0" fontId="83" fillId="27" borderId="13" xfId="0" applyFont="1" applyFill="1" applyBorder="1" applyAlignment="1" applyProtection="1">
      <alignment horizontal="left" vertical="center" wrapText="1"/>
      <protection locked="0"/>
    </xf>
    <xf numFmtId="0" fontId="83" fillId="27" borderId="14" xfId="0" applyFont="1" applyFill="1" applyBorder="1" applyAlignment="1" applyProtection="1">
      <alignment horizontal="left" vertical="center" wrapText="1"/>
      <protection locked="0"/>
    </xf>
    <xf numFmtId="0" fontId="30" fillId="7" borderId="8" xfId="0" applyFont="1" applyFill="1" applyBorder="1" applyAlignment="1" applyProtection="1">
      <alignment horizontal="justify" vertical="center" wrapText="1"/>
      <protection locked="0"/>
    </xf>
    <xf numFmtId="0" fontId="30" fillId="7" borderId="9" xfId="0" applyFont="1" applyFill="1" applyBorder="1" applyAlignment="1" applyProtection="1">
      <alignment horizontal="justify" vertical="center" wrapText="1"/>
      <protection locked="0"/>
    </xf>
    <xf numFmtId="0" fontId="34" fillId="10" borderId="3" xfId="0" applyFont="1" applyFill="1" applyBorder="1" applyAlignment="1" applyProtection="1">
      <alignment horizontal="center" vertical="center" textRotation="90" wrapText="1"/>
      <protection locked="0"/>
    </xf>
    <xf numFmtId="3" fontId="43" fillId="3" borderId="3" xfId="0" applyNumberFormat="1" applyFont="1" applyFill="1" applyBorder="1" applyAlignment="1" applyProtection="1">
      <alignment horizontal="center" vertical="center" textRotation="90" wrapText="1"/>
      <protection locked="0"/>
    </xf>
    <xf numFmtId="0" fontId="34" fillId="3" borderId="4" xfId="0" applyFont="1" applyFill="1" applyBorder="1" applyAlignment="1" applyProtection="1">
      <alignment horizontal="center" vertical="center" wrapText="1"/>
      <protection locked="0"/>
    </xf>
    <xf numFmtId="0" fontId="34" fillId="3" borderId="0" xfId="0" applyFont="1" applyFill="1" applyAlignment="1" applyProtection="1">
      <alignment horizontal="center" vertical="center" wrapText="1"/>
      <protection locked="0"/>
    </xf>
    <xf numFmtId="0" fontId="34" fillId="3" borderId="5" xfId="0" applyFont="1" applyFill="1" applyBorder="1" applyAlignment="1" applyProtection="1">
      <alignment horizontal="center" vertical="center" wrapText="1"/>
      <protection locked="0"/>
    </xf>
    <xf numFmtId="0" fontId="34" fillId="3" borderId="15" xfId="0" applyFont="1" applyFill="1" applyBorder="1" applyAlignment="1" applyProtection="1">
      <alignment horizontal="center" vertical="center" wrapText="1"/>
      <protection locked="0"/>
    </xf>
    <xf numFmtId="0" fontId="34" fillId="3" borderId="6" xfId="0" applyFont="1" applyFill="1" applyBorder="1" applyAlignment="1" applyProtection="1">
      <alignment horizontal="center" vertical="center" wrapText="1"/>
      <protection locked="0"/>
    </xf>
    <xf numFmtId="0" fontId="34" fillId="3" borderId="16" xfId="0" applyFont="1" applyFill="1" applyBorder="1" applyAlignment="1" applyProtection="1">
      <alignment horizontal="center" vertical="center" wrapText="1"/>
      <protection locked="0"/>
    </xf>
    <xf numFmtId="49" fontId="22" fillId="2" borderId="8" xfId="0" applyNumberFormat="1" applyFont="1" applyFill="1" applyBorder="1" applyAlignment="1" applyProtection="1">
      <alignment horizontal="center" vertical="center" wrapText="1"/>
      <protection locked="0"/>
    </xf>
    <xf numFmtId="49" fontId="22" fillId="2" borderId="7" xfId="0" applyNumberFormat="1" applyFont="1" applyFill="1" applyBorder="1" applyAlignment="1" applyProtection="1">
      <alignment horizontal="center" vertical="center" wrapText="1"/>
      <protection locked="0"/>
    </xf>
    <xf numFmtId="0" fontId="40" fillId="3" borderId="13" xfId="0" applyFont="1" applyFill="1" applyBorder="1" applyAlignment="1" applyProtection="1">
      <alignment horizontal="center" vertical="center" wrapText="1"/>
      <protection locked="0"/>
    </xf>
    <xf numFmtId="0" fontId="40" fillId="3" borderId="14" xfId="0" applyFont="1" applyFill="1" applyBorder="1" applyAlignment="1" applyProtection="1">
      <alignment horizontal="center" vertical="center" wrapText="1"/>
      <protection locked="0"/>
    </xf>
    <xf numFmtId="0" fontId="40" fillId="3" borderId="4" xfId="0" applyFont="1" applyFill="1" applyBorder="1" applyAlignment="1" applyProtection="1">
      <alignment horizontal="center" vertical="center" wrapText="1"/>
      <protection locked="0"/>
    </xf>
    <xf numFmtId="0" fontId="40" fillId="3" borderId="5" xfId="0" applyFont="1" applyFill="1" applyBorder="1" applyAlignment="1" applyProtection="1">
      <alignment horizontal="center" vertical="center" wrapText="1"/>
      <protection locked="0"/>
    </xf>
    <xf numFmtId="0" fontId="40" fillId="3" borderId="15" xfId="0" applyFont="1" applyFill="1" applyBorder="1" applyAlignment="1" applyProtection="1">
      <alignment horizontal="center" vertical="center" wrapText="1"/>
      <protection locked="0"/>
    </xf>
    <xf numFmtId="0" fontId="40" fillId="3" borderId="16" xfId="0" applyFont="1" applyFill="1" applyBorder="1" applyAlignment="1" applyProtection="1">
      <alignment horizontal="center" vertical="center" wrapText="1"/>
      <protection locked="0"/>
    </xf>
    <xf numFmtId="0" fontId="80" fillId="7" borderId="15" xfId="0" applyFont="1" applyFill="1" applyBorder="1" applyAlignment="1" applyProtection="1">
      <alignment horizontal="justify" vertical="center" wrapText="1"/>
      <protection locked="0"/>
    </xf>
    <xf numFmtId="0" fontId="83" fillId="7" borderId="16" xfId="0" applyFont="1" applyFill="1" applyBorder="1" applyAlignment="1" applyProtection="1">
      <alignment horizontal="justify" vertical="center" wrapText="1"/>
      <protection locked="0"/>
    </xf>
    <xf numFmtId="0" fontId="34" fillId="3" borderId="3" xfId="0" applyFont="1" applyFill="1" applyBorder="1" applyAlignment="1" applyProtection="1">
      <alignment horizontal="justify" vertical="center" wrapText="1"/>
      <protection locked="0"/>
    </xf>
    <xf numFmtId="0" fontId="83" fillId="7" borderId="13" xfId="0" applyFont="1" applyFill="1" applyBorder="1" applyAlignment="1" applyProtection="1">
      <alignment horizontal="justify" vertical="center" wrapText="1"/>
      <protection locked="0"/>
    </xf>
    <xf numFmtId="0" fontId="83" fillId="7" borderId="14" xfId="0" applyFont="1" applyFill="1" applyBorder="1" applyAlignment="1" applyProtection="1">
      <alignment horizontal="justify" vertical="center" wrapText="1"/>
      <protection locked="0"/>
    </xf>
    <xf numFmtId="49" fontId="94" fillId="2" borderId="7" xfId="0" applyNumberFormat="1" applyFont="1" applyFill="1" applyBorder="1" applyAlignment="1" applyProtection="1">
      <alignment horizontal="center" vertical="center" wrapText="1"/>
      <protection locked="0"/>
    </xf>
    <xf numFmtId="49" fontId="91" fillId="2" borderId="7" xfId="0" applyNumberFormat="1" applyFont="1" applyFill="1" applyBorder="1" applyAlignment="1" applyProtection="1">
      <alignment horizontal="center" vertical="center" wrapText="1"/>
      <protection locked="0"/>
    </xf>
    <xf numFmtId="49" fontId="91" fillId="2" borderId="9" xfId="0" applyNumberFormat="1" applyFont="1" applyFill="1" applyBorder="1" applyAlignment="1" applyProtection="1">
      <alignment horizontal="center" vertical="center" wrapText="1"/>
      <protection locked="0"/>
    </xf>
    <xf numFmtId="3" fontId="34" fillId="3" borderId="3" xfId="0" applyNumberFormat="1" applyFont="1" applyFill="1" applyBorder="1" applyAlignment="1" applyProtection="1">
      <alignment horizontal="justify" vertical="center" wrapText="1"/>
      <protection locked="0"/>
    </xf>
    <xf numFmtId="0" fontId="34" fillId="3" borderId="3" xfId="0" applyFont="1" applyFill="1" applyBorder="1" applyAlignment="1" applyProtection="1">
      <alignment horizontal="center" vertical="center" textRotation="90" wrapText="1"/>
      <protection locked="0"/>
    </xf>
    <xf numFmtId="0" fontId="83" fillId="7" borderId="10" xfId="0" applyFont="1" applyFill="1" applyBorder="1" applyAlignment="1" applyProtection="1">
      <alignment horizontal="center" vertical="center" wrapText="1"/>
      <protection locked="0"/>
    </xf>
    <xf numFmtId="0" fontId="83" fillId="7" borderId="12" xfId="0" applyFont="1" applyFill="1" applyBorder="1" applyAlignment="1" applyProtection="1">
      <alignment horizontal="center" vertical="center" wrapText="1"/>
      <protection locked="0"/>
    </xf>
    <xf numFmtId="0" fontId="16" fillId="8" borderId="8" xfId="0" applyFont="1" applyFill="1" applyBorder="1" applyAlignment="1" applyProtection="1">
      <alignment horizontal="justify" vertical="center" wrapText="1"/>
      <protection locked="0"/>
    </xf>
    <xf numFmtId="0" fontId="16" fillId="8" borderId="9" xfId="0" applyFont="1" applyFill="1" applyBorder="1" applyAlignment="1" applyProtection="1">
      <alignment horizontal="justify" vertical="center" wrapText="1"/>
      <protection locked="0"/>
    </xf>
    <xf numFmtId="0" fontId="30" fillId="6" borderId="13" xfId="0" applyFont="1" applyFill="1" applyBorder="1" applyAlignment="1" applyProtection="1">
      <alignment horizontal="justify" vertical="center" wrapText="1"/>
      <protection locked="0"/>
    </xf>
    <xf numFmtId="0" fontId="30" fillId="6" borderId="14" xfId="0" applyFont="1" applyFill="1" applyBorder="1" applyAlignment="1" applyProtection="1">
      <alignment horizontal="justify" vertical="center" wrapText="1"/>
      <protection locked="0"/>
    </xf>
    <xf numFmtId="0" fontId="80" fillId="27" borderId="15" xfId="0" applyFont="1" applyFill="1" applyBorder="1" applyAlignment="1" applyProtection="1">
      <alignment horizontal="left" vertical="center" wrapText="1"/>
      <protection locked="0"/>
    </xf>
    <xf numFmtId="0" fontId="83" fillId="27" borderId="16" xfId="0" applyFont="1" applyFill="1" applyBorder="1" applyAlignment="1" applyProtection="1">
      <alignment horizontal="left" vertical="center" wrapText="1"/>
      <protection locked="0"/>
    </xf>
    <xf numFmtId="0" fontId="83" fillId="5" borderId="10" xfId="0" applyFont="1" applyFill="1" applyBorder="1" applyAlignment="1" applyProtection="1">
      <alignment horizontal="center" vertical="center" wrapText="1"/>
      <protection locked="0"/>
    </xf>
    <xf numFmtId="0" fontId="83" fillId="5" borderId="12" xfId="0" applyFont="1" applyFill="1" applyBorder="1" applyAlignment="1" applyProtection="1">
      <alignment horizontal="center" vertical="center" wrapText="1"/>
      <protection locked="0"/>
    </xf>
    <xf numFmtId="0" fontId="83" fillId="9" borderId="10" xfId="0" applyFont="1" applyFill="1" applyBorder="1" applyAlignment="1" applyProtection="1">
      <alignment horizontal="center" vertical="center" wrapText="1"/>
      <protection locked="0"/>
    </xf>
    <xf numFmtId="0" fontId="83" fillId="9" borderId="12" xfId="0" applyFont="1" applyFill="1" applyBorder="1" applyAlignment="1" applyProtection="1">
      <alignment horizontal="center" vertical="center" wrapText="1"/>
      <protection locked="0"/>
    </xf>
    <xf numFmtId="0" fontId="83" fillId="8" borderId="15" xfId="0" applyFont="1" applyFill="1" applyBorder="1" applyAlignment="1" applyProtection="1">
      <alignment horizontal="justify" vertical="center" wrapText="1"/>
      <protection locked="0"/>
    </xf>
    <xf numFmtId="0" fontId="83" fillId="8" borderId="16" xfId="0" applyFont="1" applyFill="1" applyBorder="1" applyAlignment="1" applyProtection="1">
      <alignment horizontal="justify" vertical="center" wrapText="1"/>
      <protection locked="0"/>
    </xf>
    <xf numFmtId="0" fontId="84" fillId="8" borderId="15" xfId="0" applyFont="1" applyFill="1" applyBorder="1" applyAlignment="1" applyProtection="1">
      <alignment horizontal="justify" vertical="center" wrapText="1"/>
      <protection locked="0"/>
    </xf>
    <xf numFmtId="0" fontId="16" fillId="9" borderId="8" xfId="0" applyFont="1" applyFill="1" applyBorder="1" applyAlignment="1" applyProtection="1">
      <alignment horizontal="justify" vertical="center" wrapText="1"/>
      <protection locked="0"/>
    </xf>
    <xf numFmtId="0" fontId="16" fillId="9" borderId="9" xfId="0" applyFont="1" applyFill="1" applyBorder="1" applyAlignment="1" applyProtection="1">
      <alignment horizontal="justify" vertical="center" wrapText="1"/>
      <protection locked="0"/>
    </xf>
    <xf numFmtId="0" fontId="83" fillId="8" borderId="10" xfId="0" applyFont="1" applyFill="1" applyBorder="1" applyAlignment="1" applyProtection="1">
      <alignment horizontal="center" vertical="center" wrapText="1"/>
      <protection locked="0"/>
    </xf>
    <xf numFmtId="0" fontId="83" fillId="8" borderId="12" xfId="0" applyFont="1" applyFill="1" applyBorder="1" applyAlignment="1" applyProtection="1">
      <alignment horizontal="center" vertical="center" wrapText="1"/>
      <protection locked="0"/>
    </xf>
    <xf numFmtId="0" fontId="83" fillId="17" borderId="10" xfId="0" applyFont="1" applyFill="1" applyBorder="1" applyAlignment="1" applyProtection="1">
      <alignment horizontal="center" vertical="center" wrapText="1"/>
      <protection locked="0"/>
    </xf>
    <xf numFmtId="0" fontId="83" fillId="17" borderId="12" xfId="0" applyFont="1" applyFill="1" applyBorder="1" applyAlignment="1" applyProtection="1">
      <alignment horizontal="center" vertical="center" wrapText="1"/>
      <protection locked="0"/>
    </xf>
    <xf numFmtId="0" fontId="16" fillId="3" borderId="13" xfId="0" applyFont="1" applyFill="1" applyBorder="1" applyAlignment="1" applyProtection="1">
      <alignment horizontal="justify" vertical="center" wrapText="1"/>
      <protection locked="0"/>
    </xf>
    <xf numFmtId="0" fontId="16" fillId="3" borderId="14" xfId="0" applyFont="1" applyFill="1" applyBorder="1" applyAlignment="1" applyProtection="1">
      <alignment horizontal="justify" vertical="center" wrapText="1"/>
      <protection locked="0"/>
    </xf>
    <xf numFmtId="0" fontId="16" fillId="3" borderId="15" xfId="0" applyFont="1" applyFill="1" applyBorder="1" applyAlignment="1" applyProtection="1">
      <alignment horizontal="justify" vertical="center" wrapText="1"/>
      <protection locked="0"/>
    </xf>
    <xf numFmtId="0" fontId="16" fillId="3" borderId="16" xfId="0" applyFont="1" applyFill="1" applyBorder="1" applyAlignment="1" applyProtection="1">
      <alignment horizontal="justify" vertical="center" wrapText="1"/>
      <protection locked="0"/>
    </xf>
    <xf numFmtId="0" fontId="83" fillId="6" borderId="8" xfId="0" applyFont="1" applyFill="1" applyBorder="1" applyAlignment="1" applyProtection="1">
      <alignment horizontal="justify" vertical="center" wrapText="1"/>
      <protection locked="0"/>
    </xf>
    <xf numFmtId="0" fontId="83" fillId="6" borderId="9" xfId="0" applyFont="1" applyFill="1" applyBorder="1" applyAlignment="1" applyProtection="1">
      <alignment horizontal="justify" vertical="center" wrapText="1"/>
      <protection locked="0"/>
    </xf>
    <xf numFmtId="0" fontId="85" fillId="10" borderId="8" xfId="0" applyFont="1" applyFill="1" applyBorder="1" applyAlignment="1" applyProtection="1">
      <alignment horizontal="justify" vertical="center" wrapText="1"/>
      <protection locked="0"/>
    </xf>
    <xf numFmtId="0" fontId="16" fillId="24" borderId="8" xfId="0" applyFont="1" applyFill="1" applyBorder="1" applyAlignment="1" applyProtection="1">
      <alignment horizontal="left" vertical="center" wrapText="1"/>
      <protection locked="0"/>
    </xf>
    <xf numFmtId="0" fontId="16" fillId="24" borderId="9" xfId="0" applyFont="1" applyFill="1" applyBorder="1" applyAlignment="1" applyProtection="1">
      <alignment horizontal="left" vertical="center" wrapText="1"/>
      <protection locked="0"/>
    </xf>
    <xf numFmtId="0" fontId="52" fillId="9" borderId="8" xfId="0" applyFont="1" applyFill="1" applyBorder="1" applyAlignment="1" applyProtection="1">
      <alignment horizontal="justify" vertical="center" wrapText="1"/>
      <protection locked="0"/>
    </xf>
    <xf numFmtId="0" fontId="52" fillId="9" borderId="9" xfId="0" applyFont="1" applyFill="1" applyBorder="1" applyAlignment="1" applyProtection="1">
      <alignment horizontal="justify" vertical="center" wrapText="1"/>
      <protection locked="0"/>
    </xf>
    <xf numFmtId="0" fontId="52" fillId="20" borderId="8" xfId="0" applyFont="1" applyFill="1" applyBorder="1" applyAlignment="1" applyProtection="1">
      <alignment horizontal="justify" vertical="center" wrapText="1"/>
      <protection locked="0"/>
    </xf>
    <xf numFmtId="0" fontId="52" fillId="20" borderId="9" xfId="0" applyFont="1" applyFill="1" applyBorder="1" applyAlignment="1" applyProtection="1">
      <alignment horizontal="justify" vertical="center" wrapText="1"/>
      <protection locked="0"/>
    </xf>
    <xf numFmtId="0" fontId="16" fillId="4" borderId="8" xfId="0" applyFont="1" applyFill="1" applyBorder="1" applyAlignment="1" applyProtection="1">
      <alignment horizontal="left" vertical="center" wrapText="1"/>
      <protection locked="0"/>
    </xf>
    <xf numFmtId="0" fontId="16" fillId="4" borderId="9" xfId="0" applyFont="1" applyFill="1" applyBorder="1" applyAlignment="1" applyProtection="1">
      <alignment horizontal="left" vertical="center" wrapText="1"/>
      <protection locked="0"/>
    </xf>
    <xf numFmtId="0" fontId="30" fillId="10" borderId="13" xfId="0" applyFont="1" applyFill="1" applyBorder="1" applyAlignment="1" applyProtection="1">
      <alignment horizontal="left" vertical="center" wrapText="1"/>
      <protection locked="0"/>
    </xf>
    <xf numFmtId="0" fontId="30" fillId="10" borderId="14" xfId="0" applyFont="1" applyFill="1" applyBorder="1" applyAlignment="1" applyProtection="1">
      <alignment horizontal="left" vertical="center" wrapText="1"/>
      <protection locked="0"/>
    </xf>
    <xf numFmtId="0" fontId="16" fillId="22" borderId="8" xfId="0" applyFont="1" applyFill="1" applyBorder="1" applyAlignment="1" applyProtection="1">
      <alignment horizontal="left" vertical="center" wrapText="1"/>
      <protection locked="0"/>
    </xf>
    <xf numFmtId="0" fontId="16" fillId="22" borderId="9" xfId="0" applyFont="1" applyFill="1" applyBorder="1" applyAlignment="1" applyProtection="1">
      <alignment horizontal="left" vertical="center" wrapText="1"/>
      <protection locked="0"/>
    </xf>
    <xf numFmtId="0" fontId="30" fillId="30" borderId="13" xfId="0" applyFont="1" applyFill="1" applyBorder="1" applyAlignment="1" applyProtection="1">
      <alignment horizontal="justify" vertical="center" wrapText="1"/>
      <protection locked="0"/>
    </xf>
    <xf numFmtId="0" fontId="30" fillId="30" borderId="14" xfId="0" applyFont="1" applyFill="1" applyBorder="1" applyAlignment="1" applyProtection="1">
      <alignment horizontal="justify" vertical="center" wrapText="1"/>
      <protection locked="0"/>
    </xf>
    <xf numFmtId="0" fontId="16" fillId="30" borderId="8" xfId="0" applyFont="1" applyFill="1" applyBorder="1" applyAlignment="1" applyProtection="1">
      <alignment horizontal="justify" vertical="center" wrapText="1"/>
      <protection locked="0"/>
    </xf>
    <xf numFmtId="0" fontId="16" fillId="30" borderId="9" xfId="0" applyFont="1" applyFill="1" applyBorder="1" applyAlignment="1" applyProtection="1">
      <alignment horizontal="justify" vertical="center" wrapText="1"/>
      <protection locked="0"/>
    </xf>
    <xf numFmtId="0" fontId="52" fillId="29" borderId="10" xfId="0" applyFont="1" applyFill="1" applyBorder="1" applyAlignment="1" applyProtection="1">
      <alignment horizontal="center" vertical="center" wrapText="1"/>
      <protection locked="0"/>
    </xf>
    <xf numFmtId="0" fontId="52" fillId="29" borderId="12" xfId="0" applyFont="1" applyFill="1" applyBorder="1" applyAlignment="1" applyProtection="1">
      <alignment horizontal="center" vertical="center" wrapText="1"/>
      <protection locked="0"/>
    </xf>
    <xf numFmtId="0" fontId="52" fillId="10" borderId="10" xfId="0" applyFont="1" applyFill="1" applyBorder="1" applyAlignment="1" applyProtection="1">
      <alignment horizontal="center" vertical="center" wrapText="1"/>
      <protection locked="0"/>
    </xf>
    <xf numFmtId="0" fontId="52" fillId="10" borderId="12" xfId="0" applyFont="1" applyFill="1" applyBorder="1" applyAlignment="1" applyProtection="1">
      <alignment horizontal="center" vertical="center" wrapText="1"/>
      <protection locked="0"/>
    </xf>
    <xf numFmtId="0" fontId="52" fillId="3" borderId="13" xfId="0" applyFont="1" applyFill="1" applyBorder="1" applyAlignment="1" applyProtection="1">
      <alignment horizontal="justify" vertical="center" wrapText="1"/>
      <protection locked="0"/>
    </xf>
    <xf numFmtId="0" fontId="52" fillId="3" borderId="14" xfId="0" applyFont="1" applyFill="1" applyBorder="1" applyAlignment="1" applyProtection="1">
      <alignment horizontal="justify" vertical="center" wrapText="1"/>
      <protection locked="0"/>
    </xf>
    <xf numFmtId="0" fontId="30" fillId="25" borderId="10" xfId="0" applyFont="1" applyFill="1" applyBorder="1" applyAlignment="1" applyProtection="1">
      <alignment horizontal="center" vertical="center" textRotation="90" wrapText="1"/>
      <protection locked="0"/>
    </xf>
    <xf numFmtId="0" fontId="30" fillId="25" borderId="2" xfId="0" applyFont="1" applyFill="1" applyBorder="1" applyAlignment="1" applyProtection="1">
      <alignment horizontal="center" vertical="center" textRotation="90" wrapText="1"/>
      <protection locked="0"/>
    </xf>
    <xf numFmtId="0" fontId="30" fillId="25" borderId="12" xfId="0" applyFont="1" applyFill="1" applyBorder="1" applyAlignment="1" applyProtection="1">
      <alignment horizontal="center" vertical="center" textRotation="90" wrapText="1"/>
      <protection locked="0"/>
    </xf>
    <xf numFmtId="0" fontId="30" fillId="25" borderId="13" xfId="0" applyFont="1" applyFill="1" applyBorder="1" applyAlignment="1" applyProtection="1">
      <alignment horizontal="justify" vertical="center" wrapText="1"/>
      <protection locked="0"/>
    </xf>
    <xf numFmtId="0" fontId="30" fillId="25" borderId="14" xfId="0" applyFont="1" applyFill="1" applyBorder="1" applyAlignment="1" applyProtection="1">
      <alignment horizontal="justify" vertical="center" wrapText="1"/>
      <protection locked="0"/>
    </xf>
    <xf numFmtId="0" fontId="30" fillId="25" borderId="4" xfId="0" applyFont="1" applyFill="1" applyBorder="1" applyAlignment="1" applyProtection="1">
      <alignment horizontal="justify" vertical="center" wrapText="1"/>
      <protection locked="0"/>
    </xf>
    <xf numFmtId="0" fontId="30" fillId="25" borderId="5" xfId="0" applyFont="1" applyFill="1" applyBorder="1" applyAlignment="1" applyProtection="1">
      <alignment horizontal="justify" vertical="center" wrapText="1"/>
      <protection locked="0"/>
    </xf>
    <xf numFmtId="0" fontId="30" fillId="30" borderId="15" xfId="0" applyFont="1" applyFill="1" applyBorder="1" applyAlignment="1" applyProtection="1">
      <alignment horizontal="justify" vertical="center" wrapText="1"/>
      <protection locked="0"/>
    </xf>
    <xf numFmtId="0" fontId="30" fillId="30" borderId="16" xfId="0" applyFont="1" applyFill="1" applyBorder="1" applyAlignment="1" applyProtection="1">
      <alignment horizontal="justify" vertical="center" wrapText="1"/>
      <protection locked="0"/>
    </xf>
    <xf numFmtId="0" fontId="30" fillId="9" borderId="13" xfId="0" applyFont="1" applyFill="1" applyBorder="1" applyAlignment="1" applyProtection="1">
      <alignment horizontal="left" vertical="center" wrapText="1"/>
      <protection locked="0"/>
    </xf>
    <xf numFmtId="0" fontId="30" fillId="9" borderId="14" xfId="0" applyFont="1" applyFill="1" applyBorder="1" applyAlignment="1" applyProtection="1">
      <alignment horizontal="left" vertical="center" wrapText="1"/>
      <protection locked="0"/>
    </xf>
    <xf numFmtId="0" fontId="30" fillId="9" borderId="15" xfId="0" applyFont="1" applyFill="1" applyBorder="1" applyAlignment="1" applyProtection="1">
      <alignment horizontal="left" vertical="center" wrapText="1"/>
      <protection locked="0"/>
    </xf>
    <xf numFmtId="0" fontId="30" fillId="9" borderId="16" xfId="0" applyFont="1" applyFill="1" applyBorder="1" applyAlignment="1" applyProtection="1">
      <alignment horizontal="left" vertical="center" wrapText="1"/>
      <protection locked="0"/>
    </xf>
    <xf numFmtId="0" fontId="62" fillId="9" borderId="11" xfId="0" applyFont="1" applyFill="1" applyBorder="1" applyAlignment="1" applyProtection="1">
      <alignment horizontal="center" vertical="center" wrapText="1"/>
      <protection locked="0"/>
    </xf>
    <xf numFmtId="0" fontId="16" fillId="19" borderId="8" xfId="0" applyFont="1" applyFill="1" applyBorder="1" applyAlignment="1" applyProtection="1">
      <alignment horizontal="justify" vertical="center" wrapText="1"/>
      <protection locked="0"/>
    </xf>
    <xf numFmtId="0" fontId="16" fillId="19" borderId="9" xfId="0" applyFont="1" applyFill="1" applyBorder="1" applyAlignment="1" applyProtection="1">
      <alignment horizontal="justify" vertical="center" wrapText="1"/>
      <protection locked="0"/>
    </xf>
    <xf numFmtId="0" fontId="62" fillId="25" borderId="11" xfId="0" applyFont="1" applyFill="1" applyBorder="1" applyAlignment="1" applyProtection="1">
      <alignment horizontal="center" vertical="center" wrapText="1"/>
      <protection locked="0"/>
    </xf>
    <xf numFmtId="0" fontId="30" fillId="14" borderId="2" xfId="0" applyFont="1" applyFill="1" applyBorder="1" applyAlignment="1" applyProtection="1">
      <alignment horizontal="justify" vertical="center" wrapText="1"/>
      <protection locked="0"/>
    </xf>
    <xf numFmtId="0" fontId="30" fillId="14" borderId="8" xfId="0" applyFont="1" applyFill="1" applyBorder="1" applyAlignment="1" applyProtection="1">
      <alignment horizontal="justify" vertical="center" wrapText="1"/>
      <protection locked="0"/>
    </xf>
    <xf numFmtId="0" fontId="30" fillId="14" borderId="9" xfId="0" applyFont="1" applyFill="1" applyBorder="1" applyAlignment="1" applyProtection="1">
      <alignment horizontal="justify" vertical="center" wrapText="1"/>
      <protection locked="0"/>
    </xf>
    <xf numFmtId="0" fontId="52" fillId="11" borderId="15" xfId="0" applyFont="1" applyFill="1" applyBorder="1" applyAlignment="1" applyProtection="1">
      <alignment horizontal="justify" vertical="center" wrapText="1"/>
      <protection locked="0"/>
    </xf>
    <xf numFmtId="0" fontId="52" fillId="11" borderId="16" xfId="0" applyFont="1" applyFill="1" applyBorder="1" applyAlignment="1" applyProtection="1">
      <alignment horizontal="justify" vertical="center" wrapText="1"/>
      <protection locked="0"/>
    </xf>
    <xf numFmtId="0" fontId="62" fillId="14" borderId="11" xfId="0" applyFont="1" applyFill="1" applyBorder="1" applyAlignment="1" applyProtection="1">
      <alignment horizontal="center" vertical="center" wrapText="1"/>
      <protection locked="0"/>
    </xf>
    <xf numFmtId="0" fontId="79" fillId="12" borderId="15" xfId="0" applyFont="1" applyFill="1" applyBorder="1" applyAlignment="1" applyProtection="1">
      <alignment horizontal="justify" vertical="center" wrapText="1"/>
      <protection locked="0"/>
    </xf>
    <xf numFmtId="0" fontId="30" fillId="29" borderId="13" xfId="0" applyFont="1" applyFill="1" applyBorder="1" applyAlignment="1" applyProtection="1">
      <alignment horizontal="justify" vertical="center" wrapText="1"/>
      <protection locked="0"/>
    </xf>
    <xf numFmtId="0" fontId="30" fillId="29" borderId="14" xfId="0" applyFont="1" applyFill="1" applyBorder="1" applyAlignment="1" applyProtection="1">
      <alignment horizontal="justify" vertical="center" wrapText="1"/>
      <protection locked="0"/>
    </xf>
    <xf numFmtId="0" fontId="30" fillId="29" borderId="15" xfId="0" applyFont="1" applyFill="1" applyBorder="1" applyAlignment="1" applyProtection="1">
      <alignment horizontal="justify" vertical="center" wrapText="1"/>
      <protection locked="0"/>
    </xf>
    <xf numFmtId="0" fontId="30" fillId="29" borderId="16" xfId="0" applyFont="1" applyFill="1" applyBorder="1" applyAlignment="1" applyProtection="1">
      <alignment horizontal="justify" vertical="center" wrapText="1"/>
      <protection locked="0"/>
    </xf>
    <xf numFmtId="0" fontId="30" fillId="29" borderId="8" xfId="0" applyFont="1" applyFill="1" applyBorder="1" applyAlignment="1" applyProtection="1">
      <alignment horizontal="justify" vertical="center" wrapText="1"/>
      <protection locked="0"/>
    </xf>
    <xf numFmtId="0" fontId="30" fillId="29" borderId="9" xfId="0" applyFont="1" applyFill="1" applyBorder="1" applyAlignment="1" applyProtection="1">
      <alignment horizontal="justify" vertical="center" wrapText="1"/>
      <protection locked="0"/>
    </xf>
    <xf numFmtId="0" fontId="52" fillId="19" borderId="10" xfId="0" applyFont="1" applyFill="1" applyBorder="1" applyAlignment="1" applyProtection="1">
      <alignment horizontal="center" vertical="center" wrapText="1"/>
      <protection locked="0"/>
    </xf>
    <xf numFmtId="0" fontId="52" fillId="19" borderId="12" xfId="0" applyFont="1" applyFill="1" applyBorder="1" applyAlignment="1" applyProtection="1">
      <alignment horizontal="center" vertical="center" wrapText="1"/>
      <protection locked="0"/>
    </xf>
    <xf numFmtId="0" fontId="52" fillId="25" borderId="13" xfId="0" applyFont="1" applyFill="1" applyBorder="1" applyAlignment="1" applyProtection="1">
      <alignment horizontal="justify" vertical="center" wrapText="1"/>
      <protection locked="0"/>
    </xf>
    <xf numFmtId="0" fontId="52" fillId="25" borderId="14" xfId="0" applyFont="1" applyFill="1" applyBorder="1" applyAlignment="1" applyProtection="1">
      <alignment horizontal="justify" vertical="center" wrapText="1"/>
      <protection locked="0"/>
    </xf>
    <xf numFmtId="0" fontId="52" fillId="25" borderId="10" xfId="0" applyFont="1" applyFill="1" applyBorder="1" applyAlignment="1" applyProtection="1">
      <alignment horizontal="center" vertical="center" wrapText="1"/>
      <protection locked="0"/>
    </xf>
    <xf numFmtId="0" fontId="52" fillId="25" borderId="12" xfId="0" applyFont="1" applyFill="1" applyBorder="1" applyAlignment="1" applyProtection="1">
      <alignment horizontal="center" vertical="center" wrapText="1"/>
      <protection locked="0"/>
    </xf>
    <xf numFmtId="0" fontId="52" fillId="12" borderId="10" xfId="0" applyFont="1" applyFill="1" applyBorder="1" applyAlignment="1" applyProtection="1">
      <alignment horizontal="center" vertical="center" wrapText="1"/>
      <protection locked="0"/>
    </xf>
    <xf numFmtId="0" fontId="52" fillId="12" borderId="12" xfId="0" applyFont="1" applyFill="1" applyBorder="1" applyAlignment="1" applyProtection="1">
      <alignment horizontal="center" vertical="center" wrapText="1"/>
      <protection locked="0"/>
    </xf>
    <xf numFmtId="0" fontId="52" fillId="14" borderId="13" xfId="0" applyFont="1" applyFill="1" applyBorder="1" applyAlignment="1" applyProtection="1">
      <alignment horizontal="justify" vertical="center" wrapText="1"/>
      <protection locked="0"/>
    </xf>
    <xf numFmtId="0" fontId="52" fillId="14" borderId="14" xfId="0" applyFont="1" applyFill="1" applyBorder="1" applyAlignment="1" applyProtection="1">
      <alignment horizontal="justify" vertical="center" wrapText="1"/>
      <protection locked="0"/>
    </xf>
    <xf numFmtId="0" fontId="85" fillId="14" borderId="15" xfId="0" applyFont="1" applyFill="1" applyBorder="1" applyAlignment="1" applyProtection="1">
      <alignment horizontal="justify" vertical="center" wrapText="1"/>
      <protection locked="0"/>
    </xf>
    <xf numFmtId="0" fontId="52" fillId="14" borderId="16" xfId="0" applyFont="1" applyFill="1" applyBorder="1" applyAlignment="1" applyProtection="1">
      <alignment horizontal="justify" vertical="center" wrapText="1"/>
      <protection locked="0"/>
    </xf>
    <xf numFmtId="0" fontId="30" fillId="25" borderId="8" xfId="0" applyFont="1" applyFill="1" applyBorder="1" applyAlignment="1" applyProtection="1">
      <alignment horizontal="justify" vertical="center" wrapText="1"/>
      <protection locked="0"/>
    </xf>
    <xf numFmtId="0" fontId="30" fillId="25" borderId="9" xfId="0" applyFont="1" applyFill="1" applyBorder="1" applyAlignment="1" applyProtection="1">
      <alignment horizontal="justify" vertical="center" wrapText="1"/>
      <protection locked="0"/>
    </xf>
    <xf numFmtId="0" fontId="30" fillId="25" borderId="15" xfId="0" applyFont="1" applyFill="1" applyBorder="1" applyAlignment="1" applyProtection="1">
      <alignment horizontal="justify" vertical="center" wrapText="1"/>
      <protection locked="0"/>
    </xf>
    <xf numFmtId="0" fontId="30" fillId="25" borderId="16" xfId="0" applyFont="1" applyFill="1" applyBorder="1" applyAlignment="1" applyProtection="1">
      <alignment horizontal="justify" vertical="center" wrapText="1"/>
      <protection locked="0"/>
    </xf>
    <xf numFmtId="0" fontId="52" fillId="14" borderId="10" xfId="0" applyFont="1" applyFill="1" applyBorder="1" applyAlignment="1" applyProtection="1">
      <alignment horizontal="center" vertical="center" wrapText="1"/>
      <protection locked="0"/>
    </xf>
    <xf numFmtId="0" fontId="52" fillId="14" borderId="12" xfId="0" applyFont="1" applyFill="1" applyBorder="1" applyAlignment="1" applyProtection="1">
      <alignment horizontal="center" vertical="center" wrapText="1"/>
      <protection locked="0"/>
    </xf>
    <xf numFmtId="0" fontId="52" fillId="24" borderId="8" xfId="0" applyFont="1" applyFill="1" applyBorder="1" applyAlignment="1" applyProtection="1">
      <alignment horizontal="justify" vertical="center" wrapText="1"/>
      <protection locked="0"/>
    </xf>
    <xf numFmtId="0" fontId="52" fillId="24" borderId="9" xfId="0" applyFont="1" applyFill="1" applyBorder="1" applyAlignment="1" applyProtection="1">
      <alignment horizontal="justify" vertical="center" wrapText="1"/>
      <protection locked="0"/>
    </xf>
    <xf numFmtId="0" fontId="52" fillId="30" borderId="8" xfId="0" applyFont="1" applyFill="1" applyBorder="1" applyAlignment="1" applyProtection="1">
      <alignment horizontal="justify" vertical="center" wrapText="1"/>
      <protection locked="0"/>
    </xf>
    <xf numFmtId="0" fontId="52" fillId="30" borderId="9" xfId="0" applyFont="1" applyFill="1" applyBorder="1" applyAlignment="1" applyProtection="1">
      <alignment horizontal="justify" vertical="center" wrapText="1"/>
      <protection locked="0"/>
    </xf>
    <xf numFmtId="0" fontId="83" fillId="9" borderId="13" xfId="0" applyFont="1" applyFill="1" applyBorder="1" applyAlignment="1" applyProtection="1">
      <alignment horizontal="justify" vertical="center" wrapText="1"/>
      <protection locked="0"/>
    </xf>
    <xf numFmtId="0" fontId="83" fillId="9" borderId="14" xfId="0" applyFont="1" applyFill="1" applyBorder="1" applyAlignment="1" applyProtection="1">
      <alignment horizontal="justify" vertical="center" wrapText="1"/>
      <protection locked="0"/>
    </xf>
    <xf numFmtId="0" fontId="80" fillId="9" borderId="15" xfId="0" applyFont="1" applyFill="1" applyBorder="1" applyAlignment="1" applyProtection="1">
      <alignment horizontal="justify" vertical="center" wrapText="1"/>
      <protection locked="0"/>
    </xf>
    <xf numFmtId="0" fontId="83" fillId="9" borderId="16" xfId="0" applyFont="1" applyFill="1" applyBorder="1" applyAlignment="1" applyProtection="1">
      <alignment horizontal="justify" vertical="center" wrapText="1"/>
      <protection locked="0"/>
    </xf>
    <xf numFmtId="0" fontId="61" fillId="9" borderId="8" xfId="0" applyFont="1" applyFill="1" applyBorder="1" applyAlignment="1" applyProtection="1">
      <alignment horizontal="justify" vertical="center" wrapText="1"/>
      <protection locked="0"/>
    </xf>
    <xf numFmtId="0" fontId="61" fillId="9" borderId="9" xfId="0" applyFont="1" applyFill="1" applyBorder="1" applyAlignment="1" applyProtection="1">
      <alignment horizontal="justify" vertical="center" wrapText="1"/>
      <protection locked="0"/>
    </xf>
    <xf numFmtId="0" fontId="80" fillId="17" borderId="15" xfId="0" applyFont="1" applyFill="1" applyBorder="1" applyAlignment="1" applyProtection="1">
      <alignment horizontal="justify" vertical="center" wrapText="1"/>
      <protection locked="0"/>
    </xf>
    <xf numFmtId="0" fontId="83" fillId="17" borderId="16" xfId="0" applyFont="1" applyFill="1" applyBorder="1" applyAlignment="1" applyProtection="1">
      <alignment horizontal="justify" vertical="center" wrapText="1"/>
      <protection locked="0"/>
    </xf>
    <xf numFmtId="0" fontId="83" fillId="17" borderId="13" xfId="0" applyFont="1" applyFill="1" applyBorder="1" applyAlignment="1" applyProtection="1">
      <alignment horizontal="justify" vertical="center" wrapText="1"/>
      <protection locked="0"/>
    </xf>
    <xf numFmtId="0" fontId="83" fillId="17" borderId="14" xfId="0" applyFont="1" applyFill="1" applyBorder="1" applyAlignment="1" applyProtection="1">
      <alignment horizontal="justify" vertical="center" wrapText="1"/>
      <protection locked="0"/>
    </xf>
    <xf numFmtId="0" fontId="40" fillId="9" borderId="11" xfId="0" applyFont="1" applyFill="1" applyBorder="1" applyAlignment="1" applyProtection="1">
      <alignment horizontal="justify" vertical="center" wrapText="1"/>
      <protection locked="0"/>
    </xf>
    <xf numFmtId="0" fontId="40" fillId="17" borderId="11" xfId="0" applyFont="1" applyFill="1" applyBorder="1" applyAlignment="1" applyProtection="1">
      <alignment horizontal="justify" vertical="center" wrapText="1"/>
      <protection locked="0"/>
    </xf>
    <xf numFmtId="164" fontId="56" fillId="3" borderId="11" xfId="0" applyNumberFormat="1" applyFont="1" applyFill="1" applyBorder="1" applyAlignment="1" applyProtection="1">
      <alignment horizontal="center" vertical="center" wrapText="1"/>
      <protection locked="0"/>
    </xf>
    <xf numFmtId="164" fontId="44" fillId="6" borderId="11" xfId="0" applyNumberFormat="1" applyFont="1" applyFill="1" applyBorder="1" applyAlignment="1" applyProtection="1">
      <alignment horizontal="center" vertical="center" wrapText="1"/>
      <protection locked="0"/>
    </xf>
    <xf numFmtId="164" fontId="44" fillId="3" borderId="10" xfId="0" applyNumberFormat="1" applyFont="1" applyFill="1" applyBorder="1" applyAlignment="1" applyProtection="1">
      <alignment horizontal="center" vertical="center" wrapText="1"/>
      <protection locked="0"/>
    </xf>
    <xf numFmtId="164" fontId="44" fillId="3" borderId="12" xfId="0" applyNumberFormat="1" applyFont="1" applyFill="1" applyBorder="1" applyAlignment="1" applyProtection="1">
      <alignment horizontal="center" vertical="center" wrapText="1"/>
      <protection locked="0"/>
    </xf>
    <xf numFmtId="0" fontId="44" fillId="8" borderId="11" xfId="0" applyFont="1" applyFill="1" applyBorder="1" applyAlignment="1" applyProtection="1">
      <alignment horizontal="center" vertical="center" wrapText="1"/>
      <protection locked="0"/>
    </xf>
    <xf numFmtId="0" fontId="44" fillId="17" borderId="11" xfId="0" applyFont="1" applyFill="1" applyBorder="1" applyAlignment="1" applyProtection="1">
      <alignment horizontal="center" vertical="center" wrapText="1"/>
      <protection locked="0"/>
    </xf>
    <xf numFmtId="0" fontId="44" fillId="5" borderId="11" xfId="0" applyFont="1" applyFill="1" applyBorder="1" applyAlignment="1" applyProtection="1">
      <alignment horizontal="center" vertical="center" wrapText="1"/>
      <protection locked="0"/>
    </xf>
    <xf numFmtId="0" fontId="33" fillId="2" borderId="2" xfId="0" applyFont="1" applyFill="1" applyBorder="1" applyAlignment="1" applyProtection="1">
      <alignment horizontal="center" vertical="center" wrapText="1"/>
      <protection locked="0"/>
    </xf>
    <xf numFmtId="164" fontId="56" fillId="5" borderId="11" xfId="0" applyNumberFormat="1" applyFont="1" applyFill="1" applyBorder="1" applyAlignment="1" applyProtection="1">
      <alignment horizontal="center" vertical="center" wrapText="1"/>
      <protection locked="0"/>
    </xf>
    <xf numFmtId="0" fontId="33" fillId="30" borderId="10" xfId="0" applyFont="1" applyFill="1" applyBorder="1" applyAlignment="1" applyProtection="1">
      <alignment horizontal="center" vertical="center" wrapText="1"/>
      <protection locked="0"/>
    </xf>
    <xf numFmtId="0" fontId="33" fillId="30" borderId="12" xfId="0" applyFont="1" applyFill="1" applyBorder="1" applyAlignment="1" applyProtection="1">
      <alignment horizontal="center" vertical="center" wrapText="1"/>
      <protection locked="0"/>
    </xf>
    <xf numFmtId="0" fontId="56" fillId="5" borderId="11" xfId="0" applyFont="1" applyFill="1" applyBorder="1" applyAlignment="1" applyProtection="1">
      <alignment horizontal="center" vertical="center" wrapText="1"/>
      <protection locked="0"/>
    </xf>
    <xf numFmtId="0" fontId="56" fillId="10" borderId="11" xfId="0" applyFont="1" applyFill="1" applyBorder="1" applyAlignment="1" applyProtection="1">
      <alignment horizontal="center" vertical="center" wrapText="1"/>
      <protection locked="0"/>
    </xf>
    <xf numFmtId="0" fontId="56" fillId="9" borderId="11" xfId="0" applyFont="1" applyFill="1" applyBorder="1" applyAlignment="1" applyProtection="1">
      <alignment horizontal="center" vertical="center" wrapText="1"/>
      <protection locked="0"/>
    </xf>
    <xf numFmtId="0" fontId="56" fillId="20" borderId="11" xfId="0" applyFont="1" applyFill="1" applyBorder="1" applyAlignment="1" applyProtection="1">
      <alignment horizontal="center" vertical="center" wrapText="1"/>
      <protection locked="0"/>
    </xf>
    <xf numFmtId="164" fontId="56" fillId="10" borderId="11" xfId="0" applyNumberFormat="1" applyFont="1" applyFill="1" applyBorder="1" applyAlignment="1" applyProtection="1">
      <alignment horizontal="center" vertical="center" wrapText="1"/>
      <protection locked="0"/>
    </xf>
    <xf numFmtId="164" fontId="44" fillId="20" borderId="10" xfId="0" applyNumberFormat="1" applyFont="1" applyFill="1" applyBorder="1" applyAlignment="1" applyProtection="1">
      <alignment horizontal="center" vertical="center" wrapText="1"/>
      <protection locked="0"/>
    </xf>
    <xf numFmtId="164" fontId="44" fillId="20" borderId="12" xfId="0" applyNumberFormat="1" applyFont="1" applyFill="1" applyBorder="1" applyAlignment="1" applyProtection="1">
      <alignment horizontal="center" vertical="center" wrapText="1"/>
      <protection locked="0"/>
    </xf>
    <xf numFmtId="164" fontId="44" fillId="7" borderId="11" xfId="0" applyNumberFormat="1" applyFont="1" applyFill="1" applyBorder="1" applyAlignment="1" applyProtection="1">
      <alignment horizontal="center" vertical="center" wrapText="1"/>
      <protection locked="0"/>
    </xf>
    <xf numFmtId="49" fontId="92" fillId="2" borderId="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9" xfId="0" applyNumberFormat="1" applyFont="1" applyFill="1" applyBorder="1" applyAlignment="1" applyProtection="1">
      <alignment horizontal="center" vertical="center" wrapText="1"/>
      <protection locked="0"/>
    </xf>
    <xf numFmtId="0" fontId="38" fillId="3" borderId="3" xfId="0" applyFont="1" applyFill="1" applyBorder="1" applyAlignment="1" applyProtection="1">
      <alignment horizontal="center" vertical="center" textRotation="90" wrapText="1"/>
      <protection locked="0"/>
    </xf>
    <xf numFmtId="0" fontId="38" fillId="3" borderId="10" xfId="0" applyFont="1" applyFill="1" applyBorder="1" applyAlignment="1" applyProtection="1">
      <alignment horizontal="center" vertical="center" textRotation="90" wrapText="1"/>
      <protection locked="0"/>
    </xf>
    <xf numFmtId="0" fontId="38" fillId="3" borderId="12" xfId="0" applyFont="1" applyFill="1" applyBorder="1" applyAlignment="1" applyProtection="1">
      <alignment horizontal="center" vertical="center" textRotation="90" wrapText="1"/>
      <protection locked="0"/>
    </xf>
    <xf numFmtId="0" fontId="38" fillId="3" borderId="13" xfId="0" applyFont="1" applyFill="1" applyBorder="1" applyAlignment="1" applyProtection="1">
      <alignment horizontal="center" vertical="center" textRotation="90" wrapText="1"/>
      <protection locked="0"/>
    </xf>
    <xf numFmtId="0" fontId="38" fillId="3" borderId="14" xfId="0" applyFont="1" applyFill="1" applyBorder="1" applyAlignment="1" applyProtection="1">
      <alignment horizontal="center" vertical="center" textRotation="90" wrapText="1"/>
      <protection locked="0"/>
    </xf>
    <xf numFmtId="0" fontId="38" fillId="3" borderId="15" xfId="0" applyFont="1" applyFill="1" applyBorder="1" applyAlignment="1" applyProtection="1">
      <alignment horizontal="center" vertical="center" textRotation="90" wrapText="1"/>
      <protection locked="0"/>
    </xf>
    <xf numFmtId="0" fontId="38" fillId="3" borderId="16" xfId="0" applyFont="1" applyFill="1" applyBorder="1" applyAlignment="1" applyProtection="1">
      <alignment horizontal="center" vertical="center" textRotation="90" wrapText="1"/>
      <protection locked="0"/>
    </xf>
    <xf numFmtId="0" fontId="44" fillId="10" borderId="3" xfId="0" applyFont="1" applyFill="1" applyBorder="1" applyAlignment="1" applyProtection="1">
      <alignment horizontal="center" vertical="center" wrapText="1"/>
      <protection locked="0"/>
    </xf>
    <xf numFmtId="0" fontId="37" fillId="2" borderId="10" xfId="0" applyFont="1" applyFill="1" applyBorder="1" applyAlignment="1" applyProtection="1">
      <alignment horizontal="center" vertical="center" textRotation="90" wrapText="1"/>
      <protection locked="0"/>
    </xf>
    <xf numFmtId="0" fontId="37" fillId="2" borderId="12" xfId="0" applyFont="1" applyFill="1" applyBorder="1" applyAlignment="1" applyProtection="1">
      <alignment horizontal="center" vertical="center" textRotation="90" wrapText="1"/>
      <protection locked="0"/>
    </xf>
    <xf numFmtId="0" fontId="44" fillId="3" borderId="8" xfId="0" applyFont="1" applyFill="1" applyBorder="1" applyAlignment="1" applyProtection="1">
      <alignment horizontal="center" vertical="center" wrapText="1"/>
      <protection locked="0"/>
    </xf>
    <xf numFmtId="0" fontId="44" fillId="3" borderId="7" xfId="0" applyFont="1" applyFill="1" applyBorder="1" applyAlignment="1" applyProtection="1">
      <alignment horizontal="center" vertical="center" wrapText="1"/>
      <protection locked="0"/>
    </xf>
    <xf numFmtId="0" fontId="44" fillId="3" borderId="9"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textRotation="90" wrapText="1"/>
      <protection locked="0"/>
    </xf>
    <xf numFmtId="0" fontId="39" fillId="2" borderId="0" xfId="0" applyFont="1" applyFill="1" applyAlignment="1" applyProtection="1">
      <alignment horizontal="center" vertical="center" wrapText="1"/>
      <protection locked="0"/>
    </xf>
    <xf numFmtId="0" fontId="44" fillId="20" borderId="10" xfId="0" applyFont="1" applyFill="1" applyBorder="1" applyAlignment="1" applyProtection="1">
      <alignment horizontal="center" vertical="center" wrapText="1"/>
      <protection locked="0"/>
    </xf>
    <xf numFmtId="0" fontId="44" fillId="20" borderId="12" xfId="0" applyFont="1" applyFill="1" applyBorder="1" applyAlignment="1" applyProtection="1">
      <alignment horizontal="center" vertical="center" wrapText="1"/>
      <protection locked="0"/>
    </xf>
    <xf numFmtId="0" fontId="44" fillId="25" borderId="10" xfId="0" applyFont="1" applyFill="1" applyBorder="1" applyAlignment="1" applyProtection="1">
      <alignment horizontal="center" vertical="center" wrapText="1"/>
      <protection locked="0"/>
    </xf>
    <xf numFmtId="0" fontId="44" fillId="25" borderId="2" xfId="0" applyFont="1" applyFill="1" applyBorder="1" applyAlignment="1" applyProtection="1">
      <alignment horizontal="center" vertical="center" wrapText="1"/>
      <protection locked="0"/>
    </xf>
    <xf numFmtId="164" fontId="56" fillId="20" borderId="11" xfId="0" applyNumberFormat="1" applyFont="1" applyFill="1" applyBorder="1" applyAlignment="1" applyProtection="1">
      <alignment horizontal="center" vertical="center" wrapText="1"/>
      <protection locked="0"/>
    </xf>
    <xf numFmtId="0" fontId="44" fillId="18" borderId="10" xfId="0" applyFont="1" applyFill="1" applyBorder="1" applyAlignment="1" applyProtection="1">
      <alignment horizontal="center" vertical="center" wrapText="1"/>
      <protection locked="0"/>
    </xf>
    <xf numFmtId="0" fontId="44" fillId="18" borderId="12" xfId="0" applyFont="1" applyFill="1" applyBorder="1" applyAlignment="1" applyProtection="1">
      <alignment horizontal="center" vertical="center" wrapText="1"/>
      <protection locked="0"/>
    </xf>
    <xf numFmtId="0" fontId="56" fillId="11" borderId="11" xfId="0" applyFont="1" applyFill="1" applyBorder="1" applyAlignment="1" applyProtection="1">
      <alignment horizontal="center" vertical="center" wrapText="1"/>
      <protection locked="0"/>
    </xf>
    <xf numFmtId="164" fontId="44" fillId="18" borderId="10" xfId="0" applyNumberFormat="1" applyFont="1" applyFill="1" applyBorder="1" applyAlignment="1" applyProtection="1">
      <alignment horizontal="center" vertical="center" wrapText="1"/>
      <protection locked="0"/>
    </xf>
    <xf numFmtId="164" fontId="44" fillId="18" borderId="12" xfId="0" applyNumberFormat="1" applyFont="1" applyFill="1" applyBorder="1" applyAlignment="1" applyProtection="1">
      <alignment horizontal="center" vertical="center" wrapText="1"/>
      <protection locked="0"/>
    </xf>
    <xf numFmtId="0" fontId="56" fillId="14" borderId="11" xfId="0" applyFont="1" applyFill="1" applyBorder="1" applyAlignment="1" applyProtection="1">
      <alignment horizontal="center" vertical="center" wrapText="1"/>
      <protection locked="0"/>
    </xf>
    <xf numFmtId="164" fontId="56" fillId="11" borderId="11" xfId="0" applyNumberFormat="1" applyFont="1" applyFill="1" applyBorder="1" applyAlignment="1" applyProtection="1">
      <alignment horizontal="center" vertical="center" wrapText="1"/>
      <protection locked="0"/>
    </xf>
    <xf numFmtId="164" fontId="44" fillId="14" borderId="2" xfId="0" applyNumberFormat="1" applyFont="1" applyFill="1" applyBorder="1" applyAlignment="1" applyProtection="1">
      <alignment horizontal="center" vertical="center" wrapText="1"/>
      <protection locked="0"/>
    </xf>
    <xf numFmtId="0" fontId="44" fillId="14" borderId="2" xfId="0" applyFont="1" applyFill="1" applyBorder="1" applyAlignment="1" applyProtection="1">
      <alignment horizontal="center" vertical="center" wrapText="1"/>
      <protection locked="0"/>
    </xf>
    <xf numFmtId="164" fontId="56" fillId="14" borderId="11" xfId="0" applyNumberFormat="1" applyFont="1" applyFill="1" applyBorder="1" applyAlignment="1" applyProtection="1">
      <alignment horizontal="center" vertical="center" wrapText="1"/>
      <protection locked="0"/>
    </xf>
    <xf numFmtId="164" fontId="56" fillId="17" borderId="11" xfId="0" applyNumberFormat="1" applyFont="1" applyFill="1" applyBorder="1" applyAlignment="1" applyProtection="1">
      <alignment horizontal="center" vertical="center" wrapText="1"/>
      <protection locked="0"/>
    </xf>
    <xf numFmtId="164" fontId="72" fillId="15" borderId="11" xfId="0" applyNumberFormat="1" applyFont="1" applyFill="1" applyBorder="1" applyAlignment="1" applyProtection="1">
      <alignment horizontal="center" vertical="center" wrapText="1"/>
      <protection locked="0"/>
    </xf>
    <xf numFmtId="0" fontId="56" fillId="18" borderId="11" xfId="0" applyFont="1" applyFill="1" applyBorder="1" applyAlignment="1" applyProtection="1">
      <alignment horizontal="center" vertical="center" wrapText="1"/>
      <protection locked="0"/>
    </xf>
    <xf numFmtId="164" fontId="56" fillId="18" borderId="11" xfId="0" applyNumberFormat="1" applyFont="1" applyFill="1" applyBorder="1" applyAlignment="1" applyProtection="1">
      <alignment horizontal="center" vertical="center" wrapText="1"/>
      <protection locked="0"/>
    </xf>
    <xf numFmtId="0" fontId="88" fillId="2" borderId="11" xfId="0" applyFont="1" applyFill="1" applyBorder="1" applyAlignment="1" applyProtection="1">
      <alignment horizontal="center" vertical="center" wrapText="1"/>
      <protection locked="0"/>
    </xf>
    <xf numFmtId="0" fontId="56" fillId="17" borderId="11" xfId="0" applyFont="1" applyFill="1" applyBorder="1" applyAlignment="1" applyProtection="1">
      <alignment horizontal="center" vertical="center" wrapText="1"/>
      <protection locked="0"/>
    </xf>
    <xf numFmtId="164" fontId="56" fillId="22" borderId="11" xfId="0" applyNumberFormat="1" applyFont="1" applyFill="1" applyBorder="1" applyAlignment="1" applyProtection="1">
      <alignment horizontal="center" vertical="center" wrapText="1"/>
      <protection locked="0"/>
    </xf>
    <xf numFmtId="164" fontId="44" fillId="25" borderId="10" xfId="0" applyNumberFormat="1" applyFont="1" applyFill="1" applyBorder="1" applyAlignment="1" applyProtection="1">
      <alignment horizontal="center" vertical="center" wrapText="1"/>
      <protection locked="0"/>
    </xf>
    <xf numFmtId="164" fontId="44" fillId="25" borderId="2" xfId="0" applyNumberFormat="1" applyFont="1" applyFill="1" applyBorder="1" applyAlignment="1" applyProtection="1">
      <alignment horizontal="center" vertical="center" wrapText="1"/>
      <protection locked="0"/>
    </xf>
    <xf numFmtId="164" fontId="44" fillId="29" borderId="10" xfId="0" applyNumberFormat="1" applyFont="1" applyFill="1" applyBorder="1" applyAlignment="1" applyProtection="1">
      <alignment horizontal="center" vertical="center" wrapText="1"/>
      <protection locked="0"/>
    </xf>
    <xf numFmtId="164" fontId="44" fillId="29" borderId="2" xfId="0" applyNumberFormat="1" applyFont="1" applyFill="1" applyBorder="1" applyAlignment="1" applyProtection="1">
      <alignment horizontal="center" vertical="center" wrapText="1"/>
      <protection locked="0"/>
    </xf>
    <xf numFmtId="164" fontId="44" fillId="29" borderId="12" xfId="0" applyNumberFormat="1" applyFont="1" applyFill="1" applyBorder="1" applyAlignment="1" applyProtection="1">
      <alignment horizontal="center" vertical="center" wrapText="1"/>
      <protection locked="0"/>
    </xf>
    <xf numFmtId="0" fontId="44" fillId="29" borderId="10" xfId="0" applyFont="1" applyFill="1" applyBorder="1" applyAlignment="1" applyProtection="1">
      <alignment horizontal="center" vertical="center" wrapText="1"/>
      <protection locked="0"/>
    </xf>
    <xf numFmtId="0" fontId="44" fillId="29" borderId="2" xfId="0" applyFont="1" applyFill="1" applyBorder="1" applyAlignment="1" applyProtection="1">
      <alignment horizontal="center" vertical="center" wrapText="1"/>
      <protection locked="0"/>
    </xf>
    <xf numFmtId="0" fontId="44" fillId="29" borderId="12" xfId="0" applyFont="1" applyFill="1" applyBorder="1" applyAlignment="1" applyProtection="1">
      <alignment horizontal="center" vertical="center" wrapText="1"/>
      <protection locked="0"/>
    </xf>
    <xf numFmtId="0" fontId="56" fillId="29" borderId="11" xfId="0" applyFont="1" applyFill="1" applyBorder="1" applyAlignment="1" applyProtection="1">
      <alignment horizontal="center" vertical="center" wrapText="1"/>
      <protection locked="0"/>
    </xf>
    <xf numFmtId="164" fontId="44" fillId="30" borderId="10" xfId="0" applyNumberFormat="1" applyFont="1" applyFill="1" applyBorder="1" applyAlignment="1" applyProtection="1">
      <alignment horizontal="center" vertical="center" wrapText="1"/>
      <protection locked="0"/>
    </xf>
    <xf numFmtId="164" fontId="44" fillId="30" borderId="12" xfId="0" applyNumberFormat="1" applyFont="1" applyFill="1" applyBorder="1" applyAlignment="1" applyProtection="1">
      <alignment horizontal="center" vertical="center" wrapText="1"/>
      <protection locked="0"/>
    </xf>
    <xf numFmtId="0" fontId="56" fillId="24" borderId="11" xfId="0" applyFont="1" applyFill="1" applyBorder="1" applyAlignment="1" applyProtection="1">
      <alignment horizontal="center" vertical="center" wrapText="1"/>
      <protection locked="0"/>
    </xf>
    <xf numFmtId="0" fontId="56" fillId="22" borderId="11" xfId="0" applyFont="1" applyFill="1" applyBorder="1" applyAlignment="1" applyProtection="1">
      <alignment horizontal="center" vertical="center" wrapText="1"/>
      <protection locked="0"/>
    </xf>
    <xf numFmtId="0" fontId="56" fillId="25" borderId="11" xfId="0" applyFont="1" applyFill="1" applyBorder="1" applyAlignment="1" applyProtection="1">
      <alignment horizontal="center" vertical="center" wrapText="1"/>
      <protection locked="0"/>
    </xf>
    <xf numFmtId="164" fontId="56" fillId="25" borderId="11" xfId="0" applyNumberFormat="1" applyFont="1" applyFill="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164" fontId="44" fillId="8" borderId="11" xfId="0" applyNumberFormat="1" applyFont="1" applyFill="1" applyBorder="1" applyAlignment="1" applyProtection="1">
      <alignment horizontal="center" vertical="center" wrapText="1"/>
      <protection locked="0"/>
    </xf>
    <xf numFmtId="0" fontId="56" fillId="12" borderId="11" xfId="0" applyFont="1" applyFill="1" applyBorder="1" applyAlignment="1" applyProtection="1">
      <alignment horizontal="center" vertical="center" wrapText="1"/>
      <protection locked="0"/>
    </xf>
    <xf numFmtId="0" fontId="56" fillId="19" borderId="11" xfId="0" applyFont="1" applyFill="1" applyBorder="1" applyAlignment="1" applyProtection="1">
      <alignment horizontal="center" vertical="center" wrapText="1"/>
      <protection locked="0"/>
    </xf>
    <xf numFmtId="0" fontId="44" fillId="30" borderId="10" xfId="0" applyFont="1" applyFill="1" applyBorder="1" applyAlignment="1" applyProtection="1">
      <alignment horizontal="center" vertical="center" wrapText="1"/>
      <protection locked="0"/>
    </xf>
    <xf numFmtId="0" fontId="44" fillId="30" borderId="12" xfId="0" applyFont="1" applyFill="1" applyBorder="1" applyAlignment="1" applyProtection="1">
      <alignment horizontal="center" vertical="center" wrapText="1"/>
      <protection locked="0"/>
    </xf>
    <xf numFmtId="164" fontId="56" fillId="19" borderId="11" xfId="0" applyNumberFormat="1" applyFont="1" applyFill="1" applyBorder="1" applyAlignment="1" applyProtection="1">
      <alignment horizontal="center" vertical="center" wrapText="1"/>
      <protection locked="0"/>
    </xf>
    <xf numFmtId="164" fontId="56" fillId="30" borderId="11" xfId="0" applyNumberFormat="1" applyFont="1" applyFill="1" applyBorder="1" applyAlignment="1" applyProtection="1">
      <alignment horizontal="center" vertical="center" wrapText="1"/>
      <protection locked="0"/>
    </xf>
    <xf numFmtId="164" fontId="56" fillId="29" borderId="11" xfId="0" applyNumberFormat="1" applyFont="1" applyFill="1" applyBorder="1" applyAlignment="1" applyProtection="1">
      <alignment horizontal="center" vertical="center" wrapText="1"/>
      <protection locked="0"/>
    </xf>
    <xf numFmtId="164" fontId="56" fillId="12" borderId="11" xfId="0" applyNumberFormat="1" applyFont="1" applyFill="1" applyBorder="1" applyAlignment="1" applyProtection="1">
      <alignment horizontal="center" vertical="center" wrapText="1"/>
      <protection locked="0"/>
    </xf>
    <xf numFmtId="0" fontId="56" fillId="30" borderId="11" xfId="0" applyFont="1" applyFill="1" applyBorder="1" applyAlignment="1" applyProtection="1">
      <alignment horizontal="center" vertical="center" wrapText="1"/>
      <protection locked="0"/>
    </xf>
    <xf numFmtId="164" fontId="56" fillId="24" borderId="11" xfId="0" applyNumberFormat="1" applyFont="1" applyFill="1" applyBorder="1" applyAlignment="1" applyProtection="1">
      <alignment horizontal="center" vertical="center" wrapText="1"/>
      <protection locked="0"/>
    </xf>
    <xf numFmtId="164" fontId="62" fillId="18" borderId="11" xfId="0" applyNumberFormat="1" applyFont="1" applyFill="1" applyBorder="1" applyAlignment="1" applyProtection="1">
      <alignment horizontal="center" vertical="center" wrapText="1"/>
      <protection locked="0"/>
    </xf>
    <xf numFmtId="0" fontId="30" fillId="25" borderId="10" xfId="0" applyFont="1" applyFill="1" applyBorder="1" applyAlignment="1" applyProtection="1">
      <alignment horizontal="justify" vertical="center" wrapText="1"/>
      <protection locked="0"/>
    </xf>
    <xf numFmtId="0" fontId="30" fillId="25" borderId="2" xfId="0" applyFont="1" applyFill="1" applyBorder="1" applyAlignment="1" applyProtection="1">
      <alignment horizontal="justify" vertical="center" wrapText="1"/>
      <protection locked="0"/>
    </xf>
    <xf numFmtId="164" fontId="62" fillId="25" borderId="11" xfId="0" applyNumberFormat="1" applyFont="1" applyFill="1" applyBorder="1" applyAlignment="1" applyProtection="1">
      <alignment horizontal="center" vertical="center" wrapText="1"/>
      <protection locked="0"/>
    </xf>
    <xf numFmtId="164" fontId="24" fillId="15" borderId="11" xfId="0" applyNumberFormat="1" applyFont="1" applyFill="1" applyBorder="1" applyAlignment="1" applyProtection="1">
      <alignment horizontal="center" vertical="center" wrapText="1"/>
      <protection locked="0"/>
    </xf>
    <xf numFmtId="164" fontId="62" fillId="11" borderId="11" xfId="0" applyNumberFormat="1" applyFont="1" applyFill="1" applyBorder="1" applyAlignment="1" applyProtection="1">
      <alignment horizontal="center" vertical="center" wrapText="1"/>
      <protection locked="0"/>
    </xf>
    <xf numFmtId="164" fontId="62" fillId="14" borderId="11" xfId="0" applyNumberFormat="1" applyFont="1" applyFill="1" applyBorder="1" applyAlignment="1" applyProtection="1">
      <alignment horizontal="center" vertical="center" wrapText="1"/>
      <protection locked="0"/>
    </xf>
    <xf numFmtId="0" fontId="62" fillId="18" borderId="11" xfId="0" applyFont="1" applyFill="1" applyBorder="1" applyAlignment="1" applyProtection="1">
      <alignment horizontal="justify" vertical="center" wrapText="1"/>
      <protection locked="0"/>
    </xf>
    <xf numFmtId="0" fontId="60" fillId="18" borderId="10" xfId="0" applyFont="1" applyFill="1" applyBorder="1" applyAlignment="1" applyProtection="1">
      <alignment horizontal="center" vertical="center" wrapText="1"/>
      <protection locked="0"/>
    </xf>
    <xf numFmtId="0" fontId="60" fillId="18" borderId="12" xfId="0" applyFont="1" applyFill="1" applyBorder="1" applyAlignment="1" applyProtection="1">
      <alignment horizontal="center" vertical="center" wrapText="1"/>
      <protection locked="0"/>
    </xf>
    <xf numFmtId="0" fontId="16" fillId="18" borderId="10" xfId="0" applyFont="1" applyFill="1" applyBorder="1" applyAlignment="1" applyProtection="1">
      <alignment horizontal="justify" vertical="center" wrapText="1"/>
      <protection locked="0"/>
    </xf>
    <xf numFmtId="0" fontId="16" fillId="18" borderId="12" xfId="0" applyFont="1" applyFill="1" applyBorder="1" applyAlignment="1" applyProtection="1">
      <alignment horizontal="justify" vertical="center" wrapText="1"/>
      <protection locked="0"/>
    </xf>
    <xf numFmtId="0" fontId="16" fillId="26" borderId="8" xfId="0" applyFont="1" applyFill="1" applyBorder="1" applyAlignment="1" applyProtection="1">
      <alignment horizontal="justify" vertical="center" wrapText="1"/>
      <protection locked="0"/>
    </xf>
    <xf numFmtId="0" fontId="16" fillId="26" borderId="9" xfId="0" applyFont="1" applyFill="1" applyBorder="1" applyAlignment="1" applyProtection="1">
      <alignment horizontal="justify" vertical="center" wrapText="1"/>
      <protection locked="0"/>
    </xf>
    <xf numFmtId="0" fontId="16" fillId="2" borderId="8" xfId="0" applyFont="1" applyFill="1" applyBorder="1" applyAlignment="1" applyProtection="1">
      <alignment horizontal="justify" vertical="center" wrapText="1"/>
      <protection locked="0"/>
    </xf>
    <xf numFmtId="0" fontId="16" fillId="2" borderId="9" xfId="0" applyFont="1" applyFill="1" applyBorder="1" applyAlignment="1" applyProtection="1">
      <alignment horizontal="justify" vertical="center" wrapText="1"/>
      <protection locked="0"/>
    </xf>
    <xf numFmtId="0" fontId="52" fillId="17" borderId="13" xfId="0" applyFont="1" applyFill="1" applyBorder="1" applyAlignment="1" applyProtection="1">
      <alignment horizontal="justify" vertical="center" wrapText="1"/>
      <protection locked="0"/>
    </xf>
    <xf numFmtId="0" fontId="52" fillId="17" borderId="14" xfId="0" applyFont="1" applyFill="1" applyBorder="1" applyAlignment="1" applyProtection="1">
      <alignment horizontal="justify" vertical="center" wrapText="1"/>
      <protection locked="0"/>
    </xf>
    <xf numFmtId="0" fontId="52" fillId="17" borderId="10" xfId="0" applyFont="1" applyFill="1" applyBorder="1" applyAlignment="1" applyProtection="1">
      <alignment horizontal="center" vertical="center" wrapText="1"/>
      <protection locked="0"/>
    </xf>
    <xf numFmtId="0" fontId="52" fillId="17" borderId="12" xfId="0" applyFont="1" applyFill="1" applyBorder="1" applyAlignment="1" applyProtection="1">
      <alignment horizontal="center" vertical="center" wrapText="1"/>
      <protection locked="0"/>
    </xf>
    <xf numFmtId="0" fontId="52" fillId="11" borderId="13" xfId="0" applyFont="1" applyFill="1" applyBorder="1" applyAlignment="1" applyProtection="1">
      <alignment horizontal="justify" vertical="center" wrapText="1"/>
      <protection locked="0"/>
    </xf>
    <xf numFmtId="0" fontId="52" fillId="11" borderId="14" xfId="0" applyFont="1" applyFill="1" applyBorder="1" applyAlignment="1" applyProtection="1">
      <alignment horizontal="justify" vertical="center" wrapText="1"/>
      <protection locked="0"/>
    </xf>
    <xf numFmtId="0" fontId="52" fillId="11" borderId="10" xfId="0" applyFont="1" applyFill="1" applyBorder="1" applyAlignment="1" applyProtection="1">
      <alignment horizontal="center" vertical="center" wrapText="1"/>
      <protection locked="0"/>
    </xf>
    <xf numFmtId="0" fontId="52" fillId="11" borderId="12" xfId="0" applyFont="1" applyFill="1" applyBorder="1" applyAlignment="1" applyProtection="1">
      <alignment horizontal="center" vertical="center" wrapText="1"/>
      <protection locked="0"/>
    </xf>
    <xf numFmtId="0" fontId="52" fillId="2" borderId="8" xfId="0" applyFont="1" applyFill="1" applyBorder="1" applyAlignment="1" applyProtection="1">
      <alignment horizontal="justify" vertical="center" wrapText="1"/>
      <protection locked="0"/>
    </xf>
    <xf numFmtId="0" fontId="52" fillId="2" borderId="9" xfId="0" applyFont="1" applyFill="1" applyBorder="1" applyAlignment="1" applyProtection="1">
      <alignment horizontal="justify" vertical="center" wrapText="1"/>
      <protection locked="0"/>
    </xf>
    <xf numFmtId="0" fontId="16" fillId="18" borderId="13" xfId="0" applyFont="1" applyFill="1" applyBorder="1" applyAlignment="1" applyProtection="1">
      <alignment horizontal="justify" vertical="center" wrapText="1"/>
      <protection locked="0"/>
    </xf>
    <xf numFmtId="0" fontId="16" fillId="18" borderId="14" xfId="0" applyFont="1" applyFill="1" applyBorder="1" applyAlignment="1" applyProtection="1">
      <alignment horizontal="justify" vertical="center" wrapText="1"/>
      <protection locked="0"/>
    </xf>
    <xf numFmtId="0" fontId="16" fillId="18" borderId="15" xfId="0" applyFont="1" applyFill="1" applyBorder="1" applyAlignment="1" applyProtection="1">
      <alignment horizontal="justify" vertical="center" wrapText="1"/>
      <protection locked="0"/>
    </xf>
    <xf numFmtId="0" fontId="16" fillId="18" borderId="16" xfId="0" applyFont="1" applyFill="1" applyBorder="1" applyAlignment="1" applyProtection="1">
      <alignment horizontal="justify" vertical="center" wrapText="1"/>
      <protection locked="0"/>
    </xf>
    <xf numFmtId="0" fontId="52" fillId="18" borderId="8" xfId="0" applyFont="1" applyFill="1" applyBorder="1" applyAlignment="1" applyProtection="1">
      <alignment horizontal="justify" vertical="center" wrapText="1"/>
      <protection locked="0"/>
    </xf>
    <xf numFmtId="0" fontId="52" fillId="18" borderId="9" xfId="0" applyFont="1" applyFill="1" applyBorder="1" applyAlignment="1" applyProtection="1">
      <alignment horizontal="justify" vertical="center" wrapText="1"/>
      <protection locked="0"/>
    </xf>
    <xf numFmtId="0" fontId="52" fillId="12" borderId="13" xfId="0" applyFont="1" applyFill="1" applyBorder="1" applyAlignment="1" applyProtection="1">
      <alignment horizontal="justify" vertical="center" wrapText="1"/>
      <protection locked="0"/>
    </xf>
    <xf numFmtId="0" fontId="52" fillId="12" borderId="14" xfId="0" applyFont="1" applyFill="1" applyBorder="1" applyAlignment="1" applyProtection="1">
      <alignment horizontal="justify" vertical="center" wrapText="1"/>
      <protection locked="0"/>
    </xf>
    <xf numFmtId="16" fontId="30" fillId="30" borderId="10" xfId="0" applyNumberFormat="1" applyFont="1" applyFill="1" applyBorder="1" applyAlignment="1" applyProtection="1">
      <alignment horizontal="center" vertical="center" wrapText="1"/>
      <protection locked="0"/>
    </xf>
    <xf numFmtId="16" fontId="30" fillId="30" borderId="12" xfId="0" applyNumberFormat="1" applyFont="1" applyFill="1" applyBorder="1" applyAlignment="1" applyProtection="1">
      <alignment horizontal="center" vertical="center" wrapText="1"/>
      <protection locked="0"/>
    </xf>
    <xf numFmtId="0" fontId="85" fillId="25" borderId="15" xfId="0" applyFont="1" applyFill="1" applyBorder="1" applyAlignment="1" applyProtection="1">
      <alignment horizontal="justify" vertical="center" wrapText="1"/>
      <protection locked="0"/>
    </xf>
    <xf numFmtId="0" fontId="52" fillId="25" borderId="16" xfId="0" applyFont="1" applyFill="1" applyBorder="1" applyAlignment="1" applyProtection="1">
      <alignment horizontal="justify" vertical="center" wrapText="1"/>
      <protection locked="0"/>
    </xf>
    <xf numFmtId="0" fontId="62" fillId="11" borderId="11" xfId="0" applyFont="1" applyFill="1" applyBorder="1" applyAlignment="1" applyProtection="1">
      <alignment horizontal="justify" vertical="center" wrapText="1"/>
      <protection locked="0"/>
    </xf>
    <xf numFmtId="0" fontId="60" fillId="18" borderId="3" xfId="0" applyFont="1" applyFill="1" applyBorder="1" applyAlignment="1" applyProtection="1">
      <alignment horizontal="center" vertical="center" wrapText="1"/>
      <protection locked="0"/>
    </xf>
    <xf numFmtId="3" fontId="60" fillId="18" borderId="3" xfId="0" applyNumberFormat="1" applyFont="1" applyFill="1" applyBorder="1" applyAlignment="1" applyProtection="1">
      <alignment horizontal="center" vertical="center" wrapText="1"/>
      <protection locked="0"/>
    </xf>
    <xf numFmtId="0" fontId="62" fillId="12" borderId="11" xfId="0" applyFont="1" applyFill="1" applyBorder="1" applyAlignment="1" applyProtection="1">
      <alignment horizontal="justify" vertical="center" wrapText="1"/>
      <protection locked="0"/>
    </xf>
    <xf numFmtId="0" fontId="62" fillId="14" borderId="11" xfId="0" applyFont="1" applyFill="1" applyBorder="1" applyAlignment="1" applyProtection="1">
      <alignment horizontal="justify" vertical="center" wrapText="1"/>
      <protection locked="0"/>
    </xf>
    <xf numFmtId="0" fontId="62" fillId="22" borderId="11" xfId="0" applyFont="1" applyFill="1" applyBorder="1" applyAlignment="1" applyProtection="1">
      <alignment horizontal="justify" vertical="center" wrapText="1"/>
      <protection locked="0"/>
    </xf>
    <xf numFmtId="0" fontId="62" fillId="17" borderId="11" xfId="0" applyFont="1" applyFill="1" applyBorder="1" applyAlignment="1" applyProtection="1">
      <alignment horizontal="justify" vertical="center" wrapText="1"/>
      <protection locked="0"/>
    </xf>
    <xf numFmtId="0" fontId="85" fillId="19" borderId="15" xfId="0" applyFont="1" applyFill="1" applyBorder="1" applyAlignment="1" applyProtection="1">
      <alignment horizontal="justify" vertical="center" wrapText="1"/>
      <protection locked="0"/>
    </xf>
    <xf numFmtId="0" fontId="52" fillId="19" borderId="16" xfId="0" applyFont="1" applyFill="1" applyBorder="1" applyAlignment="1" applyProtection="1">
      <alignment horizontal="justify" vertical="center" wrapText="1"/>
      <protection locked="0"/>
    </xf>
    <xf numFmtId="0" fontId="30" fillId="29" borderId="10" xfId="0" applyFont="1" applyFill="1" applyBorder="1" applyAlignment="1" applyProtection="1">
      <alignment horizontal="center" vertical="center" textRotation="90" wrapText="1"/>
      <protection locked="0"/>
    </xf>
    <xf numFmtId="0" fontId="30" fillId="29" borderId="12" xfId="0" applyFont="1" applyFill="1" applyBorder="1" applyAlignment="1" applyProtection="1">
      <alignment horizontal="center" vertical="center" textRotation="90" wrapText="1"/>
      <protection locked="0"/>
    </xf>
    <xf numFmtId="0" fontId="85" fillId="29" borderId="15" xfId="0" applyFont="1" applyFill="1" applyBorder="1" applyAlignment="1" applyProtection="1">
      <alignment horizontal="justify" vertical="center" wrapText="1"/>
      <protection locked="0"/>
    </xf>
    <xf numFmtId="0" fontId="52" fillId="29" borderId="16" xfId="0" applyFont="1" applyFill="1" applyBorder="1" applyAlignment="1" applyProtection="1">
      <alignment horizontal="justify" vertical="center" wrapText="1"/>
      <protection locked="0"/>
    </xf>
    <xf numFmtId="0" fontId="16" fillId="29" borderId="8" xfId="0" applyFont="1" applyFill="1" applyBorder="1" applyAlignment="1" applyProtection="1">
      <alignment horizontal="justify" vertical="center" wrapText="1"/>
      <protection locked="0"/>
    </xf>
    <xf numFmtId="0" fontId="16" fillId="29" borderId="9" xfId="0" applyFont="1" applyFill="1" applyBorder="1" applyAlignment="1" applyProtection="1">
      <alignment horizontal="justify" vertical="center" wrapText="1"/>
      <protection locked="0"/>
    </xf>
    <xf numFmtId="0" fontId="30" fillId="29" borderId="4" xfId="0" applyFont="1" applyFill="1" applyBorder="1" applyAlignment="1" applyProtection="1">
      <alignment horizontal="justify" vertical="center" wrapText="1"/>
      <protection locked="0"/>
    </xf>
    <xf numFmtId="0" fontId="30" fillId="29" borderId="5" xfId="0" applyFont="1" applyFill="1" applyBorder="1" applyAlignment="1" applyProtection="1">
      <alignment horizontal="justify" vertical="center" wrapText="1"/>
      <protection locked="0"/>
    </xf>
    <xf numFmtId="0" fontId="52" fillId="17" borderId="15" xfId="0" applyFont="1" applyFill="1" applyBorder="1" applyAlignment="1" applyProtection="1">
      <alignment horizontal="justify" vertical="center" wrapText="1"/>
      <protection locked="0"/>
    </xf>
    <xf numFmtId="0" fontId="30" fillId="29" borderId="2" xfId="0" applyFont="1" applyFill="1" applyBorder="1" applyAlignment="1" applyProtection="1">
      <alignment horizontal="center" vertical="center" textRotation="90" wrapText="1"/>
      <protection locked="0"/>
    </xf>
    <xf numFmtId="0" fontId="52" fillId="19" borderId="13" xfId="0" applyFont="1" applyFill="1" applyBorder="1" applyAlignment="1" applyProtection="1">
      <alignment horizontal="justify" vertical="center" wrapText="1"/>
      <protection locked="0"/>
    </xf>
    <xf numFmtId="0" fontId="52" fillId="19" borderId="14" xfId="0" applyFont="1" applyFill="1" applyBorder="1" applyAlignment="1" applyProtection="1">
      <alignment horizontal="justify" vertical="center" wrapText="1"/>
      <protection locked="0"/>
    </xf>
    <xf numFmtId="0" fontId="53" fillId="17" borderId="13" xfId="0" applyFont="1" applyFill="1" applyBorder="1" applyAlignment="1" applyProtection="1">
      <alignment horizontal="left" vertical="center" wrapText="1"/>
      <protection locked="0"/>
    </xf>
    <xf numFmtId="0" fontId="53" fillId="17" borderId="14" xfId="0" applyFont="1" applyFill="1" applyBorder="1" applyAlignment="1" applyProtection="1">
      <alignment horizontal="left" vertical="center" wrapText="1"/>
      <protection locked="0"/>
    </xf>
    <xf numFmtId="0" fontId="53" fillId="17" borderId="3" xfId="0" applyFont="1" applyFill="1" applyBorder="1" applyAlignment="1" applyProtection="1">
      <alignment horizontal="left" vertical="center" wrapText="1"/>
      <protection locked="0"/>
    </xf>
    <xf numFmtId="0" fontId="30" fillId="25" borderId="12" xfId="0" applyFont="1" applyFill="1" applyBorder="1" applyAlignment="1" applyProtection="1">
      <alignment horizontal="justify" vertical="center" wrapText="1"/>
      <protection locked="0"/>
    </xf>
    <xf numFmtId="0" fontId="16" fillId="18" borderId="8" xfId="0" applyFont="1" applyFill="1" applyBorder="1" applyAlignment="1" applyProtection="1">
      <alignment horizontal="justify" vertical="center" wrapText="1"/>
      <protection locked="0"/>
    </xf>
    <xf numFmtId="0" fontId="16" fillId="18" borderId="9" xfId="0" applyFont="1" applyFill="1" applyBorder="1" applyAlignment="1" applyProtection="1">
      <alignment horizontal="justify" vertical="center" wrapText="1"/>
      <protection locked="0"/>
    </xf>
    <xf numFmtId="0" fontId="62" fillId="9" borderId="11" xfId="0" applyFont="1" applyFill="1" applyBorder="1" applyAlignment="1" applyProtection="1">
      <alignment horizontal="justify" vertical="center" wrapText="1"/>
      <protection locked="0"/>
    </xf>
    <xf numFmtId="164" fontId="62" fillId="12" borderId="11" xfId="0" applyNumberFormat="1" applyFont="1" applyFill="1" applyBorder="1" applyAlignment="1" applyProtection="1">
      <alignment horizontal="center" vertical="center" wrapText="1"/>
      <protection locked="0"/>
    </xf>
    <xf numFmtId="164" fontId="62" fillId="22" borderId="11" xfId="0" applyNumberFormat="1" applyFont="1" applyFill="1" applyBorder="1" applyAlignment="1" applyProtection="1">
      <alignment horizontal="center" vertical="center" wrapText="1"/>
      <protection locked="0"/>
    </xf>
    <xf numFmtId="0" fontId="62" fillId="24" borderId="11" xfId="0" applyFont="1" applyFill="1" applyBorder="1" applyAlignment="1" applyProtection="1">
      <alignment horizontal="justify" vertical="center" wrapText="1"/>
      <protection locked="0"/>
    </xf>
    <xf numFmtId="0" fontId="62" fillId="10" borderId="11" xfId="0" applyFont="1" applyFill="1" applyBorder="1" applyAlignment="1" applyProtection="1">
      <alignment horizontal="justify" vertical="center" wrapText="1"/>
      <protection locked="0"/>
    </xf>
    <xf numFmtId="0" fontId="62" fillId="29" borderId="11" xfId="0" applyFont="1" applyFill="1" applyBorder="1" applyAlignment="1" applyProtection="1">
      <alignment horizontal="justify" vertical="center" wrapText="1"/>
      <protection locked="0"/>
    </xf>
    <xf numFmtId="164" fontId="62" fillId="24" borderId="11" xfId="0" applyNumberFormat="1" applyFont="1" applyFill="1" applyBorder="1" applyAlignment="1" applyProtection="1">
      <alignment horizontal="center" vertical="center" wrapText="1"/>
      <protection locked="0"/>
    </xf>
    <xf numFmtId="0" fontId="62" fillId="19" borderId="11" xfId="0" applyFont="1" applyFill="1" applyBorder="1" applyAlignment="1" applyProtection="1">
      <alignment horizontal="justify" vertical="center" wrapText="1"/>
      <protection locked="0"/>
    </xf>
    <xf numFmtId="0" fontId="30" fillId="14" borderId="2" xfId="0" applyFont="1" applyFill="1" applyBorder="1" applyAlignment="1" applyProtection="1">
      <alignment horizontal="center" vertical="center" textRotation="90" wrapText="1"/>
      <protection locked="0"/>
    </xf>
    <xf numFmtId="1" fontId="30" fillId="18" borderId="3" xfId="0" applyNumberFormat="1" applyFont="1" applyFill="1" applyBorder="1" applyAlignment="1" applyProtection="1">
      <alignment horizontal="center" vertical="center" wrapText="1"/>
      <protection locked="0"/>
    </xf>
    <xf numFmtId="1" fontId="30" fillId="18" borderId="12" xfId="0" applyNumberFormat="1" applyFont="1" applyFill="1" applyBorder="1" applyAlignment="1" applyProtection="1">
      <alignment horizontal="center" vertical="center" wrapText="1"/>
      <protection locked="0"/>
    </xf>
    <xf numFmtId="0" fontId="52" fillId="22" borderId="8" xfId="0" applyFont="1" applyFill="1" applyBorder="1" applyAlignment="1" applyProtection="1">
      <alignment horizontal="justify" vertical="center" wrapText="1"/>
      <protection locked="0"/>
    </xf>
    <xf numFmtId="0" fontId="52" fillId="22" borderId="9" xfId="0" applyFont="1" applyFill="1" applyBorder="1" applyAlignment="1" applyProtection="1">
      <alignment horizontal="justify" vertical="center" wrapText="1"/>
      <protection locked="0"/>
    </xf>
    <xf numFmtId="0" fontId="52" fillId="29" borderId="13" xfId="0" applyFont="1" applyFill="1" applyBorder="1" applyAlignment="1" applyProtection="1">
      <alignment horizontal="justify" vertical="center" wrapText="1"/>
      <protection locked="0"/>
    </xf>
    <xf numFmtId="0" fontId="52" fillId="29" borderId="14" xfId="0" applyFont="1" applyFill="1" applyBorder="1" applyAlignment="1" applyProtection="1">
      <alignment horizontal="justify" vertical="center" wrapText="1"/>
      <protection locked="0"/>
    </xf>
    <xf numFmtId="0" fontId="89" fillId="10" borderId="3" xfId="1" applyFont="1" applyFill="1" applyBorder="1" applyAlignment="1">
      <alignment horizontal="center" vertical="center" wrapText="1"/>
    </xf>
    <xf numFmtId="0" fontId="20" fillId="3" borderId="3" xfId="1" applyFont="1" applyFill="1" applyBorder="1" applyAlignment="1">
      <alignment horizontal="justify" vertical="center" wrapText="1"/>
    </xf>
    <xf numFmtId="0" fontId="19" fillId="2" borderId="0" xfId="1" applyFont="1" applyFill="1" applyAlignment="1">
      <alignment horizontal="center" vertical="center" wrapText="1"/>
    </xf>
    <xf numFmtId="0" fontId="19" fillId="0" borderId="0" xfId="1" applyFont="1" applyAlignment="1">
      <alignment horizontal="justify" vertical="center" wrapText="1"/>
    </xf>
    <xf numFmtId="0" fontId="19" fillId="0" borderId="0" xfId="1" applyFont="1" applyAlignment="1">
      <alignment horizontal="center" vertical="center" wrapText="1"/>
    </xf>
    <xf numFmtId="0" fontId="89" fillId="10" borderId="13" xfId="1" applyFont="1" applyFill="1" applyBorder="1" applyAlignment="1">
      <alignment horizontal="center" vertical="center" wrapText="1"/>
    </xf>
    <xf numFmtId="0" fontId="89" fillId="10" borderId="1" xfId="1" applyFont="1" applyFill="1" applyBorder="1" applyAlignment="1">
      <alignment horizontal="center" vertical="center" wrapText="1"/>
    </xf>
    <xf numFmtId="0" fontId="89" fillId="10" borderId="15" xfId="1" applyFont="1" applyFill="1" applyBorder="1" applyAlignment="1">
      <alignment horizontal="center" vertical="center" wrapText="1"/>
    </xf>
    <xf numFmtId="0" fontId="89" fillId="10" borderId="6" xfId="1" applyFont="1" applyFill="1" applyBorder="1" applyAlignment="1">
      <alignment horizontal="center" vertical="center" wrapText="1"/>
    </xf>
    <xf numFmtId="0" fontId="89" fillId="10" borderId="10" xfId="1" applyFont="1" applyFill="1" applyBorder="1" applyAlignment="1">
      <alignment horizontal="center" vertical="center" wrapText="1"/>
    </xf>
    <xf numFmtId="0" fontId="89" fillId="10" borderId="12" xfId="1" applyFont="1" applyFill="1" applyBorder="1" applyAlignment="1">
      <alignment horizontal="center" vertical="center" wrapText="1"/>
    </xf>
    <xf numFmtId="0" fontId="89" fillId="10" borderId="14" xfId="1" applyFont="1" applyFill="1" applyBorder="1" applyAlignment="1">
      <alignment horizontal="center" vertical="center" wrapText="1"/>
    </xf>
    <xf numFmtId="0" fontId="89" fillId="10" borderId="16" xfId="1" applyFont="1" applyFill="1" applyBorder="1" applyAlignment="1">
      <alignment horizontal="center" vertical="center" wrapText="1"/>
    </xf>
    <xf numFmtId="0" fontId="89" fillId="28" borderId="10" xfId="1" applyFont="1" applyFill="1" applyBorder="1" applyAlignment="1">
      <alignment horizontal="center" vertical="center" wrapText="1"/>
    </xf>
    <xf numFmtId="0" fontId="89" fillId="28" borderId="12" xfId="1" applyFont="1" applyFill="1" applyBorder="1" applyAlignment="1">
      <alignment horizontal="center" vertical="center" wrapText="1"/>
    </xf>
    <xf numFmtId="0" fontId="89" fillId="29" borderId="13" xfId="1" applyFont="1" applyFill="1" applyBorder="1" applyAlignment="1">
      <alignment horizontal="center" vertical="center" wrapText="1"/>
    </xf>
    <xf numFmtId="0" fontId="89" fillId="29" borderId="14" xfId="1" applyFont="1" applyFill="1" applyBorder="1" applyAlignment="1">
      <alignment horizontal="center" vertical="center" wrapText="1"/>
    </xf>
    <xf numFmtId="0" fontId="89" fillId="29" borderId="15" xfId="1" applyFont="1" applyFill="1" applyBorder="1" applyAlignment="1">
      <alignment horizontal="center" vertical="center" wrapText="1"/>
    </xf>
    <xf numFmtId="0" fontId="89" fillId="29" borderId="16"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89" fillId="29" borderId="10" xfId="1" applyFont="1" applyFill="1" applyBorder="1" applyAlignment="1">
      <alignment horizontal="center" vertical="center" wrapText="1"/>
    </xf>
    <xf numFmtId="0" fontId="89" fillId="29" borderId="12" xfId="1" applyFont="1" applyFill="1" applyBorder="1" applyAlignment="1">
      <alignment horizontal="center" vertical="center" wrapText="1"/>
    </xf>
    <xf numFmtId="0" fontId="89" fillId="28" borderId="10" xfId="1" applyFont="1" applyFill="1" applyBorder="1" applyAlignment="1">
      <alignment horizontal="center" vertical="center" textRotation="90" wrapText="1"/>
    </xf>
    <xf numFmtId="0" fontId="89" fillId="28" borderId="12" xfId="1" applyFont="1" applyFill="1" applyBorder="1" applyAlignment="1">
      <alignment horizontal="center" vertical="center" textRotation="90" wrapText="1"/>
    </xf>
    <xf numFmtId="0" fontId="89" fillId="10" borderId="8" xfId="1" applyFont="1" applyFill="1" applyBorder="1" applyAlignment="1">
      <alignment horizontal="center" vertical="center" wrapText="1"/>
    </xf>
    <xf numFmtId="0" fontId="89" fillId="10" borderId="7" xfId="1" applyFont="1" applyFill="1" applyBorder="1" applyAlignment="1">
      <alignment horizontal="center" vertical="center" wrapText="1"/>
    </xf>
    <xf numFmtId="0" fontId="89" fillId="10" borderId="9" xfId="1" applyFont="1" applyFill="1" applyBorder="1" applyAlignment="1">
      <alignment horizontal="center" vertical="center" wrapText="1"/>
    </xf>
    <xf numFmtId="0" fontId="89" fillId="12" borderId="8" xfId="1" applyFont="1" applyFill="1" applyBorder="1" applyAlignment="1">
      <alignment horizontal="center" vertical="center" wrapText="1"/>
    </xf>
    <xf numFmtId="0" fontId="89" fillId="12" borderId="7" xfId="1" applyFont="1" applyFill="1" applyBorder="1" applyAlignment="1">
      <alignment horizontal="center" vertical="center" wrapText="1"/>
    </xf>
    <xf numFmtId="0" fontId="89" fillId="12" borderId="9" xfId="1" applyFont="1" applyFill="1" applyBorder="1" applyAlignment="1">
      <alignment horizontal="center" vertical="center" wrapText="1"/>
    </xf>
    <xf numFmtId="0" fontId="43" fillId="8" borderId="8" xfId="1" applyFont="1" applyFill="1" applyBorder="1" applyAlignment="1">
      <alignment horizontal="center" vertical="center" wrapText="1"/>
    </xf>
    <xf numFmtId="0" fontId="43" fillId="8" borderId="7" xfId="1" applyFont="1" applyFill="1" applyBorder="1" applyAlignment="1">
      <alignment horizontal="center" vertical="center" wrapText="1"/>
    </xf>
    <xf numFmtId="0" fontId="43" fillId="8" borderId="9" xfId="1" applyFont="1" applyFill="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10" fillId="3" borderId="8" xfId="1" applyFont="1" applyFill="1" applyBorder="1" applyAlignment="1">
      <alignment horizontal="center" vertical="center" wrapText="1"/>
    </xf>
    <xf numFmtId="0" fontId="10" fillId="3" borderId="9" xfId="1" applyFont="1" applyFill="1" applyBorder="1" applyAlignment="1">
      <alignment horizontal="center" vertical="center" wrapText="1"/>
    </xf>
    <xf numFmtId="0" fontId="4" fillId="22" borderId="8" xfId="1" applyFont="1" applyFill="1" applyBorder="1" applyAlignment="1">
      <alignment horizontal="center" vertical="center" wrapText="1"/>
    </xf>
    <xf numFmtId="0" fontId="4" fillId="22" borderId="9" xfId="1" applyFont="1" applyFill="1" applyBorder="1" applyAlignment="1">
      <alignment horizontal="center" vertical="center" wrapText="1"/>
    </xf>
    <xf numFmtId="15" fontId="13" fillId="0" borderId="3" xfId="2" applyNumberFormat="1" applyFont="1" applyBorder="1" applyAlignment="1">
      <alignment horizontal="center" vertical="center" wrapText="1"/>
    </xf>
    <xf numFmtId="0" fontId="13" fillId="23" borderId="3" xfId="2" applyFont="1" applyFill="1" applyBorder="1" applyAlignment="1">
      <alignment horizontal="center" vertical="center" wrapText="1"/>
    </xf>
    <xf numFmtId="0" fontId="43" fillId="2" borderId="0" xfId="1" applyFont="1" applyFill="1" applyAlignment="1">
      <alignment horizontal="center" vertical="center" wrapText="1"/>
    </xf>
    <xf numFmtId="0" fontId="29" fillId="2" borderId="0" xfId="1" applyFont="1" applyFill="1" applyAlignment="1">
      <alignment horizontal="center" vertical="center" wrapText="1"/>
    </xf>
    <xf numFmtId="0" fontId="29" fillId="2" borderId="0" xfId="1" applyFont="1" applyFill="1" applyAlignment="1">
      <alignment horizontal="justify" vertical="center" wrapText="1"/>
    </xf>
    <xf numFmtId="0" fontId="29" fillId="2" borderId="3" xfId="1" applyFont="1" applyFill="1" applyBorder="1" applyAlignment="1">
      <alignment horizontal="center" vertical="center" wrapText="1"/>
    </xf>
    <xf numFmtId="0" fontId="43" fillId="2" borderId="3" xfId="1" applyFont="1" applyFill="1" applyBorder="1" applyAlignment="1">
      <alignment horizontal="center" vertical="center" wrapText="1"/>
    </xf>
    <xf numFmtId="0" fontId="43" fillId="31" borderId="8" xfId="1" applyFont="1" applyFill="1" applyBorder="1" applyAlignment="1">
      <alignment horizontal="center" vertical="center" wrapText="1"/>
    </xf>
    <xf numFmtId="0" fontId="43" fillId="31" borderId="7" xfId="1" applyFont="1" applyFill="1" applyBorder="1" applyAlignment="1">
      <alignment horizontal="center" vertical="center" wrapText="1"/>
    </xf>
    <xf numFmtId="0" fontId="43" fillId="31" borderId="9" xfId="1"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mruColors>
      <color rgb="FF0000FF"/>
      <color rgb="FFFFFF99"/>
      <color rgb="FFEAEAEA"/>
      <color rgb="FFDDDDDD"/>
      <color rgb="FF99FFCC"/>
      <color rgb="FFFFFFCC"/>
      <color rgb="FF66FFCC"/>
      <color rgb="FF00FFCC"/>
      <color rgb="FF33CC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533400</xdr:colOff>
      <xdr:row>0</xdr:row>
      <xdr:rowOff>137159</xdr:rowOff>
    </xdr:from>
    <xdr:to>
      <xdr:col>2</xdr:col>
      <xdr:colOff>2926080</xdr:colOff>
      <xdr:row>0</xdr:row>
      <xdr:rowOff>1812612</xdr:rowOff>
    </xdr:to>
    <xdr:pic>
      <xdr:nvPicPr>
        <xdr:cNvPr id="2" name="Imagen 1336504809" descr="Un dibujo con letras&#10;&#10;Descripción generada automáticamente con confianza media">
          <a:extLst>
            <a:ext uri="{FF2B5EF4-FFF2-40B4-BE49-F238E27FC236}">
              <a16:creationId xmlns:a16="http://schemas.microsoft.com/office/drawing/2014/main" id="{B3EF295B-EBD6-421A-1940-CD1EAC48B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137159"/>
          <a:ext cx="4861560" cy="1675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T%20-%20ACS\PT%202020%20-%20ACS\20.%20Programa%20AII%20OCI%202020\Propuesta%20Arma%20-%20PAII\Propuesta%20PAII%209-Mar-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Producto"/>
      <sheetName val="Riesgo"/>
      <sheetName val="Recurso Humano"/>
      <sheetName val="Áreas Organizacionales"/>
    </sheetNames>
    <sheetDataSet>
      <sheetData sheetId="0" refreshError="1"/>
      <sheetData sheetId="1">
        <row r="2">
          <cell r="A2" t="str">
            <v>A</v>
          </cell>
        </row>
        <row r="3">
          <cell r="A3" t="str">
            <v>AC</v>
          </cell>
        </row>
        <row r="4">
          <cell r="A4" t="str">
            <v>ACIE</v>
          </cell>
        </row>
        <row r="5">
          <cell r="A5" t="str">
            <v>ACTI</v>
          </cell>
        </row>
        <row r="6">
          <cell r="A6" t="str">
            <v>AF</v>
          </cell>
        </row>
        <row r="7">
          <cell r="A7" t="str">
            <v>AG</v>
          </cell>
        </row>
        <row r="8">
          <cell r="A8" t="str">
            <v>ALE</v>
          </cell>
        </row>
        <row r="9">
          <cell r="A9" t="str">
            <v>API</v>
          </cell>
        </row>
        <row r="10">
          <cell r="A10" t="str">
            <v>AS</v>
          </cell>
        </row>
        <row r="11">
          <cell r="A11" t="str">
            <v>ASE</v>
          </cell>
        </row>
        <row r="12">
          <cell r="A12" t="str">
            <v>ASI</v>
          </cell>
        </row>
        <row r="13">
          <cell r="A13" t="str">
            <v>ATER</v>
          </cell>
        </row>
        <row r="14">
          <cell r="A14" t="str">
            <v>C</v>
          </cell>
        </row>
        <row r="15">
          <cell r="A15" t="str">
            <v>COM</v>
          </cell>
        </row>
        <row r="16">
          <cell r="A16" t="str">
            <v>CS</v>
          </cell>
        </row>
        <row r="17">
          <cell r="A17" t="str">
            <v>E</v>
          </cell>
        </row>
        <row r="18">
          <cell r="A18" t="str">
            <v>FPA</v>
          </cell>
        </row>
        <row r="19">
          <cell r="A19" t="str">
            <v>FPAII</v>
          </cell>
        </row>
        <row r="20">
          <cell r="A20" t="str">
            <v>FPM</v>
          </cell>
        </row>
        <row r="21">
          <cell r="A21" t="str">
            <v>IS</v>
          </cell>
        </row>
        <row r="22">
          <cell r="A22" t="str">
            <v>MAP</v>
          </cell>
        </row>
        <row r="23">
          <cell r="A23" t="str">
            <v>MAPC</v>
          </cell>
        </row>
        <row r="24">
          <cell r="A24" t="str">
            <v>MARC</v>
          </cell>
        </row>
        <row r="25">
          <cell r="A25" t="str">
            <v>MG</v>
          </cell>
        </row>
        <row r="26">
          <cell r="A26" t="str">
            <v>PD</v>
          </cell>
        </row>
        <row r="27">
          <cell r="A27" t="str">
            <v>PRC</v>
          </cell>
        </row>
        <row r="28">
          <cell r="A28" t="str">
            <v>R</v>
          </cell>
        </row>
        <row r="29">
          <cell r="A29" t="str">
            <v>RAF</v>
          </cell>
        </row>
        <row r="30">
          <cell r="A30" t="str">
            <v>STC</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715"/>
  <sheetViews>
    <sheetView showGridLines="0" tabSelected="1" topLeftCell="A5" zoomScale="40" zoomScaleNormal="40" workbookViewId="0">
      <pane xSplit="4" ySplit="6" topLeftCell="E11" activePane="bottomRight" state="frozen"/>
      <selection activeCell="A5" sqref="A5"/>
      <selection pane="topRight" activeCell="E5" sqref="E5"/>
      <selection pane="bottomLeft" activeCell="A11" sqref="A11"/>
      <selection pane="bottomRight" activeCell="A11" sqref="A11:A12"/>
    </sheetView>
  </sheetViews>
  <sheetFormatPr baseColWidth="10" defaultColWidth="11.44140625" defaultRowHeight="22.8" x14ac:dyDescent="0.25"/>
  <cols>
    <col min="1" max="1" width="14.33203125" style="322" customWidth="1"/>
    <col min="2" max="2" width="36" style="323" customWidth="1"/>
    <col min="3" max="3" width="68.21875" style="324" customWidth="1"/>
    <col min="4" max="4" width="1.33203125" style="325" customWidth="1"/>
    <col min="5" max="5" width="15.33203125" style="326" customWidth="1"/>
    <col min="6" max="6" width="1.33203125" style="435" customWidth="1"/>
    <col min="7" max="7" width="15.33203125" style="326" customWidth="1"/>
    <col min="8" max="8" width="1.33203125" style="435" customWidth="1"/>
    <col min="9" max="13" width="10.109375" style="322" customWidth="1"/>
    <col min="14" max="14" width="1.33203125" style="327" customWidth="1"/>
    <col min="15" max="19" width="10.109375" style="322" customWidth="1"/>
    <col min="20" max="20" width="1.33203125" style="435" customWidth="1"/>
    <col min="21" max="21" width="10.6640625" style="328" customWidth="1"/>
    <col min="22" max="22" width="16.6640625" style="326" customWidth="1"/>
    <col min="23" max="27" width="12.6640625" style="326" customWidth="1"/>
    <col min="28" max="28" width="1.33203125" style="435" customWidth="1"/>
    <col min="29" max="29" width="30" style="329" customWidth="1"/>
    <col min="30" max="30" width="1.109375" style="435" customWidth="1"/>
    <col min="31" max="31" width="29.44140625" style="322" customWidth="1"/>
    <col min="32" max="32" width="1.44140625" style="325" customWidth="1"/>
    <col min="33" max="33" width="35" style="132" customWidth="1"/>
    <col min="34" max="34" width="1.33203125" style="330" customWidth="1"/>
    <col min="35" max="41" width="8.6640625" style="331" customWidth="1"/>
    <col min="42" max="42" width="8" style="331" customWidth="1"/>
    <col min="43" max="46" width="8.6640625" style="331" customWidth="1"/>
    <col min="47" max="47" width="1.88671875" style="80" customWidth="1"/>
    <col min="48" max="48" width="11.33203125" style="322" customWidth="1"/>
    <col min="49" max="49" width="1.88671875" style="80" customWidth="1"/>
    <col min="50" max="50" width="35" style="332" customWidth="1"/>
    <col min="51" max="51" width="2.5546875" style="435" customWidth="1"/>
    <col min="52" max="52" width="11.44140625" style="326" customWidth="1"/>
    <col min="53" max="53" width="14.21875" style="326" customWidth="1"/>
    <col min="54" max="54" width="1.88671875" style="80" customWidth="1"/>
    <col min="55" max="55" width="11.44140625" style="326" customWidth="1"/>
    <col min="56" max="56" width="2.88671875" style="80" customWidth="1"/>
    <col min="57" max="57" width="19.109375" style="333" customWidth="1"/>
    <col min="58" max="58" width="19.109375" style="334" customWidth="1"/>
    <col min="59" max="59" width="19.109375" style="333" customWidth="1"/>
    <col min="60" max="60" width="19.109375" style="334" customWidth="1"/>
    <col min="61" max="61" width="19.109375" style="333" customWidth="1"/>
    <col min="62" max="62" width="19.109375" style="334" customWidth="1"/>
    <col min="63" max="63" width="19.109375" style="333" customWidth="1"/>
    <col min="64" max="64" width="19.109375" style="334" customWidth="1"/>
    <col min="65" max="65" width="11.44140625" style="335"/>
    <col min="66" max="66" width="18.109375" style="335" customWidth="1"/>
    <col min="67" max="67" width="17.109375" style="334" customWidth="1"/>
    <col min="68" max="68" width="2.5546875" style="80" customWidth="1"/>
    <col min="69" max="69" width="46" style="91" customWidth="1"/>
    <col min="70" max="16384" width="11.44140625" style="80"/>
  </cols>
  <sheetData>
    <row r="1" spans="1:69" s="336" customFormat="1" ht="151.80000000000001" customHeight="1" x14ac:dyDescent="0.25">
      <c r="A1" s="1003"/>
      <c r="B1" s="1004"/>
      <c r="C1" s="1004"/>
      <c r="D1" s="1004"/>
      <c r="E1" s="1004"/>
      <c r="F1" s="1004"/>
      <c r="G1" s="502"/>
      <c r="H1" s="502"/>
      <c r="I1" s="1016" t="s">
        <v>1025</v>
      </c>
      <c r="J1" s="1017"/>
      <c r="K1" s="1017"/>
      <c r="L1" s="1017"/>
      <c r="M1" s="1017"/>
      <c r="N1" s="1017"/>
      <c r="O1" s="1017"/>
      <c r="P1" s="1017"/>
      <c r="Q1" s="1017"/>
      <c r="R1" s="1017"/>
      <c r="S1" s="1017"/>
      <c r="T1" s="1017"/>
      <c r="U1" s="1017"/>
      <c r="V1" s="1017"/>
      <c r="W1" s="1017"/>
      <c r="X1" s="1017"/>
      <c r="Y1" s="1017"/>
      <c r="Z1" s="1017"/>
      <c r="AA1" s="1017"/>
      <c r="AB1" s="1017"/>
      <c r="AC1" s="1017"/>
      <c r="AD1" s="1017"/>
      <c r="AE1" s="1017"/>
      <c r="AF1" s="1017"/>
      <c r="AG1" s="1017"/>
      <c r="AH1" s="1017"/>
      <c r="AI1" s="1017"/>
      <c r="AJ1" s="1017"/>
      <c r="AK1" s="1017"/>
      <c r="AL1" s="1017"/>
      <c r="AM1" s="1017"/>
      <c r="AN1" s="1017"/>
      <c r="AO1" s="1017"/>
      <c r="AP1" s="1017"/>
      <c r="AQ1" s="1017"/>
      <c r="AR1" s="1017"/>
      <c r="AS1" s="1017"/>
      <c r="AT1" s="1017"/>
      <c r="AU1" s="1017"/>
      <c r="AV1" s="1017"/>
      <c r="AW1" s="1017"/>
      <c r="AX1" s="1017"/>
      <c r="AY1" s="1017"/>
      <c r="AZ1" s="1017"/>
      <c r="BA1" s="1017"/>
      <c r="BB1" s="1017"/>
      <c r="BC1" s="1018"/>
      <c r="BE1" s="1154" t="s">
        <v>417</v>
      </c>
      <c r="BF1" s="1155"/>
      <c r="BG1" s="1155"/>
      <c r="BH1" s="1155"/>
      <c r="BI1" s="1155"/>
      <c r="BJ1" s="1155"/>
      <c r="BK1" s="1155"/>
      <c r="BL1" s="1155"/>
      <c r="BM1" s="1155"/>
      <c r="BN1" s="1155"/>
      <c r="BO1" s="1155"/>
      <c r="BP1" s="1155"/>
      <c r="BQ1" s="1156"/>
    </row>
    <row r="2" spans="1:69" s="86" customFormat="1" ht="9" hidden="1" customHeight="1" x14ac:dyDescent="0.25">
      <c r="A2" s="82"/>
      <c r="B2" s="434"/>
      <c r="C2" s="338"/>
      <c r="D2" s="81"/>
      <c r="E2" s="82"/>
      <c r="F2" s="435"/>
      <c r="G2" s="82"/>
      <c r="H2" s="435"/>
      <c r="I2" s="82">
        <f xml:space="preserve"> COUNTIF(GENERAL!AG14,#REF!)</f>
        <v>0</v>
      </c>
      <c r="J2" s="82"/>
      <c r="K2" s="82"/>
      <c r="L2" s="82"/>
      <c r="M2" s="82"/>
      <c r="N2" s="83"/>
      <c r="O2" s="82"/>
      <c r="P2" s="82"/>
      <c r="Q2" s="82"/>
      <c r="R2" s="82"/>
      <c r="S2" s="82"/>
      <c r="T2" s="435"/>
      <c r="U2" s="84"/>
      <c r="V2" s="82"/>
      <c r="W2" s="82"/>
      <c r="X2" s="82"/>
      <c r="Y2" s="82"/>
      <c r="Z2" s="82"/>
      <c r="AA2" s="82"/>
      <c r="AB2" s="435"/>
      <c r="AC2" s="85"/>
      <c r="AD2" s="435"/>
      <c r="AE2" s="82"/>
      <c r="AF2" s="81"/>
      <c r="AG2" s="132"/>
      <c r="AI2" s="87"/>
      <c r="AJ2" s="87"/>
      <c r="AK2" s="87"/>
      <c r="AL2" s="87"/>
      <c r="AM2" s="87"/>
      <c r="AN2" s="87"/>
      <c r="AO2" s="87"/>
      <c r="AP2" s="87"/>
      <c r="AQ2" s="87"/>
      <c r="AR2" s="87"/>
      <c r="AS2" s="87"/>
      <c r="AT2" s="87"/>
      <c r="AV2" s="82"/>
      <c r="AX2" s="434"/>
      <c r="AY2" s="435"/>
      <c r="AZ2" s="82"/>
      <c r="BA2" s="82"/>
      <c r="BC2" s="82"/>
      <c r="BE2" s="88"/>
      <c r="BF2" s="89"/>
      <c r="BG2" s="88"/>
      <c r="BH2" s="89"/>
      <c r="BI2" s="88"/>
      <c r="BJ2" s="89"/>
      <c r="BK2" s="88"/>
      <c r="BL2" s="89"/>
      <c r="BM2" s="90"/>
      <c r="BN2" s="90"/>
      <c r="BO2" s="89"/>
      <c r="BQ2" s="91"/>
    </row>
    <row r="3" spans="1:69" s="92" customFormat="1" ht="144" hidden="1" customHeight="1" x14ac:dyDescent="0.25">
      <c r="A3" s="1013" t="s">
        <v>503</v>
      </c>
      <c r="B3" s="1013"/>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t="s">
        <v>504</v>
      </c>
      <c r="AH3" s="1013"/>
      <c r="AI3" s="1019"/>
      <c r="AJ3" s="1019"/>
      <c r="AK3" s="1019"/>
      <c r="AL3" s="1019"/>
      <c r="AM3" s="1019"/>
      <c r="AN3" s="1019"/>
      <c r="AO3" s="1019"/>
      <c r="AP3" s="1019"/>
      <c r="AQ3" s="1019"/>
      <c r="AR3" s="1019"/>
      <c r="AS3" s="1019"/>
      <c r="AT3" s="1019"/>
      <c r="AU3" s="1013"/>
      <c r="AV3" s="1013"/>
      <c r="AW3" s="1013"/>
      <c r="AX3" s="1013"/>
      <c r="AY3" s="1013"/>
      <c r="AZ3" s="1013"/>
      <c r="BA3" s="1013"/>
      <c r="BB3" s="1013"/>
      <c r="BC3" s="1013"/>
      <c r="BE3" s="93"/>
      <c r="BF3" s="94"/>
      <c r="BG3" s="93"/>
      <c r="BH3" s="94"/>
      <c r="BI3" s="93"/>
      <c r="BJ3" s="94"/>
      <c r="BK3" s="93"/>
      <c r="BL3" s="94"/>
      <c r="BM3" s="95"/>
      <c r="BN3" s="95"/>
      <c r="BO3" s="94"/>
      <c r="BQ3" s="91"/>
    </row>
    <row r="4" spans="1:69" s="92" customFormat="1" ht="81" hidden="1" customHeight="1" x14ac:dyDescent="0.25">
      <c r="A4" s="1013" t="s">
        <v>505</v>
      </c>
      <c r="B4" s="1013"/>
      <c r="C4" s="1013"/>
      <c r="D4" s="1013"/>
      <c r="E4" s="1013"/>
      <c r="F4" s="1013"/>
      <c r="G4" s="1013"/>
      <c r="H4" s="1013"/>
      <c r="I4" s="1013"/>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t="s">
        <v>506</v>
      </c>
      <c r="AH4" s="1013"/>
      <c r="AI4" s="1019"/>
      <c r="AJ4" s="1019"/>
      <c r="AK4" s="1019"/>
      <c r="AL4" s="1019"/>
      <c r="AM4" s="1019"/>
      <c r="AN4" s="1019"/>
      <c r="AO4" s="1019"/>
      <c r="AP4" s="1019"/>
      <c r="AQ4" s="1019"/>
      <c r="AR4" s="1019"/>
      <c r="AS4" s="1019"/>
      <c r="AT4" s="1019"/>
      <c r="AU4" s="1013"/>
      <c r="AV4" s="1013"/>
      <c r="AW4" s="1013"/>
      <c r="AX4" s="1013"/>
      <c r="AY4" s="1013"/>
      <c r="AZ4" s="1013"/>
      <c r="BA4" s="1013"/>
      <c r="BB4" s="1013"/>
      <c r="BC4" s="1013"/>
      <c r="BE4" s="1171"/>
      <c r="BF4" s="1171"/>
      <c r="BG4" s="1171"/>
      <c r="BH4" s="1171"/>
      <c r="BI4" s="1171"/>
      <c r="BJ4" s="1171"/>
      <c r="BK4" s="1171"/>
      <c r="BL4" s="1171"/>
      <c r="BM4" s="1171"/>
      <c r="BN4" s="1171"/>
      <c r="BO4" s="1171"/>
      <c r="BP4" s="1171"/>
      <c r="BQ4" s="1171"/>
    </row>
    <row r="5" spans="1:69" s="86" customFormat="1" ht="7.5" customHeight="1" x14ac:dyDescent="0.25">
      <c r="A5" s="980"/>
      <c r="B5" s="980"/>
      <c r="C5" s="980"/>
      <c r="D5" s="980"/>
      <c r="E5" s="980"/>
      <c r="F5" s="980"/>
      <c r="G5" s="980"/>
      <c r="H5" s="980"/>
      <c r="I5" s="980"/>
      <c r="J5" s="980"/>
      <c r="K5" s="980"/>
      <c r="L5" s="980"/>
      <c r="M5" s="980"/>
      <c r="N5" s="980"/>
      <c r="O5" s="980"/>
      <c r="P5" s="980"/>
      <c r="Q5" s="980"/>
      <c r="R5" s="980"/>
      <c r="S5" s="980"/>
      <c r="T5" s="984"/>
      <c r="U5" s="984"/>
      <c r="V5" s="984"/>
      <c r="W5" s="984"/>
      <c r="X5" s="984"/>
      <c r="Y5" s="984"/>
      <c r="Z5" s="984"/>
      <c r="AA5" s="984"/>
      <c r="AB5" s="984"/>
      <c r="AC5" s="984"/>
      <c r="AD5" s="984"/>
      <c r="AE5" s="984"/>
      <c r="AF5" s="984"/>
      <c r="AG5" s="984"/>
      <c r="AH5" s="984"/>
      <c r="AI5" s="985"/>
      <c r="AJ5" s="985"/>
      <c r="AK5" s="985"/>
      <c r="AL5" s="985"/>
      <c r="AM5" s="985"/>
      <c r="AN5" s="985"/>
      <c r="AO5" s="985"/>
      <c r="AP5" s="985"/>
      <c r="AQ5" s="985"/>
      <c r="AR5" s="985"/>
      <c r="AS5" s="985"/>
      <c r="AT5" s="985"/>
      <c r="AU5" s="984"/>
      <c r="AV5" s="984"/>
      <c r="AW5" s="984"/>
      <c r="AX5" s="986"/>
      <c r="AY5" s="436"/>
      <c r="BE5" s="88"/>
      <c r="BF5" s="89"/>
      <c r="BG5" s="88"/>
      <c r="BH5" s="89"/>
      <c r="BI5" s="88"/>
      <c r="BJ5" s="89"/>
      <c r="BK5" s="88"/>
      <c r="BL5" s="89"/>
      <c r="BM5" s="90"/>
      <c r="BN5" s="90"/>
      <c r="BO5" s="89"/>
      <c r="BQ5" s="91"/>
    </row>
    <row r="6" spans="1:69" s="86" customFormat="1" ht="61.5" customHeight="1" x14ac:dyDescent="0.25">
      <c r="A6" s="981" t="s">
        <v>1</v>
      </c>
      <c r="B6" s="1005" t="s">
        <v>719</v>
      </c>
      <c r="C6" s="1006"/>
      <c r="D6" s="96"/>
      <c r="E6" s="995" t="s">
        <v>835</v>
      </c>
      <c r="F6" s="96"/>
      <c r="G6" s="995" t="s">
        <v>836</v>
      </c>
      <c r="H6" s="96"/>
      <c r="I6" s="982" t="s">
        <v>210</v>
      </c>
      <c r="J6" s="982"/>
      <c r="K6" s="982"/>
      <c r="L6" s="982"/>
      <c r="M6" s="982"/>
      <c r="N6" s="97"/>
      <c r="O6" s="983" t="s">
        <v>230</v>
      </c>
      <c r="P6" s="983"/>
      <c r="Q6" s="983"/>
      <c r="R6" s="983"/>
      <c r="S6" s="983"/>
      <c r="T6" s="98"/>
      <c r="U6" s="1020" t="s">
        <v>352</v>
      </c>
      <c r="V6" s="995" t="s">
        <v>404</v>
      </c>
      <c r="W6" s="997" t="s">
        <v>1028</v>
      </c>
      <c r="X6" s="998"/>
      <c r="Y6" s="998"/>
      <c r="Z6" s="998"/>
      <c r="AA6" s="999"/>
      <c r="AB6" s="96"/>
      <c r="AC6" s="983" t="s">
        <v>336</v>
      </c>
      <c r="AD6" s="98"/>
      <c r="AE6" s="982" t="s">
        <v>796</v>
      </c>
      <c r="AF6" s="98"/>
      <c r="AG6" s="983" t="s">
        <v>507</v>
      </c>
      <c r="AH6" s="98"/>
      <c r="AI6" s="996" t="s">
        <v>15</v>
      </c>
      <c r="AJ6" s="996" t="s">
        <v>16</v>
      </c>
      <c r="AK6" s="996" t="s">
        <v>17</v>
      </c>
      <c r="AL6" s="996" t="s">
        <v>18</v>
      </c>
      <c r="AM6" s="996" t="s">
        <v>19</v>
      </c>
      <c r="AN6" s="996" t="s">
        <v>20</v>
      </c>
      <c r="AO6" s="996" t="s">
        <v>21</v>
      </c>
      <c r="AP6" s="996" t="s">
        <v>22</v>
      </c>
      <c r="AQ6" s="996" t="s">
        <v>23</v>
      </c>
      <c r="AR6" s="996" t="s">
        <v>24</v>
      </c>
      <c r="AS6" s="996" t="s">
        <v>25</v>
      </c>
      <c r="AT6" s="996" t="s">
        <v>26</v>
      </c>
      <c r="AV6" s="995" t="s">
        <v>0</v>
      </c>
      <c r="AX6" s="987" t="s">
        <v>39</v>
      </c>
      <c r="AY6" s="98"/>
      <c r="AZ6" s="995" t="s">
        <v>715</v>
      </c>
      <c r="BA6" s="1020" t="s">
        <v>716</v>
      </c>
      <c r="BC6" s="995" t="s">
        <v>398</v>
      </c>
      <c r="BE6" s="1167" t="s">
        <v>418</v>
      </c>
      <c r="BF6" s="1168"/>
      <c r="BG6" s="1168"/>
      <c r="BH6" s="1168"/>
      <c r="BI6" s="1168"/>
      <c r="BJ6" s="1168"/>
      <c r="BK6" s="1168"/>
      <c r="BL6" s="1168"/>
      <c r="BM6" s="1168"/>
      <c r="BN6" s="1168"/>
      <c r="BO6" s="1169"/>
      <c r="BP6" s="99"/>
      <c r="BQ6" s="1164" t="s">
        <v>419</v>
      </c>
    </row>
    <row r="7" spans="1:69" s="104" customFormat="1" ht="26.4" customHeight="1" x14ac:dyDescent="0.25">
      <c r="A7" s="981"/>
      <c r="B7" s="1007"/>
      <c r="C7" s="1008"/>
      <c r="D7" s="100"/>
      <c r="E7" s="995"/>
      <c r="F7" s="100"/>
      <c r="G7" s="995"/>
      <c r="H7" s="100"/>
      <c r="I7" s="101">
        <v>1</v>
      </c>
      <c r="J7" s="101">
        <v>2</v>
      </c>
      <c r="K7" s="101">
        <v>3</v>
      </c>
      <c r="L7" s="101">
        <v>4</v>
      </c>
      <c r="M7" s="101">
        <v>5</v>
      </c>
      <c r="N7" s="102"/>
      <c r="O7" s="339">
        <v>1</v>
      </c>
      <c r="P7" s="339">
        <v>2</v>
      </c>
      <c r="Q7" s="339">
        <v>3</v>
      </c>
      <c r="R7" s="339">
        <v>4</v>
      </c>
      <c r="S7" s="339">
        <v>5</v>
      </c>
      <c r="T7" s="103"/>
      <c r="U7" s="1020"/>
      <c r="V7" s="995"/>
      <c r="W7" s="1000"/>
      <c r="X7" s="1001"/>
      <c r="Y7" s="1001"/>
      <c r="Z7" s="1001"/>
      <c r="AA7" s="1002"/>
      <c r="AB7" s="100"/>
      <c r="AC7" s="983"/>
      <c r="AD7" s="103"/>
      <c r="AE7" s="982"/>
      <c r="AF7" s="103"/>
      <c r="AG7" s="983"/>
      <c r="AH7" s="103"/>
      <c r="AI7" s="996"/>
      <c r="AJ7" s="996"/>
      <c r="AK7" s="996"/>
      <c r="AL7" s="996"/>
      <c r="AM7" s="996"/>
      <c r="AN7" s="996"/>
      <c r="AO7" s="996"/>
      <c r="AP7" s="996"/>
      <c r="AQ7" s="996"/>
      <c r="AR7" s="996"/>
      <c r="AS7" s="996"/>
      <c r="AT7" s="996"/>
      <c r="AV7" s="995"/>
      <c r="AX7" s="987"/>
      <c r="AY7" s="103"/>
      <c r="AZ7" s="995"/>
      <c r="BA7" s="1020"/>
      <c r="BC7" s="995"/>
      <c r="BE7" s="1157" t="s">
        <v>440</v>
      </c>
      <c r="BF7" s="1170" t="s">
        <v>441</v>
      </c>
      <c r="BG7" s="1158" t="s">
        <v>442</v>
      </c>
      <c r="BH7" s="1165" t="s">
        <v>433</v>
      </c>
      <c r="BI7" s="1158" t="s">
        <v>434</v>
      </c>
      <c r="BJ7" s="1165" t="s">
        <v>435</v>
      </c>
      <c r="BK7" s="1158" t="s">
        <v>436</v>
      </c>
      <c r="BL7" s="1165" t="s">
        <v>437</v>
      </c>
      <c r="BM7" s="1160" t="s">
        <v>438</v>
      </c>
      <c r="BN7" s="1161"/>
      <c r="BO7" s="1170" t="s">
        <v>439</v>
      </c>
      <c r="BP7" s="105"/>
      <c r="BQ7" s="1164"/>
    </row>
    <row r="8" spans="1:69" s="110" customFormat="1" ht="153.75" customHeight="1" x14ac:dyDescent="0.25">
      <c r="A8" s="981"/>
      <c r="B8" s="1009"/>
      <c r="C8" s="1010"/>
      <c r="D8" s="106"/>
      <c r="E8" s="995"/>
      <c r="F8" s="106"/>
      <c r="G8" s="995"/>
      <c r="H8" s="106"/>
      <c r="I8" s="107" t="s">
        <v>211</v>
      </c>
      <c r="J8" s="107" t="s">
        <v>212</v>
      </c>
      <c r="K8" s="107" t="s">
        <v>213</v>
      </c>
      <c r="L8" s="107" t="s">
        <v>43</v>
      </c>
      <c r="M8" s="107" t="s">
        <v>217</v>
      </c>
      <c r="N8" s="108"/>
      <c r="O8" s="340" t="s">
        <v>10</v>
      </c>
      <c r="P8" s="340" t="s">
        <v>11</v>
      </c>
      <c r="Q8" s="340" t="s">
        <v>12</v>
      </c>
      <c r="R8" s="340" t="s">
        <v>13</v>
      </c>
      <c r="S8" s="340" t="s">
        <v>14</v>
      </c>
      <c r="T8" s="109"/>
      <c r="U8" s="1020"/>
      <c r="V8" s="995"/>
      <c r="W8" s="670">
        <v>2020</v>
      </c>
      <c r="X8" s="670">
        <v>2021</v>
      </c>
      <c r="Y8" s="670">
        <v>2022</v>
      </c>
      <c r="Z8" s="670">
        <v>2023</v>
      </c>
      <c r="AA8" s="670">
        <v>2024</v>
      </c>
      <c r="AB8" s="106"/>
      <c r="AC8" s="983"/>
      <c r="AD8" s="109"/>
      <c r="AE8" s="982"/>
      <c r="AF8" s="109"/>
      <c r="AG8" s="983"/>
      <c r="AH8" s="109"/>
      <c r="AI8" s="996"/>
      <c r="AJ8" s="996"/>
      <c r="AK8" s="996"/>
      <c r="AL8" s="996"/>
      <c r="AM8" s="996"/>
      <c r="AN8" s="996"/>
      <c r="AO8" s="996"/>
      <c r="AP8" s="996"/>
      <c r="AQ8" s="996"/>
      <c r="AR8" s="996"/>
      <c r="AS8" s="996"/>
      <c r="AT8" s="996"/>
      <c r="AV8" s="995"/>
      <c r="AX8" s="987"/>
      <c r="AY8" s="109"/>
      <c r="AZ8" s="995"/>
      <c r="BA8" s="1020"/>
      <c r="BC8" s="995"/>
      <c r="BE8" s="1157"/>
      <c r="BF8" s="1170"/>
      <c r="BG8" s="1159"/>
      <c r="BH8" s="1166"/>
      <c r="BI8" s="1159"/>
      <c r="BJ8" s="1166"/>
      <c r="BK8" s="1159"/>
      <c r="BL8" s="1166"/>
      <c r="BM8" s="1162"/>
      <c r="BN8" s="1163"/>
      <c r="BO8" s="1170"/>
      <c r="BP8" s="99"/>
      <c r="BQ8" s="1164"/>
    </row>
    <row r="9" spans="1:69" s="91" customFormat="1" ht="7.5" customHeight="1" x14ac:dyDescent="0.25">
      <c r="A9" s="111"/>
      <c r="B9" s="112"/>
      <c r="C9" s="112"/>
      <c r="D9" s="111"/>
      <c r="E9" s="111"/>
      <c r="F9" s="111"/>
      <c r="G9" s="111"/>
      <c r="H9" s="111"/>
      <c r="I9" s="111"/>
      <c r="J9" s="111"/>
      <c r="K9" s="111"/>
      <c r="L9" s="111"/>
      <c r="M9" s="111"/>
      <c r="N9" s="111"/>
      <c r="O9" s="111"/>
      <c r="P9" s="111"/>
      <c r="Q9" s="111"/>
      <c r="R9" s="111"/>
      <c r="S9" s="111"/>
      <c r="T9" s="111"/>
      <c r="U9" s="113"/>
      <c r="V9" s="111"/>
      <c r="W9" s="111"/>
      <c r="X9" s="111"/>
      <c r="Y9" s="111"/>
      <c r="Z9" s="111"/>
      <c r="AA9" s="111"/>
      <c r="AB9" s="111"/>
      <c r="AC9" s="114"/>
      <c r="AD9" s="132"/>
      <c r="AE9" s="111"/>
      <c r="AF9" s="111"/>
      <c r="AG9" s="111"/>
      <c r="AH9" s="111"/>
      <c r="AI9" s="111"/>
      <c r="AJ9" s="111"/>
      <c r="AK9" s="111"/>
      <c r="AL9" s="111"/>
      <c r="AM9" s="111"/>
      <c r="AN9" s="111"/>
      <c r="AO9" s="111"/>
      <c r="AP9" s="111"/>
      <c r="AQ9" s="111"/>
      <c r="AR9" s="111"/>
      <c r="AS9" s="111"/>
      <c r="AT9" s="111"/>
      <c r="AV9" s="111"/>
      <c r="AX9" s="112"/>
      <c r="AY9" s="111"/>
      <c r="AZ9" s="111"/>
      <c r="BA9" s="111"/>
      <c r="BC9" s="111"/>
      <c r="BF9" s="115"/>
      <c r="BH9" s="115"/>
      <c r="BJ9" s="115"/>
      <c r="BL9" s="115"/>
      <c r="BM9" s="116"/>
      <c r="BN9" s="116"/>
      <c r="BO9" s="115"/>
    </row>
    <row r="10" spans="1:69" s="91" customFormat="1" ht="7.5" customHeight="1" x14ac:dyDescent="0.25">
      <c r="A10" s="117"/>
      <c r="B10" s="118"/>
      <c r="C10" s="118"/>
      <c r="D10" s="111"/>
      <c r="E10" s="111"/>
      <c r="F10" s="111"/>
      <c r="G10" s="111"/>
      <c r="H10" s="111"/>
      <c r="I10" s="111"/>
      <c r="J10" s="111"/>
      <c r="K10" s="111"/>
      <c r="L10" s="111"/>
      <c r="M10" s="111"/>
      <c r="N10" s="111"/>
      <c r="O10" s="111"/>
      <c r="P10" s="111"/>
      <c r="Q10" s="111"/>
      <c r="R10" s="111"/>
      <c r="S10" s="111"/>
      <c r="T10" s="111"/>
      <c r="U10" s="113"/>
      <c r="V10" s="111"/>
      <c r="W10" s="111"/>
      <c r="X10" s="111"/>
      <c r="Y10" s="111"/>
      <c r="Z10" s="111"/>
      <c r="AA10" s="111"/>
      <c r="AB10" s="111"/>
      <c r="AC10" s="114"/>
      <c r="AD10" s="132"/>
      <c r="AE10" s="111"/>
      <c r="AF10" s="111"/>
      <c r="AG10" s="111"/>
      <c r="AH10" s="111"/>
      <c r="AI10" s="111"/>
      <c r="AJ10" s="111"/>
      <c r="AK10" s="111"/>
      <c r="AL10" s="111"/>
      <c r="AM10" s="111"/>
      <c r="AN10" s="111"/>
      <c r="AO10" s="111"/>
      <c r="AP10" s="111"/>
      <c r="AQ10" s="111"/>
      <c r="AR10" s="111"/>
      <c r="AS10" s="111"/>
      <c r="AT10" s="111"/>
      <c r="AV10" s="111"/>
      <c r="AX10" s="112"/>
      <c r="AY10" s="111"/>
      <c r="AZ10" s="111"/>
      <c r="BA10" s="111"/>
      <c r="BC10" s="111"/>
      <c r="BF10" s="115"/>
      <c r="BH10" s="115"/>
      <c r="BJ10" s="115"/>
      <c r="BL10" s="115"/>
      <c r="BM10" s="116"/>
      <c r="BN10" s="116"/>
      <c r="BO10" s="115"/>
    </row>
    <row r="11" spans="1:69" s="91" customFormat="1" ht="55.2" customHeight="1" x14ac:dyDescent="0.25">
      <c r="A11" s="1021">
        <v>1</v>
      </c>
      <c r="B11" s="1014" t="s">
        <v>753</v>
      </c>
      <c r="C11" s="1015"/>
      <c r="D11" s="111"/>
      <c r="E11" s="111"/>
      <c r="F11" s="111"/>
      <c r="G11" s="111"/>
      <c r="H11" s="111"/>
      <c r="I11" s="111"/>
      <c r="J11" s="111"/>
      <c r="K11" s="111"/>
      <c r="L11" s="111"/>
      <c r="M11" s="111"/>
      <c r="N11" s="111"/>
      <c r="O11" s="111"/>
      <c r="P11" s="111"/>
      <c r="Q11" s="111"/>
      <c r="R11" s="111"/>
      <c r="S11" s="111"/>
      <c r="T11" s="111"/>
      <c r="U11" s="113"/>
      <c r="V11" s="111"/>
      <c r="W11" s="111"/>
      <c r="X11" s="111"/>
      <c r="Y11" s="111"/>
      <c r="Z11" s="111"/>
      <c r="AA11" s="111"/>
      <c r="AB11" s="111"/>
      <c r="AC11" s="337"/>
      <c r="AD11" s="132"/>
      <c r="AE11" s="111"/>
      <c r="AF11" s="111"/>
      <c r="AG11" s="111"/>
      <c r="AH11" s="111"/>
      <c r="AI11" s="111"/>
      <c r="AJ11" s="111"/>
      <c r="AK11" s="111"/>
      <c r="AL11" s="111"/>
      <c r="AM11" s="111"/>
      <c r="AN11" s="111"/>
      <c r="AO11" s="111"/>
      <c r="AP11" s="111"/>
      <c r="AQ11" s="111"/>
      <c r="AR11" s="111"/>
      <c r="AS11" s="111"/>
      <c r="AT11" s="111"/>
      <c r="AV11" s="111"/>
      <c r="AX11" s="112"/>
      <c r="AY11" s="111"/>
      <c r="AZ11" s="111"/>
      <c r="BA11" s="111"/>
      <c r="BC11" s="111"/>
      <c r="BF11" s="115"/>
      <c r="BH11" s="115"/>
      <c r="BJ11" s="115"/>
      <c r="BL11" s="115"/>
      <c r="BM11" s="116"/>
      <c r="BN11" s="116"/>
      <c r="BO11" s="115"/>
    </row>
    <row r="12" spans="1:69" s="91" customFormat="1" ht="69.599999999999994" customHeight="1" x14ac:dyDescent="0.25">
      <c r="A12" s="1022"/>
      <c r="B12" s="1011" t="s">
        <v>772</v>
      </c>
      <c r="C12" s="1012"/>
      <c r="D12" s="111"/>
      <c r="E12" s="117"/>
      <c r="F12" s="111"/>
      <c r="G12" s="117"/>
      <c r="H12" s="111"/>
      <c r="I12" s="117"/>
      <c r="J12" s="117"/>
      <c r="K12" s="117"/>
      <c r="L12" s="117"/>
      <c r="M12" s="117"/>
      <c r="N12" s="111"/>
      <c r="O12" s="117"/>
      <c r="P12" s="117"/>
      <c r="Q12" s="117"/>
      <c r="R12" s="117"/>
      <c r="S12" s="117"/>
      <c r="T12" s="111"/>
      <c r="U12" s="119"/>
      <c r="V12" s="117"/>
      <c r="W12" s="117"/>
      <c r="X12" s="117"/>
      <c r="Y12" s="117"/>
      <c r="Z12" s="117"/>
      <c r="AA12" s="117"/>
      <c r="AB12" s="111"/>
      <c r="AC12" s="118"/>
      <c r="AD12" s="132"/>
      <c r="AE12" s="117"/>
      <c r="AF12" s="111"/>
      <c r="AG12" s="117"/>
      <c r="AH12" s="111"/>
      <c r="AI12" s="117"/>
      <c r="AJ12" s="117"/>
      <c r="AK12" s="117"/>
      <c r="AL12" s="117"/>
      <c r="AM12" s="117"/>
      <c r="AN12" s="117"/>
      <c r="AO12" s="117"/>
      <c r="AP12" s="117"/>
      <c r="AQ12" s="117"/>
      <c r="AR12" s="117"/>
      <c r="AS12" s="117"/>
      <c r="AT12" s="117"/>
      <c r="AV12" s="117"/>
      <c r="AX12" s="118"/>
      <c r="AY12" s="111"/>
      <c r="AZ12" s="117"/>
      <c r="BA12" s="117"/>
      <c r="BC12" s="117"/>
      <c r="BF12" s="115"/>
      <c r="BH12" s="115"/>
      <c r="BJ12" s="115"/>
      <c r="BL12" s="115"/>
      <c r="BM12" s="116"/>
      <c r="BN12" s="116"/>
      <c r="BO12" s="115"/>
    </row>
    <row r="13" spans="1:69" s="91" customFormat="1" ht="83.25" customHeight="1" x14ac:dyDescent="0.4">
      <c r="A13" s="120" t="s">
        <v>764</v>
      </c>
      <c r="B13" s="993" t="s">
        <v>7</v>
      </c>
      <c r="C13" s="994"/>
      <c r="D13" s="111"/>
      <c r="E13" s="120" t="s">
        <v>67</v>
      </c>
      <c r="F13" s="111"/>
      <c r="G13" s="120" t="s">
        <v>849</v>
      </c>
      <c r="H13" s="111"/>
      <c r="I13" s="120"/>
      <c r="J13" s="120"/>
      <c r="K13" s="120"/>
      <c r="L13" s="120">
        <v>1</v>
      </c>
      <c r="M13" s="120"/>
      <c r="N13" s="111"/>
      <c r="O13" s="120"/>
      <c r="P13" s="120"/>
      <c r="Q13" s="120">
        <v>1</v>
      </c>
      <c r="R13" s="120"/>
      <c r="S13" s="120"/>
      <c r="T13" s="111"/>
      <c r="U13" s="121" t="s">
        <v>353</v>
      </c>
      <c r="V13" s="120">
        <v>1</v>
      </c>
      <c r="W13" s="120">
        <v>1</v>
      </c>
      <c r="X13" s="120">
        <v>1</v>
      </c>
      <c r="Y13" s="120">
        <v>1</v>
      </c>
      <c r="Z13" s="120">
        <v>1</v>
      </c>
      <c r="AA13" s="120"/>
      <c r="AB13" s="111"/>
      <c r="AC13" s="122">
        <v>42794</v>
      </c>
      <c r="AD13" s="132"/>
      <c r="AE13" s="120" t="s">
        <v>1012</v>
      </c>
      <c r="AF13" s="111"/>
      <c r="AG13" s="120" t="s">
        <v>821</v>
      </c>
      <c r="AH13" s="111"/>
      <c r="AI13" s="120"/>
      <c r="AJ13" s="120">
        <v>1</v>
      </c>
      <c r="AK13" s="120"/>
      <c r="AL13" s="120"/>
      <c r="AM13" s="120"/>
      <c r="AN13" s="120"/>
      <c r="AO13" s="120"/>
      <c r="AP13" s="120"/>
      <c r="AQ13" s="120"/>
      <c r="AR13" s="120"/>
      <c r="AS13" s="120"/>
      <c r="AT13" s="120"/>
      <c r="AV13" s="120">
        <f t="shared" ref="AV13:AV16" si="0">SUM(AI13:AT13)</f>
        <v>1</v>
      </c>
      <c r="AX13" s="462" t="s">
        <v>57</v>
      </c>
      <c r="AY13" s="111"/>
      <c r="AZ13" s="120">
        <v>1</v>
      </c>
      <c r="BA13" s="120">
        <f>IF(AV13&lt;&gt;0,1," ")</f>
        <v>1</v>
      </c>
      <c r="BC13" s="120" t="s">
        <v>332</v>
      </c>
      <c r="BE13" s="123"/>
      <c r="BF13" s="124"/>
      <c r="BG13" s="123"/>
      <c r="BH13" s="124"/>
      <c r="BI13" s="123"/>
      <c r="BJ13" s="124"/>
      <c r="BK13" s="123"/>
      <c r="BL13" s="124"/>
      <c r="BM13" s="125">
        <f t="shared" ref="BM13:BM23" si="1">BE13+BG13+BI13+BK13</f>
        <v>0</v>
      </c>
      <c r="BN13" s="126">
        <f t="shared" ref="BN13:BN23" si="2">BM13/AV13</f>
        <v>0</v>
      </c>
      <c r="BO13" s="124">
        <f t="shared" ref="BO13:BO23" si="3">BF13+BH13+BJ13+BL13</f>
        <v>0</v>
      </c>
      <c r="BP13" s="127"/>
      <c r="BQ13" s="128"/>
    </row>
    <row r="14" spans="1:69" s="91" customFormat="1" ht="94.2" customHeight="1" x14ac:dyDescent="0.4">
      <c r="A14" s="703" t="s">
        <v>88</v>
      </c>
      <c r="B14" s="865" t="s">
        <v>1314</v>
      </c>
      <c r="C14" s="866"/>
      <c r="D14" s="111"/>
      <c r="E14" s="703" t="s">
        <v>45</v>
      </c>
      <c r="F14" s="111"/>
      <c r="G14" s="703" t="s">
        <v>849</v>
      </c>
      <c r="H14" s="111"/>
      <c r="I14" s="703"/>
      <c r="J14" s="703"/>
      <c r="K14" s="703"/>
      <c r="L14" s="703">
        <v>1</v>
      </c>
      <c r="M14" s="703"/>
      <c r="N14" s="111"/>
      <c r="O14" s="703">
        <v>1</v>
      </c>
      <c r="P14" s="703">
        <v>1</v>
      </c>
      <c r="Q14" s="703">
        <v>1</v>
      </c>
      <c r="R14" s="703">
        <v>1</v>
      </c>
      <c r="S14" s="703">
        <v>1</v>
      </c>
      <c r="T14" s="111"/>
      <c r="U14" s="749" t="s">
        <v>353</v>
      </c>
      <c r="V14" s="703">
        <v>1</v>
      </c>
      <c r="W14" s="703">
        <v>1</v>
      </c>
      <c r="X14" s="703">
        <v>1</v>
      </c>
      <c r="Y14" s="703">
        <v>1</v>
      </c>
      <c r="Z14" s="703">
        <v>1</v>
      </c>
      <c r="AA14" s="703"/>
      <c r="AB14" s="111"/>
      <c r="AC14" s="122" t="s">
        <v>730</v>
      </c>
      <c r="AD14" s="132"/>
      <c r="AE14" s="703" t="s">
        <v>61</v>
      </c>
      <c r="AF14" s="111"/>
      <c r="AG14" s="703" t="s">
        <v>1017</v>
      </c>
      <c r="AH14" s="111"/>
      <c r="AI14" s="990"/>
      <c r="AJ14" s="990"/>
      <c r="AK14" s="990"/>
      <c r="AL14" s="990"/>
      <c r="AM14" s="990"/>
      <c r="AN14" s="990">
        <v>1</v>
      </c>
      <c r="AO14" s="990"/>
      <c r="AP14" s="990"/>
      <c r="AQ14" s="990"/>
      <c r="AR14" s="990"/>
      <c r="AS14" s="990">
        <v>1</v>
      </c>
      <c r="AT14" s="990"/>
      <c r="AV14" s="703">
        <f t="shared" si="0"/>
        <v>2</v>
      </c>
      <c r="AX14" s="741" t="s">
        <v>40</v>
      </c>
      <c r="AY14" s="111"/>
      <c r="AZ14" s="703">
        <v>1</v>
      </c>
      <c r="BA14" s="703">
        <f>IF(AV14&lt;&gt;0,1," ")</f>
        <v>1</v>
      </c>
      <c r="BC14" s="703" t="s">
        <v>332</v>
      </c>
      <c r="BE14" s="729"/>
      <c r="BF14" s="699"/>
      <c r="BG14" s="729"/>
      <c r="BH14" s="699"/>
      <c r="BI14" s="729"/>
      <c r="BJ14" s="699"/>
      <c r="BK14" s="729"/>
      <c r="BL14" s="699"/>
      <c r="BM14" s="733">
        <f t="shared" si="1"/>
        <v>0</v>
      </c>
      <c r="BN14" s="736">
        <f t="shared" si="2"/>
        <v>0</v>
      </c>
      <c r="BO14" s="699">
        <f t="shared" si="3"/>
        <v>0</v>
      </c>
      <c r="BP14" s="127"/>
      <c r="BQ14" s="922"/>
    </row>
    <row r="15" spans="1:69" s="91" customFormat="1" ht="94.2" customHeight="1" x14ac:dyDescent="0.4">
      <c r="A15" s="704"/>
      <c r="B15" s="867"/>
      <c r="C15" s="868"/>
      <c r="D15" s="111"/>
      <c r="E15" s="704"/>
      <c r="F15" s="111"/>
      <c r="G15" s="704"/>
      <c r="H15" s="111"/>
      <c r="I15" s="704"/>
      <c r="J15" s="704"/>
      <c r="K15" s="704"/>
      <c r="L15" s="704"/>
      <c r="M15" s="704"/>
      <c r="N15" s="111"/>
      <c r="O15" s="704"/>
      <c r="P15" s="704"/>
      <c r="Q15" s="704"/>
      <c r="R15" s="704"/>
      <c r="S15" s="704"/>
      <c r="T15" s="111"/>
      <c r="U15" s="751"/>
      <c r="V15" s="704"/>
      <c r="W15" s="704"/>
      <c r="X15" s="704"/>
      <c r="Y15" s="704"/>
      <c r="Z15" s="704"/>
      <c r="AA15" s="704"/>
      <c r="AB15" s="111"/>
      <c r="AC15" s="122" t="s">
        <v>731</v>
      </c>
      <c r="AD15" s="132"/>
      <c r="AE15" s="704"/>
      <c r="AF15" s="111"/>
      <c r="AG15" s="704"/>
      <c r="AH15" s="111"/>
      <c r="AI15" s="704"/>
      <c r="AJ15" s="704"/>
      <c r="AK15" s="704"/>
      <c r="AL15" s="704"/>
      <c r="AM15" s="704"/>
      <c r="AN15" s="704"/>
      <c r="AO15" s="704"/>
      <c r="AP15" s="704"/>
      <c r="AQ15" s="704"/>
      <c r="AR15" s="704"/>
      <c r="AS15" s="704"/>
      <c r="AT15" s="704"/>
      <c r="AV15" s="704"/>
      <c r="AX15" s="742"/>
      <c r="AY15" s="111"/>
      <c r="AZ15" s="704"/>
      <c r="BA15" s="704"/>
      <c r="BC15" s="704"/>
      <c r="BE15" s="731"/>
      <c r="BF15" s="700"/>
      <c r="BG15" s="731"/>
      <c r="BH15" s="700"/>
      <c r="BI15" s="731"/>
      <c r="BJ15" s="700"/>
      <c r="BK15" s="731"/>
      <c r="BL15" s="700"/>
      <c r="BM15" s="735"/>
      <c r="BN15" s="738"/>
      <c r="BO15" s="700"/>
      <c r="BP15" s="127"/>
      <c r="BQ15" s="923"/>
    </row>
    <row r="16" spans="1:69" s="91" customFormat="1" ht="98.4" customHeight="1" x14ac:dyDescent="0.4">
      <c r="A16" s="120" t="s">
        <v>409</v>
      </c>
      <c r="B16" s="993" t="s">
        <v>74</v>
      </c>
      <c r="C16" s="994"/>
      <c r="D16" s="111"/>
      <c r="E16" s="120" t="s">
        <v>414</v>
      </c>
      <c r="F16" s="111"/>
      <c r="G16" s="120" t="s">
        <v>849</v>
      </c>
      <c r="H16" s="111"/>
      <c r="I16" s="120"/>
      <c r="J16" s="120"/>
      <c r="K16" s="120"/>
      <c r="L16" s="120">
        <v>1</v>
      </c>
      <c r="M16" s="120"/>
      <c r="N16" s="111"/>
      <c r="O16" s="120"/>
      <c r="P16" s="120"/>
      <c r="Q16" s="120">
        <v>1</v>
      </c>
      <c r="R16" s="120"/>
      <c r="S16" s="120"/>
      <c r="T16" s="111"/>
      <c r="U16" s="121" t="s">
        <v>353</v>
      </c>
      <c r="V16" s="120">
        <v>1</v>
      </c>
      <c r="W16" s="120">
        <v>1</v>
      </c>
      <c r="X16" s="120">
        <v>1</v>
      </c>
      <c r="Y16" s="120">
        <v>1</v>
      </c>
      <c r="Z16" s="120">
        <v>1</v>
      </c>
      <c r="AA16" s="120"/>
      <c r="AB16" s="111"/>
      <c r="AC16" s="122" t="s">
        <v>854</v>
      </c>
      <c r="AD16" s="132"/>
      <c r="AE16" s="120" t="s">
        <v>61</v>
      </c>
      <c r="AF16" s="111"/>
      <c r="AG16" s="120" t="s">
        <v>66</v>
      </c>
      <c r="AH16" s="111"/>
      <c r="AI16" s="463"/>
      <c r="AJ16" s="463"/>
      <c r="AK16" s="463">
        <v>1</v>
      </c>
      <c r="AL16" s="463"/>
      <c r="AM16" s="463"/>
      <c r="AN16" s="463"/>
      <c r="AO16" s="463"/>
      <c r="AP16" s="463"/>
      <c r="AQ16" s="463"/>
      <c r="AR16" s="463"/>
      <c r="AS16" s="463"/>
      <c r="AT16" s="463"/>
      <c r="AV16" s="120">
        <f t="shared" si="0"/>
        <v>1</v>
      </c>
      <c r="AX16" s="462" t="s">
        <v>248</v>
      </c>
      <c r="AY16" s="111"/>
      <c r="AZ16" s="120">
        <v>1</v>
      </c>
      <c r="BA16" s="120">
        <f>IF(AV16&lt;&gt;0,1," ")</f>
        <v>1</v>
      </c>
      <c r="BC16" s="120" t="s">
        <v>332</v>
      </c>
      <c r="BE16" s="123"/>
      <c r="BF16" s="124"/>
      <c r="BG16" s="123"/>
      <c r="BH16" s="124"/>
      <c r="BI16" s="123"/>
      <c r="BJ16" s="124"/>
      <c r="BK16" s="123"/>
      <c r="BL16" s="124"/>
      <c r="BM16" s="125">
        <f t="shared" si="1"/>
        <v>0</v>
      </c>
      <c r="BN16" s="126">
        <f t="shared" si="2"/>
        <v>0</v>
      </c>
      <c r="BO16" s="124">
        <f t="shared" si="3"/>
        <v>0</v>
      </c>
      <c r="BP16" s="127"/>
      <c r="BQ16" s="128"/>
    </row>
    <row r="17" spans="1:69" s="91" customFormat="1" ht="73.2" customHeight="1" x14ac:dyDescent="0.4">
      <c r="A17" s="120" t="s">
        <v>89</v>
      </c>
      <c r="B17" s="743" t="s">
        <v>1059</v>
      </c>
      <c r="C17" s="744"/>
      <c r="D17" s="111"/>
      <c r="E17" s="703" t="s">
        <v>46</v>
      </c>
      <c r="F17" s="111"/>
      <c r="G17" s="703" t="s">
        <v>849</v>
      </c>
      <c r="H17" s="111"/>
      <c r="I17" s="703">
        <v>1</v>
      </c>
      <c r="J17" s="703"/>
      <c r="K17" s="703"/>
      <c r="L17" s="703">
        <v>1</v>
      </c>
      <c r="M17" s="703"/>
      <c r="N17" s="111"/>
      <c r="O17" s="703">
        <v>1</v>
      </c>
      <c r="P17" s="703"/>
      <c r="Q17" s="703"/>
      <c r="R17" s="703"/>
      <c r="S17" s="703">
        <v>1</v>
      </c>
      <c r="T17" s="111"/>
      <c r="U17" s="749" t="s">
        <v>353</v>
      </c>
      <c r="V17" s="703">
        <v>1</v>
      </c>
      <c r="W17" s="703">
        <v>1</v>
      </c>
      <c r="X17" s="703">
        <v>1</v>
      </c>
      <c r="Y17" s="703">
        <v>1</v>
      </c>
      <c r="Z17" s="703">
        <v>1</v>
      </c>
      <c r="AA17" s="703"/>
      <c r="AB17" s="111"/>
      <c r="AC17" s="485">
        <v>42751</v>
      </c>
      <c r="AD17" s="132"/>
      <c r="AE17" s="120" t="s">
        <v>61</v>
      </c>
      <c r="AF17" s="111"/>
      <c r="AG17" s="527" t="s">
        <v>250</v>
      </c>
      <c r="AH17" s="111"/>
      <c r="AI17" s="120">
        <v>1</v>
      </c>
      <c r="AJ17" s="120"/>
      <c r="AK17" s="120"/>
      <c r="AL17" s="120"/>
      <c r="AM17" s="624"/>
      <c r="AN17" s="527"/>
      <c r="AO17" s="527"/>
      <c r="AP17" s="527"/>
      <c r="AQ17" s="624"/>
      <c r="AR17" s="120"/>
      <c r="AS17" s="120"/>
      <c r="AT17" s="120"/>
      <c r="AV17" s="703">
        <f>SUM(AI17:AT19)</f>
        <v>3</v>
      </c>
      <c r="AX17" s="484" t="s">
        <v>35</v>
      </c>
      <c r="AY17" s="111"/>
      <c r="AZ17" s="703">
        <v>1</v>
      </c>
      <c r="BA17" s="703">
        <f>IF(AV17&lt;&gt;0,1," ")</f>
        <v>1</v>
      </c>
      <c r="BC17" s="120" t="s">
        <v>332</v>
      </c>
      <c r="BE17" s="729"/>
      <c r="BF17" s="699"/>
      <c r="BG17" s="729"/>
      <c r="BH17" s="699"/>
      <c r="BI17" s="729"/>
      <c r="BJ17" s="699"/>
      <c r="BK17" s="729"/>
      <c r="BL17" s="699"/>
      <c r="BM17" s="733">
        <f t="shared" si="1"/>
        <v>0</v>
      </c>
      <c r="BN17" s="736">
        <f t="shared" si="2"/>
        <v>0</v>
      </c>
      <c r="BO17" s="699">
        <f t="shared" si="3"/>
        <v>0</v>
      </c>
      <c r="BP17" s="127"/>
      <c r="BQ17" s="922"/>
    </row>
    <row r="18" spans="1:69" s="91" customFormat="1" ht="73.2" customHeight="1" x14ac:dyDescent="0.4">
      <c r="A18" s="624" t="s">
        <v>89</v>
      </c>
      <c r="B18" s="745"/>
      <c r="C18" s="746"/>
      <c r="D18" s="111"/>
      <c r="E18" s="721"/>
      <c r="F18" s="111"/>
      <c r="G18" s="721"/>
      <c r="H18" s="111"/>
      <c r="I18" s="721"/>
      <c r="J18" s="721"/>
      <c r="K18" s="721"/>
      <c r="L18" s="721"/>
      <c r="M18" s="721"/>
      <c r="N18" s="111"/>
      <c r="O18" s="721"/>
      <c r="P18" s="721"/>
      <c r="Q18" s="721"/>
      <c r="R18" s="721"/>
      <c r="S18" s="721"/>
      <c r="T18" s="111"/>
      <c r="U18" s="750"/>
      <c r="V18" s="721"/>
      <c r="W18" s="721"/>
      <c r="X18" s="721"/>
      <c r="Y18" s="721"/>
      <c r="Z18" s="721"/>
      <c r="AA18" s="721"/>
      <c r="AB18" s="111"/>
      <c r="AC18" s="122">
        <v>42870</v>
      </c>
      <c r="AD18" s="132"/>
      <c r="AE18" s="703" t="s">
        <v>785</v>
      </c>
      <c r="AF18" s="111"/>
      <c r="AG18" s="739" t="s">
        <v>501</v>
      </c>
      <c r="AH18" s="111"/>
      <c r="AI18" s="120"/>
      <c r="AJ18" s="120"/>
      <c r="AK18" s="120"/>
      <c r="AL18" s="120"/>
      <c r="AM18" s="624">
        <v>1</v>
      </c>
      <c r="AN18" s="527"/>
      <c r="AO18" s="527"/>
      <c r="AP18" s="527"/>
      <c r="AQ18" s="624"/>
      <c r="AR18" s="120"/>
      <c r="AS18" s="120"/>
      <c r="AT18" s="120"/>
      <c r="AV18" s="721"/>
      <c r="AX18" s="741" t="s">
        <v>251</v>
      </c>
      <c r="AY18" s="111"/>
      <c r="AZ18" s="721"/>
      <c r="BA18" s="721"/>
      <c r="BC18" s="703" t="s">
        <v>3</v>
      </c>
      <c r="BE18" s="730"/>
      <c r="BF18" s="732"/>
      <c r="BG18" s="730"/>
      <c r="BH18" s="732"/>
      <c r="BI18" s="730"/>
      <c r="BJ18" s="732"/>
      <c r="BK18" s="730"/>
      <c r="BL18" s="732"/>
      <c r="BM18" s="734"/>
      <c r="BN18" s="737"/>
      <c r="BO18" s="732"/>
      <c r="BP18" s="127"/>
      <c r="BQ18" s="1142"/>
    </row>
    <row r="19" spans="1:69" s="91" customFormat="1" ht="73.2" customHeight="1" x14ac:dyDescent="0.4">
      <c r="A19" s="624" t="s">
        <v>89</v>
      </c>
      <c r="B19" s="747"/>
      <c r="C19" s="748"/>
      <c r="D19" s="111"/>
      <c r="E19" s="704"/>
      <c r="F19" s="111"/>
      <c r="G19" s="704"/>
      <c r="H19" s="111"/>
      <c r="I19" s="704"/>
      <c r="J19" s="704"/>
      <c r="K19" s="704"/>
      <c r="L19" s="704"/>
      <c r="M19" s="704"/>
      <c r="N19" s="111"/>
      <c r="O19" s="704"/>
      <c r="P19" s="704"/>
      <c r="Q19" s="704"/>
      <c r="R19" s="704"/>
      <c r="S19" s="704"/>
      <c r="T19" s="111"/>
      <c r="U19" s="751"/>
      <c r="V19" s="704"/>
      <c r="W19" s="704"/>
      <c r="X19" s="704"/>
      <c r="Y19" s="704"/>
      <c r="Z19" s="704"/>
      <c r="AA19" s="704"/>
      <c r="AB19" s="111"/>
      <c r="AC19" s="122">
        <v>42962</v>
      </c>
      <c r="AD19" s="132"/>
      <c r="AE19" s="704"/>
      <c r="AF19" s="111"/>
      <c r="AG19" s="740"/>
      <c r="AH19" s="111"/>
      <c r="AI19" s="120"/>
      <c r="AJ19" s="120"/>
      <c r="AK19" s="120"/>
      <c r="AL19" s="120"/>
      <c r="AM19" s="624"/>
      <c r="AN19" s="527"/>
      <c r="AO19" s="527"/>
      <c r="AP19" s="527"/>
      <c r="AQ19" s="624">
        <v>1</v>
      </c>
      <c r="AR19" s="120"/>
      <c r="AS19" s="120"/>
      <c r="AT19" s="120"/>
      <c r="AV19" s="704"/>
      <c r="AX19" s="742"/>
      <c r="AY19" s="111"/>
      <c r="AZ19" s="704"/>
      <c r="BA19" s="704"/>
      <c r="BC19" s="704"/>
      <c r="BE19" s="731"/>
      <c r="BF19" s="700"/>
      <c r="BG19" s="731"/>
      <c r="BH19" s="700"/>
      <c r="BI19" s="731"/>
      <c r="BJ19" s="700"/>
      <c r="BK19" s="731"/>
      <c r="BL19" s="700"/>
      <c r="BM19" s="735"/>
      <c r="BN19" s="738"/>
      <c r="BO19" s="700"/>
      <c r="BP19" s="127"/>
      <c r="BQ19" s="923"/>
    </row>
    <row r="20" spans="1:69" s="91" customFormat="1" ht="73.2" customHeight="1" x14ac:dyDescent="0.4">
      <c r="A20" s="120" t="s">
        <v>90</v>
      </c>
      <c r="B20" s="743" t="s">
        <v>1058</v>
      </c>
      <c r="C20" s="744"/>
      <c r="D20" s="111"/>
      <c r="E20" s="703" t="s">
        <v>46</v>
      </c>
      <c r="F20" s="111"/>
      <c r="G20" s="703" t="s">
        <v>849</v>
      </c>
      <c r="H20" s="111"/>
      <c r="I20" s="703">
        <v>1</v>
      </c>
      <c r="J20" s="703"/>
      <c r="K20" s="703"/>
      <c r="L20" s="703">
        <v>1</v>
      </c>
      <c r="M20" s="703"/>
      <c r="N20" s="111"/>
      <c r="O20" s="703">
        <v>1</v>
      </c>
      <c r="P20" s="703"/>
      <c r="Q20" s="703"/>
      <c r="R20" s="703"/>
      <c r="S20" s="703">
        <v>1</v>
      </c>
      <c r="T20" s="111"/>
      <c r="U20" s="749" t="s">
        <v>353</v>
      </c>
      <c r="V20" s="703">
        <v>1</v>
      </c>
      <c r="W20" s="703">
        <v>1</v>
      </c>
      <c r="X20" s="703">
        <v>1</v>
      </c>
      <c r="Y20" s="703">
        <v>1</v>
      </c>
      <c r="Z20" s="703">
        <v>1</v>
      </c>
      <c r="AA20" s="703"/>
      <c r="AB20" s="111"/>
      <c r="AC20" s="485">
        <v>42751</v>
      </c>
      <c r="AD20" s="132"/>
      <c r="AE20" s="120"/>
      <c r="AF20" s="111"/>
      <c r="AG20" s="527" t="s">
        <v>38</v>
      </c>
      <c r="AH20" s="111"/>
      <c r="AI20" s="120"/>
      <c r="AJ20" s="120"/>
      <c r="AK20" s="120"/>
      <c r="AL20" s="120"/>
      <c r="AM20" s="624"/>
      <c r="AN20" s="527"/>
      <c r="AO20" s="527"/>
      <c r="AP20" s="527"/>
      <c r="AQ20" s="624"/>
      <c r="AR20" s="120"/>
      <c r="AS20" s="120"/>
      <c r="AT20" s="120"/>
      <c r="AV20" s="703">
        <f>SUM(AI20:AT22)</f>
        <v>2</v>
      </c>
      <c r="AX20" s="484" t="s">
        <v>35</v>
      </c>
      <c r="AY20" s="111"/>
      <c r="AZ20" s="703">
        <v>1</v>
      </c>
      <c r="BA20" s="703">
        <f>IF(AV20&lt;&gt;0,1," ")</f>
        <v>1</v>
      </c>
      <c r="BC20" s="703" t="s">
        <v>3</v>
      </c>
      <c r="BE20" s="729"/>
      <c r="BF20" s="699"/>
      <c r="BG20" s="729"/>
      <c r="BH20" s="699"/>
      <c r="BI20" s="729"/>
      <c r="BJ20" s="699"/>
      <c r="BK20" s="729"/>
      <c r="BL20" s="699"/>
      <c r="BM20" s="733">
        <f t="shared" ref="BM20" si="4">BE20+BG20+BI20+BK20</f>
        <v>0</v>
      </c>
      <c r="BN20" s="736">
        <f t="shared" ref="BN20" si="5">BM20/AV20</f>
        <v>0</v>
      </c>
      <c r="BO20" s="699">
        <f t="shared" ref="BO20" si="6">BF20+BH20+BJ20+BL20</f>
        <v>0</v>
      </c>
      <c r="BP20" s="127"/>
      <c r="BQ20" s="922"/>
    </row>
    <row r="21" spans="1:69" s="91" customFormat="1" ht="73.2" customHeight="1" x14ac:dyDescent="0.4">
      <c r="A21" s="624" t="s">
        <v>90</v>
      </c>
      <c r="B21" s="745"/>
      <c r="C21" s="746"/>
      <c r="D21" s="111"/>
      <c r="E21" s="721"/>
      <c r="F21" s="111"/>
      <c r="G21" s="721"/>
      <c r="H21" s="111"/>
      <c r="I21" s="721"/>
      <c r="J21" s="721"/>
      <c r="K21" s="721"/>
      <c r="L21" s="721"/>
      <c r="M21" s="721"/>
      <c r="N21" s="111"/>
      <c r="O21" s="721"/>
      <c r="P21" s="721"/>
      <c r="Q21" s="721"/>
      <c r="R21" s="721"/>
      <c r="S21" s="721"/>
      <c r="T21" s="111"/>
      <c r="U21" s="750"/>
      <c r="V21" s="721"/>
      <c r="W21" s="721"/>
      <c r="X21" s="721"/>
      <c r="Y21" s="721"/>
      <c r="Z21" s="721"/>
      <c r="AA21" s="721"/>
      <c r="AB21" s="111"/>
      <c r="AC21" s="122">
        <v>42870</v>
      </c>
      <c r="AD21" s="132"/>
      <c r="AE21" s="703" t="s">
        <v>785</v>
      </c>
      <c r="AF21" s="111"/>
      <c r="AG21" s="739" t="s">
        <v>501</v>
      </c>
      <c r="AH21" s="111"/>
      <c r="AI21" s="120"/>
      <c r="AJ21" s="120"/>
      <c r="AK21" s="120"/>
      <c r="AL21" s="120"/>
      <c r="AM21" s="624">
        <v>1</v>
      </c>
      <c r="AN21" s="527"/>
      <c r="AO21" s="527"/>
      <c r="AP21" s="527"/>
      <c r="AQ21" s="624"/>
      <c r="AR21" s="120"/>
      <c r="AS21" s="120"/>
      <c r="AT21" s="120"/>
      <c r="AV21" s="721"/>
      <c r="AX21" s="741" t="s">
        <v>251</v>
      </c>
      <c r="AY21" s="111"/>
      <c r="AZ21" s="721"/>
      <c r="BA21" s="721"/>
      <c r="BC21" s="721"/>
      <c r="BE21" s="730"/>
      <c r="BF21" s="732"/>
      <c r="BG21" s="730"/>
      <c r="BH21" s="732"/>
      <c r="BI21" s="730"/>
      <c r="BJ21" s="732"/>
      <c r="BK21" s="730"/>
      <c r="BL21" s="732"/>
      <c r="BM21" s="734"/>
      <c r="BN21" s="737"/>
      <c r="BO21" s="732"/>
      <c r="BP21" s="127"/>
      <c r="BQ21" s="1142"/>
    </row>
    <row r="22" spans="1:69" s="91" customFormat="1" ht="73.2" customHeight="1" x14ac:dyDescent="0.4">
      <c r="A22" s="624" t="s">
        <v>90</v>
      </c>
      <c r="B22" s="747"/>
      <c r="C22" s="748"/>
      <c r="D22" s="111"/>
      <c r="E22" s="704"/>
      <c r="F22" s="111"/>
      <c r="G22" s="704"/>
      <c r="H22" s="111"/>
      <c r="I22" s="704"/>
      <c r="J22" s="704"/>
      <c r="K22" s="704"/>
      <c r="L22" s="704"/>
      <c r="M22" s="704"/>
      <c r="N22" s="111"/>
      <c r="O22" s="704"/>
      <c r="P22" s="704"/>
      <c r="Q22" s="704"/>
      <c r="R22" s="704"/>
      <c r="S22" s="704"/>
      <c r="T22" s="111"/>
      <c r="U22" s="751"/>
      <c r="V22" s="704"/>
      <c r="W22" s="704"/>
      <c r="X22" s="704"/>
      <c r="Y22" s="704"/>
      <c r="Z22" s="704"/>
      <c r="AA22" s="704"/>
      <c r="AB22" s="111"/>
      <c r="AC22" s="122">
        <v>42962</v>
      </c>
      <c r="AD22" s="132"/>
      <c r="AE22" s="704"/>
      <c r="AF22" s="111"/>
      <c r="AG22" s="740"/>
      <c r="AH22" s="111"/>
      <c r="AI22" s="120"/>
      <c r="AJ22" s="120"/>
      <c r="AK22" s="120"/>
      <c r="AL22" s="120"/>
      <c r="AM22" s="624"/>
      <c r="AN22" s="527"/>
      <c r="AO22" s="527"/>
      <c r="AP22" s="527"/>
      <c r="AQ22" s="624">
        <v>1</v>
      </c>
      <c r="AR22" s="120"/>
      <c r="AS22" s="120"/>
      <c r="AT22" s="120"/>
      <c r="AV22" s="704"/>
      <c r="AX22" s="742"/>
      <c r="AY22" s="111"/>
      <c r="AZ22" s="704"/>
      <c r="BA22" s="704"/>
      <c r="BC22" s="704"/>
      <c r="BE22" s="731"/>
      <c r="BF22" s="700"/>
      <c r="BG22" s="731"/>
      <c r="BH22" s="700"/>
      <c r="BI22" s="731"/>
      <c r="BJ22" s="700"/>
      <c r="BK22" s="731"/>
      <c r="BL22" s="700"/>
      <c r="BM22" s="735"/>
      <c r="BN22" s="738"/>
      <c r="BO22" s="700"/>
      <c r="BP22" s="127"/>
      <c r="BQ22" s="923"/>
    </row>
    <row r="23" spans="1:69" s="91" customFormat="1" ht="89.25" customHeight="1" x14ac:dyDescent="0.4">
      <c r="A23" s="703" t="s">
        <v>91</v>
      </c>
      <c r="B23" s="865" t="s">
        <v>789</v>
      </c>
      <c r="C23" s="866"/>
      <c r="D23" s="111"/>
      <c r="E23" s="703" t="s">
        <v>45</v>
      </c>
      <c r="F23" s="111"/>
      <c r="G23" s="703" t="s">
        <v>849</v>
      </c>
      <c r="H23" s="111"/>
      <c r="I23" s="703">
        <v>1</v>
      </c>
      <c r="J23" s="703"/>
      <c r="K23" s="703"/>
      <c r="L23" s="703">
        <v>1</v>
      </c>
      <c r="M23" s="703"/>
      <c r="N23" s="111"/>
      <c r="O23" s="703">
        <v>1</v>
      </c>
      <c r="P23" s="703">
        <v>1</v>
      </c>
      <c r="Q23" s="703">
        <v>1</v>
      </c>
      <c r="R23" s="703">
        <v>1</v>
      </c>
      <c r="S23" s="703">
        <v>1</v>
      </c>
      <c r="T23" s="111"/>
      <c r="U23" s="749" t="s">
        <v>353</v>
      </c>
      <c r="V23" s="703">
        <v>1</v>
      </c>
      <c r="W23" s="703">
        <v>1</v>
      </c>
      <c r="X23" s="703">
        <v>1</v>
      </c>
      <c r="Y23" s="703">
        <v>1</v>
      </c>
      <c r="Z23" s="703">
        <v>1</v>
      </c>
      <c r="AA23" s="703"/>
      <c r="AB23" s="111"/>
      <c r="AC23" s="485">
        <v>43496</v>
      </c>
      <c r="AD23" s="132"/>
      <c r="AE23" s="703" t="s">
        <v>61</v>
      </c>
      <c r="AF23" s="111"/>
      <c r="AG23" s="527" t="s">
        <v>1017</v>
      </c>
      <c r="AH23" s="111"/>
      <c r="AI23" s="990">
        <v>1</v>
      </c>
      <c r="AJ23" s="990"/>
      <c r="AK23" s="990"/>
      <c r="AL23" s="990"/>
      <c r="AM23" s="990"/>
      <c r="AN23" s="990"/>
      <c r="AO23" s="990">
        <v>1</v>
      </c>
      <c r="AP23" s="990"/>
      <c r="AQ23" s="990"/>
      <c r="AR23" s="990"/>
      <c r="AS23" s="990"/>
      <c r="AT23" s="990"/>
      <c r="AV23" s="703">
        <f>SUM(AI23:AT24)</f>
        <v>2</v>
      </c>
      <c r="AX23" s="741" t="s">
        <v>40</v>
      </c>
      <c r="AY23" s="111"/>
      <c r="AZ23" s="703">
        <v>1</v>
      </c>
      <c r="BA23" s="703">
        <f>IF(AV23&lt;&gt;0,1," ")</f>
        <v>1</v>
      </c>
      <c r="BC23" s="120" t="s">
        <v>332</v>
      </c>
      <c r="BE23" s="729"/>
      <c r="BF23" s="699"/>
      <c r="BG23" s="729"/>
      <c r="BH23" s="699"/>
      <c r="BI23" s="729"/>
      <c r="BJ23" s="699"/>
      <c r="BK23" s="729"/>
      <c r="BL23" s="699"/>
      <c r="BM23" s="733">
        <f t="shared" si="1"/>
        <v>0</v>
      </c>
      <c r="BN23" s="736">
        <f t="shared" si="2"/>
        <v>0</v>
      </c>
      <c r="BO23" s="699">
        <f t="shared" si="3"/>
        <v>0</v>
      </c>
      <c r="BP23" s="127"/>
      <c r="BQ23" s="922"/>
    </row>
    <row r="24" spans="1:69" s="91" customFormat="1" ht="89.25" customHeight="1" x14ac:dyDescent="0.4">
      <c r="A24" s="704"/>
      <c r="B24" s="867"/>
      <c r="C24" s="868"/>
      <c r="D24" s="111"/>
      <c r="E24" s="704"/>
      <c r="F24" s="111"/>
      <c r="G24" s="704"/>
      <c r="H24" s="111"/>
      <c r="I24" s="704"/>
      <c r="J24" s="704"/>
      <c r="K24" s="704"/>
      <c r="L24" s="704"/>
      <c r="M24" s="704"/>
      <c r="N24" s="111"/>
      <c r="O24" s="704"/>
      <c r="P24" s="704"/>
      <c r="Q24" s="704"/>
      <c r="R24" s="704"/>
      <c r="S24" s="704"/>
      <c r="T24" s="111"/>
      <c r="U24" s="751"/>
      <c r="V24" s="704"/>
      <c r="W24" s="704"/>
      <c r="X24" s="704"/>
      <c r="Y24" s="704"/>
      <c r="Z24" s="704"/>
      <c r="AA24" s="704"/>
      <c r="AB24" s="111"/>
      <c r="AC24" s="122">
        <v>44407</v>
      </c>
      <c r="AD24" s="132"/>
      <c r="AE24" s="704"/>
      <c r="AF24" s="111"/>
      <c r="AG24" s="624" t="s">
        <v>64</v>
      </c>
      <c r="AH24" s="111"/>
      <c r="AI24" s="704"/>
      <c r="AJ24" s="704"/>
      <c r="AK24" s="704"/>
      <c r="AL24" s="704"/>
      <c r="AM24" s="704"/>
      <c r="AN24" s="704"/>
      <c r="AO24" s="704"/>
      <c r="AP24" s="704"/>
      <c r="AQ24" s="704"/>
      <c r="AR24" s="704"/>
      <c r="AS24" s="704"/>
      <c r="AT24" s="704"/>
      <c r="AV24" s="704"/>
      <c r="AX24" s="742"/>
      <c r="AY24" s="111"/>
      <c r="AZ24" s="704"/>
      <c r="BA24" s="704"/>
      <c r="BC24" s="120" t="s">
        <v>3</v>
      </c>
      <c r="BE24" s="731"/>
      <c r="BF24" s="700"/>
      <c r="BG24" s="731"/>
      <c r="BH24" s="700"/>
      <c r="BI24" s="731"/>
      <c r="BJ24" s="700"/>
      <c r="BK24" s="731"/>
      <c r="BL24" s="700"/>
      <c r="BM24" s="735"/>
      <c r="BN24" s="738"/>
      <c r="BO24" s="700"/>
      <c r="BP24" s="127"/>
      <c r="BQ24" s="923"/>
    </row>
    <row r="25" spans="1:69" s="91" customFormat="1" ht="60.6" customHeight="1" x14ac:dyDescent="0.4">
      <c r="A25" s="739" t="s">
        <v>92</v>
      </c>
      <c r="B25" s="865" t="s">
        <v>121</v>
      </c>
      <c r="C25" s="866"/>
      <c r="D25" s="111"/>
      <c r="E25" s="703" t="s">
        <v>46</v>
      </c>
      <c r="F25" s="111"/>
      <c r="G25" s="703" t="s">
        <v>849</v>
      </c>
      <c r="H25" s="111"/>
      <c r="I25" s="703"/>
      <c r="J25" s="703"/>
      <c r="K25" s="703"/>
      <c r="L25" s="703">
        <v>1</v>
      </c>
      <c r="M25" s="703"/>
      <c r="N25" s="111"/>
      <c r="O25" s="703"/>
      <c r="P25" s="703"/>
      <c r="Q25" s="703">
        <v>1</v>
      </c>
      <c r="R25" s="703"/>
      <c r="S25" s="703"/>
      <c r="T25" s="111"/>
      <c r="U25" s="749" t="s">
        <v>353</v>
      </c>
      <c r="V25" s="703">
        <v>1</v>
      </c>
      <c r="W25" s="703">
        <v>1</v>
      </c>
      <c r="X25" s="703">
        <v>1</v>
      </c>
      <c r="Y25" s="703">
        <v>1</v>
      </c>
      <c r="Z25" s="703">
        <v>1</v>
      </c>
      <c r="AA25" s="703"/>
      <c r="AB25" s="111"/>
      <c r="AC25" s="122">
        <v>42794</v>
      </c>
      <c r="AD25" s="132"/>
      <c r="AE25" s="703" t="s">
        <v>785</v>
      </c>
      <c r="AF25" s="111"/>
      <c r="AG25" s="739" t="s">
        <v>335</v>
      </c>
      <c r="AH25" s="111"/>
      <c r="AI25" s="739"/>
      <c r="AJ25" s="739">
        <v>1</v>
      </c>
      <c r="AK25" s="739"/>
      <c r="AL25" s="739"/>
      <c r="AM25" s="739"/>
      <c r="AN25" s="739"/>
      <c r="AO25" s="739"/>
      <c r="AP25" s="739"/>
      <c r="AQ25" s="739">
        <v>1</v>
      </c>
      <c r="AR25" s="739"/>
      <c r="AS25" s="739"/>
      <c r="AT25" s="739"/>
      <c r="AV25" s="703">
        <f t="shared" ref="AV25" si="7">SUM(AI25:AT25)</f>
        <v>2</v>
      </c>
      <c r="AX25" s="741" t="s">
        <v>29</v>
      </c>
      <c r="AY25" s="111"/>
      <c r="AZ25" s="703">
        <v>1</v>
      </c>
      <c r="BA25" s="703">
        <f>IF(AV25&lt;&gt;0,1," ")</f>
        <v>1</v>
      </c>
      <c r="BC25" s="703" t="s">
        <v>3</v>
      </c>
      <c r="BE25" s="729"/>
      <c r="BF25" s="699"/>
      <c r="BG25" s="729"/>
      <c r="BH25" s="699"/>
      <c r="BI25" s="729"/>
      <c r="BJ25" s="699"/>
      <c r="BK25" s="729"/>
      <c r="BL25" s="699"/>
      <c r="BM25" s="733">
        <f t="shared" ref="BM25" si="8">BE25+BG25+BI25+BK25</f>
        <v>0</v>
      </c>
      <c r="BN25" s="736">
        <f t="shared" ref="BN25" si="9">BM25/AV25</f>
        <v>0</v>
      </c>
      <c r="BO25" s="699">
        <f t="shared" ref="BO25" si="10">BF25+BH25+BJ25+BL25</f>
        <v>0</v>
      </c>
      <c r="BP25" s="127"/>
      <c r="BQ25" s="922"/>
    </row>
    <row r="26" spans="1:69" s="91" customFormat="1" ht="60.6" customHeight="1" x14ac:dyDescent="0.4">
      <c r="A26" s="704"/>
      <c r="B26" s="867"/>
      <c r="C26" s="868"/>
      <c r="D26" s="111"/>
      <c r="E26" s="704"/>
      <c r="F26" s="111"/>
      <c r="G26" s="704"/>
      <c r="H26" s="111"/>
      <c r="I26" s="704"/>
      <c r="J26" s="704"/>
      <c r="K26" s="704"/>
      <c r="L26" s="704"/>
      <c r="M26" s="704"/>
      <c r="N26" s="111"/>
      <c r="O26" s="704"/>
      <c r="P26" s="704"/>
      <c r="Q26" s="704"/>
      <c r="R26" s="704"/>
      <c r="S26" s="704"/>
      <c r="T26" s="111"/>
      <c r="U26" s="751"/>
      <c r="V26" s="704"/>
      <c r="W26" s="704"/>
      <c r="X26" s="704"/>
      <c r="Y26" s="704"/>
      <c r="Z26" s="704"/>
      <c r="AA26" s="704"/>
      <c r="AB26" s="111"/>
      <c r="AC26" s="122">
        <v>42977</v>
      </c>
      <c r="AD26" s="132"/>
      <c r="AE26" s="704"/>
      <c r="AF26" s="111"/>
      <c r="AG26" s="740"/>
      <c r="AH26" s="111"/>
      <c r="AI26" s="740"/>
      <c r="AJ26" s="740"/>
      <c r="AK26" s="740"/>
      <c r="AL26" s="740"/>
      <c r="AM26" s="740"/>
      <c r="AN26" s="740"/>
      <c r="AO26" s="740"/>
      <c r="AP26" s="740"/>
      <c r="AQ26" s="740"/>
      <c r="AR26" s="740"/>
      <c r="AS26" s="740"/>
      <c r="AT26" s="740"/>
      <c r="AV26" s="704"/>
      <c r="AX26" s="742"/>
      <c r="AY26" s="111"/>
      <c r="AZ26" s="704"/>
      <c r="BA26" s="704"/>
      <c r="BC26" s="704"/>
      <c r="BE26" s="731"/>
      <c r="BF26" s="700"/>
      <c r="BG26" s="731"/>
      <c r="BH26" s="700"/>
      <c r="BI26" s="731"/>
      <c r="BJ26" s="700"/>
      <c r="BK26" s="731"/>
      <c r="BL26" s="700"/>
      <c r="BM26" s="735"/>
      <c r="BN26" s="738"/>
      <c r="BO26" s="700"/>
      <c r="BP26" s="127"/>
      <c r="BQ26" s="923"/>
    </row>
    <row r="27" spans="1:69" s="91" customFormat="1" ht="170.4" customHeight="1" x14ac:dyDescent="0.4">
      <c r="A27" s="120" t="s">
        <v>1057</v>
      </c>
      <c r="B27" s="875" t="s">
        <v>512</v>
      </c>
      <c r="C27" s="875"/>
      <c r="D27" s="111"/>
      <c r="E27" s="120" t="s">
        <v>46</v>
      </c>
      <c r="F27" s="111"/>
      <c r="G27" s="120" t="s">
        <v>841</v>
      </c>
      <c r="H27" s="111"/>
      <c r="I27" s="120"/>
      <c r="J27" s="120"/>
      <c r="K27" s="120"/>
      <c r="L27" s="120">
        <v>1</v>
      </c>
      <c r="M27" s="120">
        <v>1</v>
      </c>
      <c r="N27" s="111"/>
      <c r="O27" s="120">
        <v>1</v>
      </c>
      <c r="P27" s="120">
        <v>1</v>
      </c>
      <c r="Q27" s="120">
        <v>1</v>
      </c>
      <c r="R27" s="120">
        <v>1</v>
      </c>
      <c r="S27" s="120">
        <v>1</v>
      </c>
      <c r="T27" s="111"/>
      <c r="U27" s="121" t="s">
        <v>353</v>
      </c>
      <c r="V27" s="120">
        <v>1</v>
      </c>
      <c r="W27" s="120">
        <v>1</v>
      </c>
      <c r="X27" s="120">
        <v>1</v>
      </c>
      <c r="Y27" s="120">
        <v>1</v>
      </c>
      <c r="Z27" s="120">
        <v>1</v>
      </c>
      <c r="AA27" s="120"/>
      <c r="AB27" s="111"/>
      <c r="AC27" s="129" t="s">
        <v>763</v>
      </c>
      <c r="AD27" s="132"/>
      <c r="AE27" s="120" t="s">
        <v>785</v>
      </c>
      <c r="AF27" s="111"/>
      <c r="AG27" s="120" t="s">
        <v>61</v>
      </c>
      <c r="AH27" s="111"/>
      <c r="AI27" s="120">
        <v>1</v>
      </c>
      <c r="AJ27" s="120"/>
      <c r="AK27" s="120"/>
      <c r="AL27" s="120"/>
      <c r="AM27" s="120"/>
      <c r="AN27" s="120"/>
      <c r="AO27" s="120">
        <v>1</v>
      </c>
      <c r="AP27" s="120"/>
      <c r="AQ27" s="120"/>
      <c r="AR27" s="120"/>
      <c r="AS27" s="120"/>
      <c r="AT27" s="120"/>
      <c r="AV27" s="120">
        <f>SUM(AI27:AT27)</f>
        <v>2</v>
      </c>
      <c r="AX27" s="462" t="s">
        <v>40</v>
      </c>
      <c r="AY27" s="111"/>
      <c r="AZ27" s="120">
        <v>1</v>
      </c>
      <c r="BA27" s="120">
        <f>IF(AV27&lt;&gt;0,1," ")</f>
        <v>1</v>
      </c>
      <c r="BC27" s="120" t="s">
        <v>332</v>
      </c>
      <c r="BE27" s="123"/>
      <c r="BF27" s="124"/>
      <c r="BG27" s="123"/>
      <c r="BH27" s="124"/>
      <c r="BI27" s="123"/>
      <c r="BJ27" s="124"/>
      <c r="BK27" s="123"/>
      <c r="BL27" s="124"/>
      <c r="BM27" s="125">
        <f>BE27+BG27+BI27+BK27</f>
        <v>0</v>
      </c>
      <c r="BN27" s="126">
        <f>BM27/AV27</f>
        <v>0</v>
      </c>
      <c r="BO27" s="124">
        <f>BF27+BH27+BJ27+BL27</f>
        <v>0</v>
      </c>
      <c r="BP27" s="127"/>
      <c r="BQ27" s="128"/>
    </row>
    <row r="28" spans="1:69" s="91" customFormat="1" ht="9" customHeight="1" thickBot="1" x14ac:dyDescent="0.3">
      <c r="A28" s="111"/>
      <c r="B28" s="112"/>
      <c r="C28" s="112"/>
      <c r="D28" s="111"/>
      <c r="E28" s="111"/>
      <c r="F28" s="111"/>
      <c r="G28" s="111"/>
      <c r="H28" s="111"/>
      <c r="I28" s="111"/>
      <c r="J28" s="111"/>
      <c r="K28" s="111"/>
      <c r="L28" s="111"/>
      <c r="M28" s="111"/>
      <c r="N28" s="111"/>
      <c r="O28" s="111"/>
      <c r="P28" s="111"/>
      <c r="Q28" s="111"/>
      <c r="R28" s="111"/>
      <c r="S28" s="111"/>
      <c r="T28" s="111"/>
      <c r="U28" s="113"/>
      <c r="V28" s="111"/>
      <c r="W28" s="111"/>
      <c r="X28" s="111"/>
      <c r="Y28" s="111"/>
      <c r="Z28" s="111"/>
      <c r="AA28" s="111"/>
      <c r="AB28" s="111"/>
      <c r="AC28" s="114"/>
      <c r="AD28" s="132"/>
      <c r="AE28" s="111"/>
      <c r="AF28" s="111"/>
      <c r="AG28" s="111"/>
      <c r="AH28" s="111"/>
      <c r="AI28" s="111"/>
      <c r="AJ28" s="111"/>
      <c r="AK28" s="111"/>
      <c r="AL28" s="111"/>
      <c r="AM28" s="111"/>
      <c r="AN28" s="111"/>
      <c r="AO28" s="111"/>
      <c r="AP28" s="111"/>
      <c r="AQ28" s="111"/>
      <c r="AR28" s="111"/>
      <c r="AS28" s="111"/>
      <c r="AT28" s="111"/>
      <c r="AV28" s="111"/>
      <c r="AX28" s="112"/>
      <c r="AY28" s="111"/>
      <c r="AZ28" s="111"/>
      <c r="BA28" s="111"/>
      <c r="BC28" s="111"/>
      <c r="BF28" s="115"/>
      <c r="BH28" s="115"/>
      <c r="BJ28" s="115"/>
      <c r="BL28" s="115"/>
      <c r="BM28" s="116"/>
      <c r="BN28" s="116"/>
      <c r="BO28" s="115"/>
    </row>
    <row r="29" spans="1:69" s="116" customFormat="1" ht="59.4" customHeight="1" thickTop="1" thickBot="1" x14ac:dyDescent="0.3">
      <c r="A29" s="876" t="str">
        <f>B11</f>
        <v>AUDITORÍAS DE LEY CON FECHA DE ENTREGA</v>
      </c>
      <c r="B29" s="876"/>
      <c r="C29" s="437" t="s">
        <v>333</v>
      </c>
      <c r="D29" s="130"/>
      <c r="E29" s="430">
        <f>COUNTIF(BC13:BC27,"P")</f>
        <v>6</v>
      </c>
      <c r="F29" s="130"/>
      <c r="G29" s="557">
        <f>E29/(E29+E30)</f>
        <v>0.6</v>
      </c>
      <c r="H29" s="130"/>
      <c r="I29" s="430">
        <f>SUM(I13:I27)</f>
        <v>3</v>
      </c>
      <c r="J29" s="430">
        <f>SUM(J13:J27)</f>
        <v>0</v>
      </c>
      <c r="K29" s="430">
        <f>SUM(K13:K27)</f>
        <v>0</v>
      </c>
      <c r="L29" s="430">
        <f>SUM(L13:L27)</f>
        <v>8</v>
      </c>
      <c r="M29" s="430">
        <f>SUM(M13:M27)</f>
        <v>1</v>
      </c>
      <c r="N29" s="111"/>
      <c r="O29" s="430">
        <f>SUM(O13:O27)</f>
        <v>5</v>
      </c>
      <c r="P29" s="430">
        <f>SUM(P13:P27)</f>
        <v>3</v>
      </c>
      <c r="Q29" s="430">
        <f>SUM(Q13:Q27)</f>
        <v>6</v>
      </c>
      <c r="R29" s="430">
        <f>SUM(R13:R27)</f>
        <v>3</v>
      </c>
      <c r="S29" s="430">
        <f>SUM(S13:S27)</f>
        <v>5</v>
      </c>
      <c r="T29" s="130"/>
      <c r="U29" s="131"/>
      <c r="V29" s="130"/>
      <c r="W29" s="486">
        <f>SUM(W13:W27)</f>
        <v>8</v>
      </c>
      <c r="X29" s="486">
        <f>SUM(X13:X27)</f>
        <v>8</v>
      </c>
      <c r="Y29" s="486">
        <f>SUM(Y13:Y27)</f>
        <v>8</v>
      </c>
      <c r="Z29" s="486">
        <f>SUM(Z13:Z27)</f>
        <v>8</v>
      </c>
      <c r="AA29" s="486">
        <f>SUM(AA13:AA27)</f>
        <v>0</v>
      </c>
      <c r="AB29" s="130"/>
      <c r="AC29" s="806"/>
      <c r="AD29" s="631"/>
      <c r="AE29" s="130"/>
      <c r="AF29" s="130"/>
      <c r="AG29" s="430" t="s">
        <v>253</v>
      </c>
      <c r="AH29" s="130"/>
      <c r="AI29" s="876">
        <f>SUM(AI13:AK27)</f>
        <v>6</v>
      </c>
      <c r="AJ29" s="876"/>
      <c r="AK29" s="876"/>
      <c r="AL29" s="876">
        <f>SUM(AL13:AN27)</f>
        <v>3</v>
      </c>
      <c r="AM29" s="876"/>
      <c r="AN29" s="876"/>
      <c r="AO29" s="876">
        <f>SUM(AO13:AQ27)</f>
        <v>5</v>
      </c>
      <c r="AP29" s="876"/>
      <c r="AQ29" s="876"/>
      <c r="AR29" s="876">
        <f>SUM(AR13:AT27)</f>
        <v>1</v>
      </c>
      <c r="AS29" s="876"/>
      <c r="AT29" s="876"/>
      <c r="AV29" s="876">
        <f>SUM(AV13:AV27)</f>
        <v>15</v>
      </c>
      <c r="AX29" s="905" t="s">
        <v>264</v>
      </c>
      <c r="AY29" s="130"/>
      <c r="AZ29" s="430">
        <f>SUM(AZ13:AZ27)</f>
        <v>8</v>
      </c>
      <c r="BA29" s="430">
        <f>SUM(BA13:BA27)</f>
        <v>8</v>
      </c>
      <c r="BC29" s="111"/>
      <c r="BE29" s="454">
        <f t="shared" ref="BE29:BM29" si="11">SUM(BE13:BE27)</f>
        <v>0</v>
      </c>
      <c r="BF29" s="901">
        <f t="shared" si="11"/>
        <v>0</v>
      </c>
      <c r="BG29" s="454">
        <f t="shared" si="11"/>
        <v>0</v>
      </c>
      <c r="BH29" s="901">
        <f t="shared" si="11"/>
        <v>0</v>
      </c>
      <c r="BI29" s="454">
        <f t="shared" si="11"/>
        <v>0</v>
      </c>
      <c r="BJ29" s="901">
        <f t="shared" si="11"/>
        <v>0</v>
      </c>
      <c r="BK29" s="454">
        <f t="shared" si="11"/>
        <v>0</v>
      </c>
      <c r="BL29" s="901">
        <f t="shared" si="11"/>
        <v>0</v>
      </c>
      <c r="BM29" s="919">
        <f t="shared" si="11"/>
        <v>0</v>
      </c>
      <c r="BN29" s="1153">
        <f>BM29/AV29</f>
        <v>0</v>
      </c>
      <c r="BO29" s="904">
        <f>SUM(BO13:BO27)</f>
        <v>0</v>
      </c>
      <c r="BP29" s="91"/>
      <c r="BQ29" s="91"/>
    </row>
    <row r="30" spans="1:69" s="116" customFormat="1" ht="59.4" customHeight="1" thickTop="1" thickBot="1" x14ac:dyDescent="0.3">
      <c r="A30" s="876"/>
      <c r="B30" s="876"/>
      <c r="C30" s="437" t="s">
        <v>334</v>
      </c>
      <c r="D30" s="130"/>
      <c r="E30" s="430">
        <f>COUNTIF(BC13:BC27,"C")</f>
        <v>4</v>
      </c>
      <c r="F30" s="130"/>
      <c r="G30" s="557">
        <f>E30/(E29+E30)</f>
        <v>0.4</v>
      </c>
      <c r="H30" s="130"/>
      <c r="I30" s="876">
        <f>SUM(I29:M29)</f>
        <v>12</v>
      </c>
      <c r="J30" s="876"/>
      <c r="K30" s="876"/>
      <c r="L30" s="876"/>
      <c r="M30" s="876"/>
      <c r="N30" s="132"/>
      <c r="O30" s="876">
        <f>SUM(O29:S29)</f>
        <v>22</v>
      </c>
      <c r="P30" s="876"/>
      <c r="Q30" s="876"/>
      <c r="R30" s="876"/>
      <c r="S30" s="876"/>
      <c r="T30" s="130"/>
      <c r="U30" s="131"/>
      <c r="V30" s="130"/>
      <c r="W30" s="130"/>
      <c r="X30" s="130"/>
      <c r="Y30" s="130"/>
      <c r="Z30" s="130"/>
      <c r="AA30" s="130"/>
      <c r="AB30" s="130"/>
      <c r="AC30" s="806"/>
      <c r="AD30" s="631"/>
      <c r="AE30" s="130"/>
      <c r="AF30" s="130"/>
      <c r="AG30" s="430" t="s">
        <v>766</v>
      </c>
      <c r="AH30" s="130"/>
      <c r="AI30" s="876">
        <f>AI29+AL29+AO29+AR29</f>
        <v>15</v>
      </c>
      <c r="AJ30" s="876"/>
      <c r="AK30" s="876"/>
      <c r="AL30" s="876"/>
      <c r="AM30" s="876"/>
      <c r="AN30" s="876"/>
      <c r="AO30" s="876"/>
      <c r="AP30" s="876"/>
      <c r="AQ30" s="876"/>
      <c r="AR30" s="876"/>
      <c r="AS30" s="876"/>
      <c r="AT30" s="876"/>
      <c r="AV30" s="876"/>
      <c r="AX30" s="905"/>
      <c r="AY30" s="130"/>
      <c r="AZ30" s="903">
        <f>BA29/AZ29</f>
        <v>1</v>
      </c>
      <c r="BA30" s="903"/>
      <c r="BC30" s="133"/>
      <c r="BE30" s="455">
        <f>BE29/AI29</f>
        <v>0</v>
      </c>
      <c r="BF30" s="902"/>
      <c r="BG30" s="455">
        <f>BG29/AL29</f>
        <v>0</v>
      </c>
      <c r="BH30" s="902"/>
      <c r="BI30" s="455">
        <f>BI29/AO29</f>
        <v>0</v>
      </c>
      <c r="BJ30" s="902"/>
      <c r="BK30" s="455">
        <f>BK29/AR29</f>
        <v>0</v>
      </c>
      <c r="BL30" s="902"/>
      <c r="BM30" s="919"/>
      <c r="BN30" s="1153"/>
      <c r="BO30" s="904"/>
      <c r="BP30" s="91"/>
      <c r="BQ30" s="91"/>
    </row>
    <row r="31" spans="1:69" s="91" customFormat="1" ht="23.4" thickTop="1" x14ac:dyDescent="0.25">
      <c r="A31" s="117"/>
      <c r="B31" s="118"/>
      <c r="C31" s="118"/>
      <c r="D31" s="111"/>
      <c r="E31" s="111"/>
      <c r="F31" s="111"/>
      <c r="G31" s="111"/>
      <c r="H31" s="111"/>
      <c r="I31" s="111"/>
      <c r="J31" s="111"/>
      <c r="K31" s="111"/>
      <c r="L31" s="111"/>
      <c r="M31" s="111"/>
      <c r="N31" s="111"/>
      <c r="O31" s="111"/>
      <c r="P31" s="111"/>
      <c r="Q31" s="111"/>
      <c r="R31" s="111"/>
      <c r="S31" s="111"/>
      <c r="T31" s="111"/>
      <c r="U31" s="113"/>
      <c r="V31" s="111"/>
      <c r="W31" s="111"/>
      <c r="X31" s="111"/>
      <c r="Y31" s="111"/>
      <c r="Z31" s="111"/>
      <c r="AA31" s="111"/>
      <c r="AB31" s="111"/>
      <c r="AC31" s="114"/>
      <c r="AD31" s="132"/>
      <c r="AE31" s="111"/>
      <c r="AF31" s="111"/>
      <c r="AG31" s="111"/>
      <c r="AH31" s="111"/>
      <c r="AI31" s="111"/>
      <c r="AJ31" s="111"/>
      <c r="AK31" s="111"/>
      <c r="AL31" s="111"/>
      <c r="AM31" s="111"/>
      <c r="AN31" s="111"/>
      <c r="AO31" s="111"/>
      <c r="AP31" s="111"/>
      <c r="AQ31" s="111"/>
      <c r="AR31" s="111"/>
      <c r="AS31" s="111"/>
      <c r="AT31" s="111"/>
      <c r="AV31" s="111"/>
      <c r="AX31" s="112"/>
      <c r="AY31" s="111"/>
      <c r="AZ31" s="111"/>
      <c r="BA31" s="111"/>
      <c r="BC31" s="111"/>
      <c r="BF31" s="115"/>
      <c r="BH31" s="115"/>
      <c r="BJ31" s="115"/>
      <c r="BL31" s="115"/>
      <c r="BM31" s="116"/>
      <c r="BN31" s="116"/>
      <c r="BO31" s="115"/>
    </row>
    <row r="32" spans="1:69" s="91" customFormat="1" ht="55.2" customHeight="1" x14ac:dyDescent="0.25">
      <c r="A32" s="1031">
        <v>2</v>
      </c>
      <c r="B32" s="1123" t="s">
        <v>754</v>
      </c>
      <c r="C32" s="1124"/>
      <c r="D32" s="111"/>
      <c r="E32" s="111"/>
      <c r="F32" s="111"/>
      <c r="G32" s="111"/>
      <c r="H32" s="111"/>
      <c r="I32" s="111"/>
      <c r="J32" s="111"/>
      <c r="K32" s="111"/>
      <c r="L32" s="111"/>
      <c r="M32" s="111"/>
      <c r="N32" s="111"/>
      <c r="O32" s="111"/>
      <c r="P32" s="111"/>
      <c r="Q32" s="111"/>
      <c r="R32" s="111"/>
      <c r="S32" s="111"/>
      <c r="T32" s="111"/>
      <c r="U32" s="113"/>
      <c r="V32" s="111"/>
      <c r="W32" s="111"/>
      <c r="X32" s="111"/>
      <c r="Y32" s="111"/>
      <c r="Z32" s="111"/>
      <c r="AA32" s="111"/>
      <c r="AB32" s="111"/>
      <c r="AC32" s="112"/>
      <c r="AD32" s="132"/>
      <c r="AE32" s="111"/>
      <c r="AF32" s="111"/>
      <c r="AG32" s="111"/>
      <c r="AH32" s="111"/>
      <c r="AI32" s="111"/>
      <c r="AJ32" s="111"/>
      <c r="AK32" s="111"/>
      <c r="AL32" s="111"/>
      <c r="AM32" s="111"/>
      <c r="AN32" s="111"/>
      <c r="AO32" s="111"/>
      <c r="AP32" s="111"/>
      <c r="AQ32" s="111"/>
      <c r="AR32" s="111"/>
      <c r="AS32" s="111"/>
      <c r="AT32" s="111"/>
      <c r="AV32" s="111"/>
      <c r="AX32" s="112"/>
      <c r="AY32" s="111"/>
      <c r="AZ32" s="111"/>
      <c r="BA32" s="111"/>
      <c r="BC32" s="111"/>
      <c r="BF32" s="115"/>
      <c r="BH32" s="115"/>
      <c r="BJ32" s="115"/>
      <c r="BL32" s="115"/>
      <c r="BM32" s="116"/>
      <c r="BN32" s="116"/>
      <c r="BO32" s="115"/>
    </row>
    <row r="33" spans="1:69" s="91" customFormat="1" ht="69.599999999999994" customHeight="1" x14ac:dyDescent="0.25">
      <c r="A33" s="1032"/>
      <c r="B33" s="1125" t="s">
        <v>773</v>
      </c>
      <c r="C33" s="1126"/>
      <c r="D33" s="111"/>
      <c r="E33" s="117"/>
      <c r="F33" s="111"/>
      <c r="G33" s="117"/>
      <c r="H33" s="111"/>
      <c r="I33" s="117"/>
      <c r="J33" s="117"/>
      <c r="K33" s="117"/>
      <c r="L33" s="117"/>
      <c r="M33" s="117"/>
      <c r="N33" s="111"/>
      <c r="O33" s="117"/>
      <c r="P33" s="117"/>
      <c r="Q33" s="117"/>
      <c r="R33" s="117"/>
      <c r="S33" s="117"/>
      <c r="T33" s="111"/>
      <c r="U33" s="119"/>
      <c r="V33" s="117"/>
      <c r="W33" s="117"/>
      <c r="X33" s="117"/>
      <c r="Y33" s="117"/>
      <c r="Z33" s="117"/>
      <c r="AA33" s="117"/>
      <c r="AB33" s="111"/>
      <c r="AC33" s="118"/>
      <c r="AD33" s="132"/>
      <c r="AE33" s="117"/>
      <c r="AF33" s="111"/>
      <c r="AG33" s="117"/>
      <c r="AH33" s="111"/>
      <c r="AI33" s="117"/>
      <c r="AJ33" s="117"/>
      <c r="AK33" s="117"/>
      <c r="AL33" s="117"/>
      <c r="AM33" s="117"/>
      <c r="AN33" s="117"/>
      <c r="AO33" s="117"/>
      <c r="AP33" s="117"/>
      <c r="AQ33" s="117"/>
      <c r="AR33" s="117"/>
      <c r="AS33" s="117"/>
      <c r="AT33" s="117"/>
      <c r="AV33" s="117"/>
      <c r="AX33" s="118"/>
      <c r="AY33" s="111"/>
      <c r="AZ33" s="117"/>
      <c r="BA33" s="117"/>
      <c r="BC33" s="117"/>
      <c r="BF33" s="115"/>
      <c r="BH33" s="115"/>
      <c r="BJ33" s="115"/>
      <c r="BL33" s="115"/>
      <c r="BM33" s="116"/>
      <c r="BN33" s="116"/>
      <c r="BO33" s="115"/>
    </row>
    <row r="34" spans="1:69" s="91" customFormat="1" ht="135.6" customHeight="1" x14ac:dyDescent="0.4">
      <c r="A34" s="134" t="s">
        <v>420</v>
      </c>
      <c r="B34" s="873" t="s">
        <v>508</v>
      </c>
      <c r="C34" s="874"/>
      <c r="D34" s="111"/>
      <c r="E34" s="134" t="s">
        <v>67</v>
      </c>
      <c r="F34" s="111"/>
      <c r="G34" s="134" t="s">
        <v>849</v>
      </c>
      <c r="H34" s="111"/>
      <c r="I34" s="134"/>
      <c r="J34" s="134"/>
      <c r="K34" s="134"/>
      <c r="L34" s="134">
        <v>1</v>
      </c>
      <c r="M34" s="134"/>
      <c r="N34" s="111"/>
      <c r="O34" s="134"/>
      <c r="P34" s="134"/>
      <c r="Q34" s="134">
        <v>1</v>
      </c>
      <c r="R34" s="134"/>
      <c r="S34" s="134"/>
      <c r="T34" s="111"/>
      <c r="U34" s="135" t="s">
        <v>353</v>
      </c>
      <c r="V34" s="134">
        <v>1</v>
      </c>
      <c r="W34" s="134">
        <v>1</v>
      </c>
      <c r="X34" s="134">
        <v>1</v>
      </c>
      <c r="Y34" s="134">
        <v>1</v>
      </c>
      <c r="Z34" s="134">
        <v>1</v>
      </c>
      <c r="AA34" s="134"/>
      <c r="AB34" s="111"/>
      <c r="AC34" s="136" t="s">
        <v>234</v>
      </c>
      <c r="AD34" s="132"/>
      <c r="AE34" s="134" t="s">
        <v>61</v>
      </c>
      <c r="AF34" s="111"/>
      <c r="AG34" s="148" t="s">
        <v>821</v>
      </c>
      <c r="AH34" s="111"/>
      <c r="AI34" s="134"/>
      <c r="AJ34" s="134"/>
      <c r="AK34" s="134"/>
      <c r="AL34" s="134"/>
      <c r="AM34" s="134"/>
      <c r="AN34" s="134"/>
      <c r="AO34" s="134">
        <v>1</v>
      </c>
      <c r="AP34" s="134"/>
      <c r="AQ34" s="134"/>
      <c r="AR34" s="134"/>
      <c r="AS34" s="134"/>
      <c r="AT34" s="134"/>
      <c r="AV34" s="134">
        <f>SUM(AI34:AT34)</f>
        <v>1</v>
      </c>
      <c r="AX34" s="137" t="s">
        <v>32</v>
      </c>
      <c r="AY34" s="111"/>
      <c r="AZ34" s="134">
        <v>1</v>
      </c>
      <c r="BA34" s="134">
        <f>IF(AV34&lt;&gt;0,1," ")</f>
        <v>1</v>
      </c>
      <c r="BC34" s="134" t="s">
        <v>332</v>
      </c>
      <c r="BE34" s="138"/>
      <c r="BF34" s="124"/>
      <c r="BG34" s="138"/>
      <c r="BH34" s="124"/>
      <c r="BI34" s="138"/>
      <c r="BJ34" s="124"/>
      <c r="BK34" s="138"/>
      <c r="BL34" s="124"/>
      <c r="BM34" s="139">
        <f>BE34+BG34+BI34+BK34</f>
        <v>0</v>
      </c>
      <c r="BN34" s="140">
        <f>BM34/AV34</f>
        <v>0</v>
      </c>
      <c r="BO34" s="124">
        <f>BF34+BH34+BJ34+BL34</f>
        <v>0</v>
      </c>
      <c r="BP34" s="127"/>
      <c r="BQ34" s="128"/>
    </row>
    <row r="35" spans="1:69" s="91" customFormat="1" ht="153" customHeight="1" x14ac:dyDescent="0.4">
      <c r="A35" s="588" t="s">
        <v>93</v>
      </c>
      <c r="B35" s="863" t="s">
        <v>830</v>
      </c>
      <c r="C35" s="864"/>
      <c r="D35" s="111"/>
      <c r="E35" s="588" t="s">
        <v>46</v>
      </c>
      <c r="F35" s="111"/>
      <c r="G35" s="588" t="s">
        <v>841</v>
      </c>
      <c r="H35" s="111"/>
      <c r="I35" s="588"/>
      <c r="J35" s="588"/>
      <c r="K35" s="588"/>
      <c r="L35" s="588">
        <v>1</v>
      </c>
      <c r="M35" s="588"/>
      <c r="N35" s="111"/>
      <c r="O35" s="588">
        <v>1</v>
      </c>
      <c r="P35" s="588"/>
      <c r="Q35" s="588">
        <v>1</v>
      </c>
      <c r="R35" s="588"/>
      <c r="S35" s="588"/>
      <c r="T35" s="111"/>
      <c r="U35" s="593" t="s">
        <v>353</v>
      </c>
      <c r="V35" s="588">
        <v>1</v>
      </c>
      <c r="W35" s="588"/>
      <c r="X35" s="588">
        <v>1</v>
      </c>
      <c r="Y35" s="588">
        <v>1</v>
      </c>
      <c r="Z35" s="588">
        <v>1</v>
      </c>
      <c r="AA35" s="588"/>
      <c r="AB35" s="111"/>
      <c r="AC35" s="614" t="s">
        <v>234</v>
      </c>
      <c r="AD35" s="132"/>
      <c r="AE35" s="588" t="s">
        <v>785</v>
      </c>
      <c r="AF35" s="111"/>
      <c r="AG35" s="147" t="s">
        <v>64</v>
      </c>
      <c r="AH35" s="111"/>
      <c r="AI35" s="649"/>
      <c r="AJ35" s="649"/>
      <c r="AK35" s="649"/>
      <c r="AL35" s="649"/>
      <c r="AM35" s="649"/>
      <c r="AN35" s="649"/>
      <c r="AO35" s="649"/>
      <c r="AP35" s="649"/>
      <c r="AQ35" s="649"/>
      <c r="AR35" s="649"/>
      <c r="AS35" s="649">
        <v>1</v>
      </c>
      <c r="AT35" s="649"/>
      <c r="AV35" s="588">
        <f t="shared" ref="AV35" si="12">SUM(AI35:AT35)</f>
        <v>1</v>
      </c>
      <c r="AX35" s="589" t="s">
        <v>40</v>
      </c>
      <c r="AY35" s="111"/>
      <c r="AZ35" s="588">
        <v>1</v>
      </c>
      <c r="BA35" s="134">
        <f t="shared" ref="BA35:BA50" si="13">IF(AV35&lt;&gt;0,1," ")</f>
        <v>1</v>
      </c>
      <c r="BC35" s="134" t="s">
        <v>3</v>
      </c>
      <c r="BE35" s="590"/>
      <c r="BF35" s="347"/>
      <c r="BG35" s="590"/>
      <c r="BH35" s="347"/>
      <c r="BI35" s="590"/>
      <c r="BJ35" s="347"/>
      <c r="BK35" s="590"/>
      <c r="BL35" s="347"/>
      <c r="BM35" s="591">
        <f t="shared" ref="BM35" si="14">BE35+BG35+BI35+BK35</f>
        <v>0</v>
      </c>
      <c r="BN35" s="592">
        <f t="shared" ref="BN35" si="15">BM35/AV35</f>
        <v>0</v>
      </c>
      <c r="BO35" s="347">
        <f t="shared" ref="BO35" si="16">BF35+BH35+BJ35+BL35</f>
        <v>0</v>
      </c>
      <c r="BP35" s="127"/>
      <c r="BQ35" s="586"/>
    </row>
    <row r="36" spans="1:69" s="91" customFormat="1" ht="126" customHeight="1" x14ac:dyDescent="0.4">
      <c r="A36" s="588" t="s">
        <v>94</v>
      </c>
      <c r="B36" s="863" t="s">
        <v>829</v>
      </c>
      <c r="C36" s="864"/>
      <c r="D36" s="111"/>
      <c r="E36" s="588" t="s">
        <v>414</v>
      </c>
      <c r="F36" s="111"/>
      <c r="G36" s="588" t="s">
        <v>841</v>
      </c>
      <c r="H36" s="111"/>
      <c r="I36" s="588">
        <v>1</v>
      </c>
      <c r="J36" s="588"/>
      <c r="K36" s="588"/>
      <c r="L36" s="588">
        <v>1</v>
      </c>
      <c r="M36" s="588"/>
      <c r="N36" s="111"/>
      <c r="O36" s="588"/>
      <c r="P36" s="588"/>
      <c r="Q36" s="588">
        <v>1</v>
      </c>
      <c r="R36" s="588"/>
      <c r="S36" s="588"/>
      <c r="T36" s="111"/>
      <c r="U36" s="593" t="s">
        <v>353</v>
      </c>
      <c r="V36" s="588">
        <v>1</v>
      </c>
      <c r="W36" s="588">
        <v>1</v>
      </c>
      <c r="X36" s="588">
        <v>1</v>
      </c>
      <c r="Y36" s="588">
        <v>1</v>
      </c>
      <c r="Z36" s="588">
        <v>1</v>
      </c>
      <c r="AA36" s="588"/>
      <c r="AB36" s="111"/>
      <c r="AC36" s="594" t="s">
        <v>234</v>
      </c>
      <c r="AD36" s="132"/>
      <c r="AE36" s="588" t="s">
        <v>61</v>
      </c>
      <c r="AF36" s="111"/>
      <c r="AG36" s="134" t="s">
        <v>250</v>
      </c>
      <c r="AH36" s="111"/>
      <c r="AI36" s="587"/>
      <c r="AJ36" s="587">
        <v>1</v>
      </c>
      <c r="AK36" s="587"/>
      <c r="AL36" s="587">
        <v>1</v>
      </c>
      <c r="AM36" s="587"/>
      <c r="AN36" s="587"/>
      <c r="AO36" s="587">
        <v>1</v>
      </c>
      <c r="AP36" s="587"/>
      <c r="AQ36" s="587"/>
      <c r="AR36" s="587">
        <v>1</v>
      </c>
      <c r="AS36" s="587"/>
      <c r="AT36" s="587"/>
      <c r="AV36" s="588">
        <f t="shared" ref="AV36" si="17">SUM(AI36:AT36)</f>
        <v>4</v>
      </c>
      <c r="AX36" s="589" t="s">
        <v>249</v>
      </c>
      <c r="AY36" s="111"/>
      <c r="AZ36" s="588">
        <v>1</v>
      </c>
      <c r="BA36" s="134">
        <f t="shared" si="13"/>
        <v>1</v>
      </c>
      <c r="BC36" s="134" t="s">
        <v>332</v>
      </c>
      <c r="BE36" s="590"/>
      <c r="BF36" s="347"/>
      <c r="BG36" s="590"/>
      <c r="BH36" s="347"/>
      <c r="BI36" s="590"/>
      <c r="BJ36" s="347"/>
      <c r="BK36" s="590"/>
      <c r="BL36" s="347"/>
      <c r="BM36" s="591">
        <f t="shared" ref="BM36:BM43" si="18">BE36+BG36+BI36+BK36</f>
        <v>0</v>
      </c>
      <c r="BN36" s="592">
        <f t="shared" ref="BN36:BN43" si="19">BM36/AV36</f>
        <v>0</v>
      </c>
      <c r="BO36" s="347">
        <f t="shared" ref="BO36:BO43" si="20">BF36+BH36+BJ36+BL36</f>
        <v>0</v>
      </c>
      <c r="BP36" s="127"/>
      <c r="BQ36" s="586"/>
    </row>
    <row r="37" spans="1:69" s="91" customFormat="1" ht="195" customHeight="1" x14ac:dyDescent="0.4">
      <c r="A37" s="134" t="s">
        <v>95</v>
      </c>
      <c r="B37" s="873" t="s">
        <v>774</v>
      </c>
      <c r="C37" s="874"/>
      <c r="D37" s="111"/>
      <c r="E37" s="134" t="s">
        <v>2</v>
      </c>
      <c r="F37" s="111"/>
      <c r="G37" s="134" t="s">
        <v>850</v>
      </c>
      <c r="H37" s="111"/>
      <c r="I37" s="134">
        <v>1</v>
      </c>
      <c r="J37" s="134"/>
      <c r="K37" s="134"/>
      <c r="L37" s="134">
        <v>1</v>
      </c>
      <c r="M37" s="134"/>
      <c r="N37" s="111"/>
      <c r="O37" s="134">
        <v>1</v>
      </c>
      <c r="P37" s="134">
        <v>1</v>
      </c>
      <c r="Q37" s="134">
        <v>1</v>
      </c>
      <c r="R37" s="134">
        <v>1</v>
      </c>
      <c r="S37" s="134">
        <v>1</v>
      </c>
      <c r="T37" s="111"/>
      <c r="U37" s="135" t="s">
        <v>353</v>
      </c>
      <c r="V37" s="134">
        <v>1</v>
      </c>
      <c r="W37" s="134">
        <v>1</v>
      </c>
      <c r="X37" s="134">
        <v>1</v>
      </c>
      <c r="Y37" s="134">
        <v>1</v>
      </c>
      <c r="Z37" s="134">
        <v>1</v>
      </c>
      <c r="AA37" s="134"/>
      <c r="AB37" s="111"/>
      <c r="AC37" s="143" t="s">
        <v>235</v>
      </c>
      <c r="AD37" s="132"/>
      <c r="AE37" s="134" t="s">
        <v>61</v>
      </c>
      <c r="AF37" s="111"/>
      <c r="AG37" s="134" t="s">
        <v>66</v>
      </c>
      <c r="AH37" s="111"/>
      <c r="AI37" s="464"/>
      <c r="AJ37" s="464"/>
      <c r="AK37" s="464"/>
      <c r="AL37" s="464"/>
      <c r="AM37" s="464"/>
      <c r="AN37" s="464"/>
      <c r="AO37" s="464">
        <v>1</v>
      </c>
      <c r="AP37" s="464"/>
      <c r="AQ37" s="464"/>
      <c r="AR37" s="464"/>
      <c r="AS37" s="464"/>
      <c r="AT37" s="464"/>
      <c r="AV37" s="134">
        <f t="shared" ref="AV37:AV43" si="21">SUM(AI37:AT37)</f>
        <v>1</v>
      </c>
      <c r="AX37" s="137" t="s">
        <v>40</v>
      </c>
      <c r="AY37" s="111"/>
      <c r="AZ37" s="134">
        <v>1</v>
      </c>
      <c r="BA37" s="134">
        <f t="shared" si="13"/>
        <v>1</v>
      </c>
      <c r="BC37" s="134" t="s">
        <v>332</v>
      </c>
      <c r="BE37" s="138"/>
      <c r="BF37" s="124"/>
      <c r="BG37" s="138"/>
      <c r="BH37" s="124"/>
      <c r="BI37" s="138"/>
      <c r="BJ37" s="124"/>
      <c r="BK37" s="138"/>
      <c r="BL37" s="124"/>
      <c r="BM37" s="139">
        <f t="shared" si="18"/>
        <v>0</v>
      </c>
      <c r="BN37" s="140">
        <f t="shared" si="19"/>
        <v>0</v>
      </c>
      <c r="BO37" s="124">
        <f t="shared" si="20"/>
        <v>0</v>
      </c>
      <c r="BP37" s="127"/>
      <c r="BQ37" s="128"/>
    </row>
    <row r="38" spans="1:69" s="111" customFormat="1" ht="74.400000000000006" customHeight="1" x14ac:dyDescent="0.4">
      <c r="A38" s="693" t="s">
        <v>96</v>
      </c>
      <c r="B38" s="863" t="s">
        <v>6</v>
      </c>
      <c r="C38" s="864"/>
      <c r="E38" s="695" t="s">
        <v>46</v>
      </c>
      <c r="G38" s="695" t="s">
        <v>849</v>
      </c>
      <c r="I38" s="695"/>
      <c r="J38" s="695"/>
      <c r="K38" s="695"/>
      <c r="L38" s="695">
        <v>1</v>
      </c>
      <c r="M38" s="695"/>
      <c r="N38" s="703"/>
      <c r="O38" s="695"/>
      <c r="P38" s="695"/>
      <c r="Q38" s="695">
        <v>1</v>
      </c>
      <c r="R38" s="695"/>
      <c r="S38" s="695"/>
      <c r="U38" s="705" t="s">
        <v>353</v>
      </c>
      <c r="V38" s="695">
        <v>1</v>
      </c>
      <c r="W38" s="695">
        <v>1</v>
      </c>
      <c r="X38" s="695">
        <v>1</v>
      </c>
      <c r="Y38" s="695">
        <v>1</v>
      </c>
      <c r="Z38" s="695">
        <v>1</v>
      </c>
      <c r="AA38" s="695"/>
      <c r="AC38" s="707" t="s">
        <v>234</v>
      </c>
      <c r="AD38" s="132"/>
      <c r="AE38" s="695" t="s">
        <v>785</v>
      </c>
      <c r="AG38" s="147" t="s">
        <v>1011</v>
      </c>
      <c r="AI38" s="693">
        <v>1</v>
      </c>
      <c r="AJ38" s="693"/>
      <c r="AK38" s="693">
        <v>1</v>
      </c>
      <c r="AL38" s="693"/>
      <c r="AM38" s="693">
        <v>1</v>
      </c>
      <c r="AN38" s="693"/>
      <c r="AO38" s="693">
        <v>1</v>
      </c>
      <c r="AP38" s="693"/>
      <c r="AQ38" s="693">
        <v>1</v>
      </c>
      <c r="AR38" s="693"/>
      <c r="AS38" s="693">
        <v>1</v>
      </c>
      <c r="AT38" s="693"/>
      <c r="AV38" s="695">
        <f t="shared" si="21"/>
        <v>6</v>
      </c>
      <c r="AX38" s="701" t="s">
        <v>40</v>
      </c>
      <c r="AZ38" s="695">
        <v>1</v>
      </c>
      <c r="BA38" s="695">
        <f>IF(AV38&lt;&gt;0,1," ")</f>
        <v>1</v>
      </c>
      <c r="BC38" s="134" t="s">
        <v>332</v>
      </c>
      <c r="BE38" s="697"/>
      <c r="BF38" s="699"/>
      <c r="BG38" s="697"/>
      <c r="BH38" s="699"/>
      <c r="BI38" s="697"/>
      <c r="BJ38" s="699"/>
      <c r="BK38" s="697"/>
      <c r="BL38" s="699"/>
      <c r="BM38" s="906">
        <f t="shared" si="18"/>
        <v>0</v>
      </c>
      <c r="BN38" s="927">
        <f t="shared" si="19"/>
        <v>0</v>
      </c>
      <c r="BO38" s="699">
        <f t="shared" si="20"/>
        <v>0</v>
      </c>
      <c r="BP38" s="127"/>
      <c r="BQ38" s="922"/>
    </row>
    <row r="39" spans="1:69" s="111" customFormat="1" ht="74.400000000000006" customHeight="1" x14ac:dyDescent="0.4">
      <c r="A39" s="694"/>
      <c r="B39" s="869"/>
      <c r="C39" s="870"/>
      <c r="E39" s="696"/>
      <c r="G39" s="696"/>
      <c r="I39" s="696"/>
      <c r="J39" s="696"/>
      <c r="K39" s="696"/>
      <c r="L39" s="696"/>
      <c r="M39" s="696"/>
      <c r="N39" s="704"/>
      <c r="O39" s="696"/>
      <c r="P39" s="696"/>
      <c r="Q39" s="696"/>
      <c r="R39" s="696"/>
      <c r="S39" s="696"/>
      <c r="U39" s="706"/>
      <c r="V39" s="696"/>
      <c r="W39" s="696"/>
      <c r="X39" s="696"/>
      <c r="Y39" s="696"/>
      <c r="Z39" s="696"/>
      <c r="AA39" s="696"/>
      <c r="AC39" s="708"/>
      <c r="AD39" s="132"/>
      <c r="AE39" s="696"/>
      <c r="AG39" s="147" t="s">
        <v>335</v>
      </c>
      <c r="AI39" s="694"/>
      <c r="AJ39" s="694"/>
      <c r="AK39" s="694"/>
      <c r="AL39" s="694"/>
      <c r="AM39" s="694"/>
      <c r="AN39" s="694"/>
      <c r="AO39" s="694"/>
      <c r="AP39" s="694"/>
      <c r="AQ39" s="694"/>
      <c r="AR39" s="694"/>
      <c r="AS39" s="694"/>
      <c r="AT39" s="694"/>
      <c r="AV39" s="696"/>
      <c r="AX39" s="702"/>
      <c r="AZ39" s="696"/>
      <c r="BA39" s="696"/>
      <c r="BC39" s="134" t="s">
        <v>3</v>
      </c>
      <c r="BE39" s="698"/>
      <c r="BF39" s="700"/>
      <c r="BG39" s="698"/>
      <c r="BH39" s="700"/>
      <c r="BI39" s="698"/>
      <c r="BJ39" s="700"/>
      <c r="BK39" s="698"/>
      <c r="BL39" s="700"/>
      <c r="BM39" s="907"/>
      <c r="BN39" s="928"/>
      <c r="BO39" s="700"/>
      <c r="BP39" s="127"/>
      <c r="BQ39" s="923"/>
    </row>
    <row r="40" spans="1:69" s="91" customFormat="1" ht="142.94999999999999" customHeight="1" x14ac:dyDescent="0.4">
      <c r="A40" s="134" t="s">
        <v>97</v>
      </c>
      <c r="B40" s="873" t="s">
        <v>786</v>
      </c>
      <c r="C40" s="874"/>
      <c r="D40" s="111"/>
      <c r="E40" s="134" t="s">
        <v>3</v>
      </c>
      <c r="F40" s="111"/>
      <c r="G40" s="134" t="s">
        <v>849</v>
      </c>
      <c r="H40" s="111"/>
      <c r="I40" s="134">
        <v>1</v>
      </c>
      <c r="J40" s="134"/>
      <c r="K40" s="134"/>
      <c r="L40" s="134"/>
      <c r="M40" s="134"/>
      <c r="N40" s="111"/>
      <c r="O40" s="134">
        <v>1</v>
      </c>
      <c r="P40" s="134"/>
      <c r="Q40" s="134"/>
      <c r="R40" s="134"/>
      <c r="S40" s="134"/>
      <c r="T40" s="111"/>
      <c r="U40" s="135" t="s">
        <v>353</v>
      </c>
      <c r="V40" s="134">
        <v>1</v>
      </c>
      <c r="W40" s="134">
        <v>1</v>
      </c>
      <c r="X40" s="134">
        <v>1</v>
      </c>
      <c r="Y40" s="134">
        <v>1</v>
      </c>
      <c r="Z40" s="134">
        <v>1</v>
      </c>
      <c r="AA40" s="134"/>
      <c r="AB40" s="111"/>
      <c r="AC40" s="143" t="s">
        <v>246</v>
      </c>
      <c r="AD40" s="132"/>
      <c r="AE40" s="134" t="s">
        <v>61</v>
      </c>
      <c r="AF40" s="111"/>
      <c r="AG40" s="134" t="s">
        <v>821</v>
      </c>
      <c r="AH40" s="111"/>
      <c r="AI40" s="134"/>
      <c r="AJ40" s="134"/>
      <c r="AK40" s="134"/>
      <c r="AL40" s="134"/>
      <c r="AM40" s="134"/>
      <c r="AN40" s="134">
        <v>1</v>
      </c>
      <c r="AO40" s="134"/>
      <c r="AP40" s="134"/>
      <c r="AQ40" s="134"/>
      <c r="AR40" s="134"/>
      <c r="AS40" s="134">
        <v>1</v>
      </c>
      <c r="AT40" s="134"/>
      <c r="AV40" s="134">
        <f t="shared" si="21"/>
        <v>2</v>
      </c>
      <c r="AX40" s="137" t="s">
        <v>40</v>
      </c>
      <c r="AY40" s="111"/>
      <c r="AZ40" s="134">
        <v>1</v>
      </c>
      <c r="BA40" s="134">
        <f t="shared" si="13"/>
        <v>1</v>
      </c>
      <c r="BC40" s="134" t="s">
        <v>332</v>
      </c>
      <c r="BE40" s="138"/>
      <c r="BF40" s="124"/>
      <c r="BG40" s="138"/>
      <c r="BH40" s="124"/>
      <c r="BI40" s="138"/>
      <c r="BJ40" s="124"/>
      <c r="BK40" s="138"/>
      <c r="BL40" s="124"/>
      <c r="BM40" s="139">
        <f t="shared" si="18"/>
        <v>0</v>
      </c>
      <c r="BN40" s="140">
        <f t="shared" si="19"/>
        <v>0</v>
      </c>
      <c r="BO40" s="124">
        <f t="shared" si="20"/>
        <v>0</v>
      </c>
      <c r="BP40" s="127"/>
      <c r="BQ40" s="128"/>
    </row>
    <row r="41" spans="1:69" s="111" customFormat="1" ht="157.94999999999999" customHeight="1" x14ac:dyDescent="0.4">
      <c r="A41" s="134" t="s">
        <v>98</v>
      </c>
      <c r="B41" s="873" t="s">
        <v>510</v>
      </c>
      <c r="C41" s="874"/>
      <c r="E41" s="134" t="s">
        <v>414</v>
      </c>
      <c r="G41" s="134" t="s">
        <v>841</v>
      </c>
      <c r="I41" s="134"/>
      <c r="J41" s="134"/>
      <c r="K41" s="134"/>
      <c r="L41" s="134">
        <v>1</v>
      </c>
      <c r="M41" s="134"/>
      <c r="O41" s="134">
        <v>1</v>
      </c>
      <c r="P41" s="134">
        <v>1</v>
      </c>
      <c r="Q41" s="134">
        <v>1</v>
      </c>
      <c r="R41" s="134">
        <v>1</v>
      </c>
      <c r="S41" s="134">
        <v>1</v>
      </c>
      <c r="U41" s="135" t="s">
        <v>353</v>
      </c>
      <c r="V41" s="134">
        <v>1</v>
      </c>
      <c r="W41" s="134">
        <v>1</v>
      </c>
      <c r="X41" s="134">
        <v>1</v>
      </c>
      <c r="Y41" s="134">
        <v>1</v>
      </c>
      <c r="Z41" s="134">
        <v>1</v>
      </c>
      <c r="AA41" s="134"/>
      <c r="AC41" s="136" t="s">
        <v>234</v>
      </c>
      <c r="AD41" s="132"/>
      <c r="AE41" s="134" t="s">
        <v>61</v>
      </c>
      <c r="AG41" s="134" t="s">
        <v>66</v>
      </c>
      <c r="AI41" s="464"/>
      <c r="AJ41" s="464"/>
      <c r="AK41" s="464"/>
      <c r="AL41" s="464">
        <v>1</v>
      </c>
      <c r="AM41" s="464"/>
      <c r="AN41" s="464"/>
      <c r="AO41" s="464"/>
      <c r="AP41" s="464"/>
      <c r="AQ41" s="464"/>
      <c r="AR41" s="464">
        <v>1</v>
      </c>
      <c r="AS41" s="464"/>
      <c r="AT41" s="464"/>
      <c r="AV41" s="134">
        <f t="shared" si="21"/>
        <v>2</v>
      </c>
      <c r="AX41" s="137" t="s">
        <v>40</v>
      </c>
      <c r="AZ41" s="134">
        <v>1</v>
      </c>
      <c r="BA41" s="134">
        <f t="shared" si="13"/>
        <v>1</v>
      </c>
      <c r="BC41" s="134" t="s">
        <v>332</v>
      </c>
      <c r="BE41" s="138"/>
      <c r="BF41" s="124"/>
      <c r="BG41" s="138"/>
      <c r="BH41" s="124"/>
      <c r="BI41" s="138"/>
      <c r="BJ41" s="124"/>
      <c r="BK41" s="138"/>
      <c r="BL41" s="124"/>
      <c r="BM41" s="139">
        <f t="shared" si="18"/>
        <v>0</v>
      </c>
      <c r="BN41" s="140">
        <f t="shared" si="19"/>
        <v>0</v>
      </c>
      <c r="BO41" s="124">
        <f t="shared" si="20"/>
        <v>0</v>
      </c>
      <c r="BP41" s="127"/>
      <c r="BQ41" s="128"/>
    </row>
    <row r="42" spans="1:69" s="91" customFormat="1" ht="162" customHeight="1" x14ac:dyDescent="0.4">
      <c r="A42" s="134" t="s">
        <v>99</v>
      </c>
      <c r="B42" s="873" t="s">
        <v>1313</v>
      </c>
      <c r="C42" s="874"/>
      <c r="D42" s="111"/>
      <c r="E42" s="134" t="s">
        <v>414</v>
      </c>
      <c r="F42" s="111"/>
      <c r="G42" s="134" t="s">
        <v>841</v>
      </c>
      <c r="H42" s="111"/>
      <c r="I42" s="134"/>
      <c r="J42" s="134"/>
      <c r="K42" s="134"/>
      <c r="L42" s="134">
        <v>1</v>
      </c>
      <c r="M42" s="134"/>
      <c r="N42" s="111"/>
      <c r="O42" s="134"/>
      <c r="P42" s="134"/>
      <c r="Q42" s="134">
        <v>1</v>
      </c>
      <c r="R42" s="134"/>
      <c r="S42" s="134"/>
      <c r="T42" s="111"/>
      <c r="U42" s="135" t="s">
        <v>353</v>
      </c>
      <c r="V42" s="134">
        <v>1</v>
      </c>
      <c r="W42" s="134">
        <v>1</v>
      </c>
      <c r="X42" s="134">
        <v>1</v>
      </c>
      <c r="Y42" s="134">
        <v>1</v>
      </c>
      <c r="Z42" s="134"/>
      <c r="AA42" s="134"/>
      <c r="AB42" s="111"/>
      <c r="AC42" s="136" t="s">
        <v>234</v>
      </c>
      <c r="AD42" s="132"/>
      <c r="AE42" s="134" t="s">
        <v>61</v>
      </c>
      <c r="AF42" s="111"/>
      <c r="AG42" s="148" t="s">
        <v>66</v>
      </c>
      <c r="AH42" s="215"/>
      <c r="AI42" s="148"/>
      <c r="AJ42" s="148"/>
      <c r="AK42" s="148"/>
      <c r="AL42" s="148"/>
      <c r="AM42" s="148"/>
      <c r="AN42" s="148">
        <v>1</v>
      </c>
      <c r="AO42" s="148"/>
      <c r="AP42" s="148"/>
      <c r="AQ42" s="148"/>
      <c r="AR42" s="148"/>
      <c r="AS42" s="148"/>
      <c r="AT42" s="148"/>
      <c r="AU42" s="111"/>
      <c r="AV42" s="134">
        <f t="shared" si="21"/>
        <v>1</v>
      </c>
      <c r="AW42" s="111"/>
      <c r="AX42" s="137" t="s">
        <v>40</v>
      </c>
      <c r="AY42" s="111"/>
      <c r="AZ42" s="134">
        <v>1</v>
      </c>
      <c r="BA42" s="134">
        <f t="shared" si="13"/>
        <v>1</v>
      </c>
      <c r="BB42" s="111"/>
      <c r="BC42" s="134" t="s">
        <v>332</v>
      </c>
      <c r="BE42" s="138"/>
      <c r="BF42" s="124"/>
      <c r="BG42" s="138"/>
      <c r="BH42" s="124"/>
      <c r="BI42" s="138"/>
      <c r="BJ42" s="124"/>
      <c r="BK42" s="138"/>
      <c r="BL42" s="124"/>
      <c r="BM42" s="139">
        <f t="shared" si="18"/>
        <v>0</v>
      </c>
      <c r="BN42" s="140">
        <f t="shared" si="19"/>
        <v>0</v>
      </c>
      <c r="BO42" s="124">
        <f t="shared" si="20"/>
        <v>0</v>
      </c>
      <c r="BP42" s="127"/>
      <c r="BQ42" s="128"/>
    </row>
    <row r="43" spans="1:69" s="111" customFormat="1" ht="123.6" customHeight="1" x14ac:dyDescent="0.4">
      <c r="A43" s="134" t="s">
        <v>100</v>
      </c>
      <c r="B43" s="873" t="s">
        <v>407</v>
      </c>
      <c r="C43" s="874"/>
      <c r="D43" s="371"/>
      <c r="E43" s="134" t="s">
        <v>414</v>
      </c>
      <c r="F43" s="371"/>
      <c r="G43" s="134" t="s">
        <v>841</v>
      </c>
      <c r="H43" s="371"/>
      <c r="I43" s="134"/>
      <c r="J43" s="134"/>
      <c r="K43" s="134"/>
      <c r="L43" s="134">
        <v>1</v>
      </c>
      <c r="M43" s="134"/>
      <c r="O43" s="134">
        <v>1</v>
      </c>
      <c r="P43" s="134">
        <v>1</v>
      </c>
      <c r="Q43" s="134">
        <v>1</v>
      </c>
      <c r="R43" s="134">
        <v>1</v>
      </c>
      <c r="S43" s="134">
        <v>1</v>
      </c>
      <c r="T43" s="144"/>
      <c r="U43" s="135" t="s">
        <v>353</v>
      </c>
      <c r="V43" s="134">
        <v>1</v>
      </c>
      <c r="W43" s="134">
        <v>1</v>
      </c>
      <c r="X43" s="134">
        <v>1</v>
      </c>
      <c r="Y43" s="134">
        <v>1</v>
      </c>
      <c r="Z43" s="134">
        <v>1</v>
      </c>
      <c r="AA43" s="134"/>
      <c r="AB43" s="371"/>
      <c r="AC43" s="136" t="s">
        <v>234</v>
      </c>
      <c r="AD43" s="632"/>
      <c r="AE43" s="134" t="s">
        <v>61</v>
      </c>
      <c r="AF43" s="371"/>
      <c r="AG43" s="134" t="s">
        <v>66</v>
      </c>
      <c r="AH43" s="371"/>
      <c r="AI43" s="464"/>
      <c r="AJ43" s="464"/>
      <c r="AK43" s="464"/>
      <c r="AL43" s="464"/>
      <c r="AM43" s="464"/>
      <c r="AN43" s="464"/>
      <c r="AO43" s="464"/>
      <c r="AP43" s="464"/>
      <c r="AQ43" s="464"/>
      <c r="AR43" s="464"/>
      <c r="AS43" s="464">
        <v>1</v>
      </c>
      <c r="AT43" s="464"/>
      <c r="AV43" s="134">
        <f t="shared" si="21"/>
        <v>1</v>
      </c>
      <c r="AX43" s="137" t="s">
        <v>40</v>
      </c>
      <c r="AY43" s="145"/>
      <c r="AZ43" s="134">
        <v>1</v>
      </c>
      <c r="BA43" s="134">
        <f t="shared" si="13"/>
        <v>1</v>
      </c>
      <c r="BC43" s="134" t="s">
        <v>332</v>
      </c>
      <c r="BE43" s="138"/>
      <c r="BF43" s="124"/>
      <c r="BG43" s="138"/>
      <c r="BH43" s="124"/>
      <c r="BI43" s="138"/>
      <c r="BJ43" s="124"/>
      <c r="BK43" s="138"/>
      <c r="BL43" s="124"/>
      <c r="BM43" s="139">
        <f t="shared" si="18"/>
        <v>0</v>
      </c>
      <c r="BN43" s="140">
        <f t="shared" si="19"/>
        <v>0</v>
      </c>
      <c r="BO43" s="124">
        <f t="shared" si="20"/>
        <v>0</v>
      </c>
      <c r="BP43" s="127"/>
      <c r="BQ43" s="128"/>
    </row>
    <row r="44" spans="1:69" s="91" customFormat="1" ht="94.2" customHeight="1" x14ac:dyDescent="0.4">
      <c r="A44" s="588" t="s">
        <v>101</v>
      </c>
      <c r="B44" s="863" t="s">
        <v>73</v>
      </c>
      <c r="C44" s="864"/>
      <c r="D44" s="111"/>
      <c r="E44" s="588" t="s">
        <v>46</v>
      </c>
      <c r="F44" s="111"/>
      <c r="G44" s="588" t="s">
        <v>841</v>
      </c>
      <c r="H44" s="111"/>
      <c r="I44" s="588">
        <v>1</v>
      </c>
      <c r="J44" s="588"/>
      <c r="K44" s="588"/>
      <c r="L44" s="588">
        <v>1</v>
      </c>
      <c r="M44" s="588"/>
      <c r="N44" s="111"/>
      <c r="O44" s="588"/>
      <c r="P44" s="588"/>
      <c r="Q44" s="588">
        <v>1</v>
      </c>
      <c r="R44" s="588"/>
      <c r="S44" s="588"/>
      <c r="T44" s="111"/>
      <c r="U44" s="593" t="s">
        <v>353</v>
      </c>
      <c r="V44" s="588">
        <v>1</v>
      </c>
      <c r="W44" s="588">
        <v>1</v>
      </c>
      <c r="X44" s="588">
        <v>1</v>
      </c>
      <c r="Y44" s="588">
        <v>1</v>
      </c>
      <c r="Z44" s="588">
        <v>1</v>
      </c>
      <c r="AA44" s="588"/>
      <c r="AB44" s="111"/>
      <c r="AC44" s="594" t="s">
        <v>234</v>
      </c>
      <c r="AD44" s="132"/>
      <c r="AE44" s="588" t="s">
        <v>61</v>
      </c>
      <c r="AF44" s="111"/>
      <c r="AG44" s="134" t="s">
        <v>1017</v>
      </c>
      <c r="AH44" s="111"/>
      <c r="AI44" s="587"/>
      <c r="AJ44" s="587"/>
      <c r="AK44" s="587"/>
      <c r="AL44" s="587"/>
      <c r="AM44" s="587"/>
      <c r="AN44" s="587"/>
      <c r="AO44" s="587"/>
      <c r="AP44" s="587"/>
      <c r="AQ44" s="587"/>
      <c r="AR44" s="587"/>
      <c r="AS44" s="587">
        <v>1</v>
      </c>
      <c r="AT44" s="587"/>
      <c r="AV44" s="588">
        <f t="shared" ref="AV44" si="22">SUM(AI44:AT44)</f>
        <v>1</v>
      </c>
      <c r="AX44" s="589" t="s">
        <v>249</v>
      </c>
      <c r="AY44" s="111"/>
      <c r="AZ44" s="588">
        <v>1</v>
      </c>
      <c r="BA44" s="134">
        <f t="shared" si="13"/>
        <v>1</v>
      </c>
      <c r="BC44" s="134" t="s">
        <v>332</v>
      </c>
      <c r="BE44" s="590"/>
      <c r="BF44" s="347"/>
      <c r="BG44" s="590"/>
      <c r="BH44" s="347"/>
      <c r="BI44" s="590"/>
      <c r="BJ44" s="347"/>
      <c r="BK44" s="590"/>
      <c r="BL44" s="347"/>
      <c r="BM44" s="591">
        <f t="shared" ref="BM44" si="23">BE44+BG44+BI44+BK44</f>
        <v>0</v>
      </c>
      <c r="BN44" s="592">
        <f t="shared" ref="BN44" si="24">BM44/AV44</f>
        <v>0</v>
      </c>
      <c r="BO44" s="347">
        <f t="shared" ref="BO44" si="25">BF44+BH44+BJ44+BL44</f>
        <v>0</v>
      </c>
      <c r="BP44" s="127"/>
      <c r="BQ44" s="586"/>
    </row>
    <row r="45" spans="1:69" s="111" customFormat="1" ht="144" customHeight="1" x14ac:dyDescent="0.25">
      <c r="A45" s="134" t="s">
        <v>102</v>
      </c>
      <c r="B45" s="873" t="s">
        <v>769</v>
      </c>
      <c r="C45" s="874"/>
      <c r="E45" s="134" t="s">
        <v>46</v>
      </c>
      <c r="G45" s="134" t="s">
        <v>841</v>
      </c>
      <c r="I45" s="134"/>
      <c r="J45" s="134"/>
      <c r="K45" s="134"/>
      <c r="L45" s="134">
        <v>1</v>
      </c>
      <c r="M45" s="134"/>
      <c r="O45" s="134"/>
      <c r="P45" s="134">
        <v>1</v>
      </c>
      <c r="Q45" s="134">
        <v>1</v>
      </c>
      <c r="R45" s="134">
        <v>1</v>
      </c>
      <c r="S45" s="134">
        <v>1</v>
      </c>
      <c r="U45" s="135" t="s">
        <v>353</v>
      </c>
      <c r="V45" s="134">
        <v>1</v>
      </c>
      <c r="W45" s="134"/>
      <c r="X45" s="134">
        <v>1</v>
      </c>
      <c r="Y45" s="134">
        <v>1</v>
      </c>
      <c r="Z45" s="134">
        <v>1</v>
      </c>
      <c r="AA45" s="134"/>
      <c r="AC45" s="143" t="s">
        <v>234</v>
      </c>
      <c r="AD45" s="132"/>
      <c r="AE45" s="134" t="s">
        <v>61</v>
      </c>
      <c r="AF45" s="371"/>
      <c r="AG45" s="148" t="s">
        <v>1011</v>
      </c>
      <c r="AH45" s="371"/>
      <c r="AI45" s="134"/>
      <c r="AJ45" s="134"/>
      <c r="AK45" s="134"/>
      <c r="AL45" s="134"/>
      <c r="AM45" s="134"/>
      <c r="AN45" s="134"/>
      <c r="AO45" s="134">
        <v>1</v>
      </c>
      <c r="AP45" s="134"/>
      <c r="AQ45" s="134"/>
      <c r="AR45" s="134"/>
      <c r="AS45" s="134"/>
      <c r="AT45" s="134"/>
      <c r="AU45" s="91"/>
      <c r="AV45" s="134">
        <f>SUM(AI45:AT45)</f>
        <v>1</v>
      </c>
      <c r="AW45" s="91"/>
      <c r="AX45" s="137" t="s">
        <v>31</v>
      </c>
      <c r="AZ45" s="134">
        <v>1</v>
      </c>
      <c r="BA45" s="134">
        <f t="shared" si="13"/>
        <v>1</v>
      </c>
      <c r="BB45" s="91"/>
      <c r="BC45" s="134" t="s">
        <v>332</v>
      </c>
      <c r="BE45" s="134"/>
      <c r="BF45" s="124"/>
      <c r="BG45" s="134"/>
      <c r="BH45" s="124"/>
      <c r="BI45" s="134"/>
      <c r="BJ45" s="124"/>
      <c r="BK45" s="134"/>
      <c r="BL45" s="124"/>
      <c r="BM45" s="139">
        <f>BE45+BG45+BI45+BK45</f>
        <v>0</v>
      </c>
      <c r="BN45" s="140">
        <f>BM45/AV45</f>
        <v>0</v>
      </c>
      <c r="BO45" s="124">
        <f>BF45+BH45+BJ45+BL45</f>
        <v>0</v>
      </c>
      <c r="BQ45" s="146"/>
    </row>
    <row r="46" spans="1:69" s="111" customFormat="1" ht="180.6" customHeight="1" x14ac:dyDescent="0.25">
      <c r="A46" s="134" t="s">
        <v>421</v>
      </c>
      <c r="B46" s="873" t="s">
        <v>729</v>
      </c>
      <c r="C46" s="874"/>
      <c r="D46" s="371"/>
      <c r="E46" s="134" t="s">
        <v>46</v>
      </c>
      <c r="F46" s="371"/>
      <c r="G46" s="134" t="s">
        <v>841</v>
      </c>
      <c r="H46" s="371"/>
      <c r="I46" s="134"/>
      <c r="J46" s="134"/>
      <c r="K46" s="134"/>
      <c r="L46" s="134">
        <v>1</v>
      </c>
      <c r="M46" s="134"/>
      <c r="O46" s="134"/>
      <c r="P46" s="134"/>
      <c r="Q46" s="134">
        <v>1</v>
      </c>
      <c r="R46" s="134"/>
      <c r="S46" s="134"/>
      <c r="T46" s="144"/>
      <c r="U46" s="135" t="s">
        <v>353</v>
      </c>
      <c r="V46" s="134">
        <v>1</v>
      </c>
      <c r="W46" s="134"/>
      <c r="X46" s="134">
        <v>1</v>
      </c>
      <c r="Y46" s="134">
        <v>1</v>
      </c>
      <c r="Z46" s="134"/>
      <c r="AA46" s="134"/>
      <c r="AB46" s="371"/>
      <c r="AC46" s="143" t="s">
        <v>234</v>
      </c>
      <c r="AD46" s="632"/>
      <c r="AE46" s="134" t="s">
        <v>61</v>
      </c>
      <c r="AF46" s="371"/>
      <c r="AG46" s="148" t="s">
        <v>1011</v>
      </c>
      <c r="AH46" s="650"/>
      <c r="AI46" s="148"/>
      <c r="AJ46" s="148"/>
      <c r="AK46" s="148">
        <v>1</v>
      </c>
      <c r="AL46" s="148"/>
      <c r="AM46" s="148"/>
      <c r="AN46" s="148"/>
      <c r="AO46" s="148"/>
      <c r="AP46" s="148"/>
      <c r="AQ46" s="148"/>
      <c r="AR46" s="148"/>
      <c r="AS46" s="148"/>
      <c r="AT46" s="148"/>
      <c r="AU46" s="112"/>
      <c r="AV46" s="134">
        <f>SUM(AI46:AT46)</f>
        <v>1</v>
      </c>
      <c r="AW46" s="112"/>
      <c r="AX46" s="137" t="s">
        <v>31</v>
      </c>
      <c r="AY46" s="145"/>
      <c r="AZ46" s="134">
        <v>1</v>
      </c>
      <c r="BA46" s="134">
        <f t="shared" si="13"/>
        <v>1</v>
      </c>
      <c r="BB46" s="112"/>
      <c r="BC46" s="134" t="s">
        <v>332</v>
      </c>
      <c r="BE46" s="134"/>
      <c r="BF46" s="124"/>
      <c r="BG46" s="134"/>
      <c r="BH46" s="124"/>
      <c r="BI46" s="134"/>
      <c r="BJ46" s="124"/>
      <c r="BK46" s="134"/>
      <c r="BL46" s="124"/>
      <c r="BM46" s="139">
        <f>BE46+BG46+BI46+BK46</f>
        <v>0</v>
      </c>
      <c r="BN46" s="140">
        <f>BM46/AV46</f>
        <v>0</v>
      </c>
      <c r="BO46" s="124">
        <f>BF46+BH46+BJ46+BL46</f>
        <v>0</v>
      </c>
      <c r="BQ46" s="146"/>
    </row>
    <row r="47" spans="1:69" s="91" customFormat="1" ht="129.6" customHeight="1" x14ac:dyDescent="0.4">
      <c r="A47" s="588" t="s">
        <v>225</v>
      </c>
      <c r="B47" s="863" t="s">
        <v>831</v>
      </c>
      <c r="C47" s="864"/>
      <c r="D47" s="111"/>
      <c r="E47" s="588" t="s">
        <v>46</v>
      </c>
      <c r="F47" s="111"/>
      <c r="G47" s="588" t="s">
        <v>841</v>
      </c>
      <c r="H47" s="111"/>
      <c r="I47" s="588"/>
      <c r="J47" s="588"/>
      <c r="K47" s="588"/>
      <c r="L47" s="588">
        <v>1</v>
      </c>
      <c r="M47" s="588"/>
      <c r="N47" s="111"/>
      <c r="O47" s="588"/>
      <c r="P47" s="588"/>
      <c r="Q47" s="588">
        <v>1</v>
      </c>
      <c r="R47" s="588"/>
      <c r="S47" s="588"/>
      <c r="T47" s="111"/>
      <c r="U47" s="593" t="s">
        <v>353</v>
      </c>
      <c r="V47" s="588">
        <v>1</v>
      </c>
      <c r="W47" s="588"/>
      <c r="X47" s="588">
        <v>1</v>
      </c>
      <c r="Y47" s="588">
        <v>1</v>
      </c>
      <c r="Z47" s="588">
        <v>1</v>
      </c>
      <c r="AA47" s="588"/>
      <c r="AB47" s="111"/>
      <c r="AC47" s="594" t="s">
        <v>234</v>
      </c>
      <c r="AD47" s="132"/>
      <c r="AE47" s="588" t="s">
        <v>61</v>
      </c>
      <c r="AF47" s="111"/>
      <c r="AG47" s="134" t="s">
        <v>250</v>
      </c>
      <c r="AH47" s="111"/>
      <c r="AI47" s="587"/>
      <c r="AJ47" s="587"/>
      <c r="AK47" s="587"/>
      <c r="AL47" s="587"/>
      <c r="AM47" s="587"/>
      <c r="AN47" s="587">
        <v>1</v>
      </c>
      <c r="AO47" s="587"/>
      <c r="AP47" s="587"/>
      <c r="AQ47" s="587"/>
      <c r="AR47" s="587"/>
      <c r="AS47" s="587"/>
      <c r="AT47" s="587"/>
      <c r="AV47" s="588">
        <f t="shared" ref="AV47" si="26">SUM(AI47:AT47)</f>
        <v>1</v>
      </c>
      <c r="AX47" s="589" t="s">
        <v>31</v>
      </c>
      <c r="AY47" s="111"/>
      <c r="AZ47" s="588">
        <v>1</v>
      </c>
      <c r="BA47" s="134">
        <f t="shared" si="13"/>
        <v>1</v>
      </c>
      <c r="BC47" s="134" t="s">
        <v>332</v>
      </c>
      <c r="BE47" s="590"/>
      <c r="BF47" s="347"/>
      <c r="BG47" s="590"/>
      <c r="BH47" s="347"/>
      <c r="BI47" s="590"/>
      <c r="BJ47" s="347"/>
      <c r="BK47" s="590"/>
      <c r="BL47" s="347"/>
      <c r="BM47" s="591">
        <f t="shared" ref="BM47" si="27">BE47+BG47+BI47+BK47</f>
        <v>0</v>
      </c>
      <c r="BN47" s="592">
        <f t="shared" ref="BN47" si="28">BM47/AV47</f>
        <v>0</v>
      </c>
      <c r="BO47" s="347">
        <f t="shared" ref="BO47" si="29">BF47+BH47+BJ47+BL47</f>
        <v>0</v>
      </c>
      <c r="BP47" s="127"/>
      <c r="BQ47" s="586"/>
    </row>
    <row r="48" spans="1:69" s="91" customFormat="1" ht="117" customHeight="1" x14ac:dyDescent="0.4">
      <c r="A48" s="588" t="s">
        <v>103</v>
      </c>
      <c r="B48" s="863" t="s">
        <v>832</v>
      </c>
      <c r="C48" s="864"/>
      <c r="D48" s="111"/>
      <c r="E48" s="588" t="s">
        <v>46</v>
      </c>
      <c r="F48" s="111"/>
      <c r="G48" s="588" t="s">
        <v>841</v>
      </c>
      <c r="H48" s="111"/>
      <c r="I48" s="588"/>
      <c r="J48" s="588"/>
      <c r="K48" s="588"/>
      <c r="L48" s="588">
        <v>1</v>
      </c>
      <c r="M48" s="588"/>
      <c r="N48" s="111"/>
      <c r="O48" s="588"/>
      <c r="P48" s="588"/>
      <c r="Q48" s="588">
        <v>1</v>
      </c>
      <c r="R48" s="588"/>
      <c r="S48" s="588"/>
      <c r="T48" s="111"/>
      <c r="U48" s="593" t="s">
        <v>353</v>
      </c>
      <c r="V48" s="588">
        <v>1</v>
      </c>
      <c r="W48" s="588"/>
      <c r="X48" s="588">
        <v>1</v>
      </c>
      <c r="Y48" s="588">
        <v>1</v>
      </c>
      <c r="Z48" s="588"/>
      <c r="AA48" s="588"/>
      <c r="AB48" s="111"/>
      <c r="AC48" s="594" t="s">
        <v>234</v>
      </c>
      <c r="AD48" s="132"/>
      <c r="AE48" s="588" t="s">
        <v>61</v>
      </c>
      <c r="AF48" s="111"/>
      <c r="AG48" s="148" t="s">
        <v>1017</v>
      </c>
      <c r="AH48" s="215"/>
      <c r="AI48" s="671"/>
      <c r="AJ48" s="671"/>
      <c r="AK48" s="671"/>
      <c r="AL48" s="671"/>
      <c r="AM48" s="671">
        <v>1</v>
      </c>
      <c r="AN48" s="671"/>
      <c r="AO48" s="671"/>
      <c r="AP48" s="671"/>
      <c r="AQ48" s="671"/>
      <c r="AR48" s="671"/>
      <c r="AS48" s="671"/>
      <c r="AT48" s="671"/>
      <c r="AV48" s="588">
        <f t="shared" ref="AV48" si="30">SUM(AI48:AT48)</f>
        <v>1</v>
      </c>
      <c r="AX48" s="589" t="s">
        <v>31</v>
      </c>
      <c r="AY48" s="111"/>
      <c r="AZ48" s="588">
        <v>1</v>
      </c>
      <c r="BA48" s="134">
        <f t="shared" si="13"/>
        <v>1</v>
      </c>
      <c r="BC48" s="134" t="s">
        <v>332</v>
      </c>
      <c r="BE48" s="590"/>
      <c r="BF48" s="347"/>
      <c r="BG48" s="590"/>
      <c r="BH48" s="347"/>
      <c r="BI48" s="590"/>
      <c r="BJ48" s="347"/>
      <c r="BK48" s="590"/>
      <c r="BL48" s="347"/>
      <c r="BM48" s="591">
        <f t="shared" ref="BM48" si="31">BE48+BG48+BI48+BK48</f>
        <v>0</v>
      </c>
      <c r="BN48" s="592">
        <f t="shared" ref="BN48" si="32">BM48/AV48</f>
        <v>0</v>
      </c>
      <c r="BO48" s="347">
        <f t="shared" ref="BO48" si="33">BF48+BH48+BJ48+BL48</f>
        <v>0</v>
      </c>
      <c r="BP48" s="127"/>
      <c r="BQ48" s="586"/>
    </row>
    <row r="49" spans="1:69" s="112" customFormat="1" ht="80.400000000000006" customHeight="1" x14ac:dyDescent="0.4">
      <c r="A49" s="134" t="s">
        <v>226</v>
      </c>
      <c r="B49" s="873" t="s">
        <v>162</v>
      </c>
      <c r="C49" s="874"/>
      <c r="D49" s="371"/>
      <c r="E49" s="134" t="s">
        <v>46</v>
      </c>
      <c r="F49" s="371"/>
      <c r="G49" s="134" t="s">
        <v>841</v>
      </c>
      <c r="H49" s="371"/>
      <c r="I49" s="134"/>
      <c r="J49" s="134"/>
      <c r="K49" s="134"/>
      <c r="L49" s="134">
        <v>1</v>
      </c>
      <c r="M49" s="134"/>
      <c r="N49" s="371"/>
      <c r="O49" s="134"/>
      <c r="P49" s="134"/>
      <c r="Q49" s="134">
        <v>1</v>
      </c>
      <c r="R49" s="134"/>
      <c r="S49" s="134"/>
      <c r="T49" s="144"/>
      <c r="U49" s="135" t="s">
        <v>353</v>
      </c>
      <c r="V49" s="134">
        <v>1</v>
      </c>
      <c r="W49" s="134">
        <v>1</v>
      </c>
      <c r="X49" s="134">
        <v>1</v>
      </c>
      <c r="Y49" s="134">
        <v>1</v>
      </c>
      <c r="Z49" s="134">
        <v>1</v>
      </c>
      <c r="AA49" s="134"/>
      <c r="AB49" s="371"/>
      <c r="AC49" s="137" t="s">
        <v>234</v>
      </c>
      <c r="AD49" s="632"/>
      <c r="AE49" s="134" t="s">
        <v>61</v>
      </c>
      <c r="AF49" s="371"/>
      <c r="AG49" s="134" t="s">
        <v>208</v>
      </c>
      <c r="AH49" s="371"/>
      <c r="AI49" s="134"/>
      <c r="AJ49" s="134"/>
      <c r="AK49" s="134"/>
      <c r="AL49" s="134"/>
      <c r="AM49" s="134"/>
      <c r="AN49" s="134"/>
      <c r="AO49" s="134"/>
      <c r="AP49" s="134"/>
      <c r="AQ49" s="134"/>
      <c r="AR49" s="148">
        <v>1</v>
      </c>
      <c r="AS49" s="134"/>
      <c r="AT49" s="134"/>
      <c r="AV49" s="134">
        <f t="shared" ref="AV49:AV51" si="34">SUM(AI49:AT49)</f>
        <v>1</v>
      </c>
      <c r="AX49" s="137" t="s">
        <v>251</v>
      </c>
      <c r="AY49" s="145"/>
      <c r="AZ49" s="134">
        <v>1</v>
      </c>
      <c r="BA49" s="134">
        <f t="shared" si="13"/>
        <v>1</v>
      </c>
      <c r="BC49" s="134" t="s">
        <v>332</v>
      </c>
      <c r="BE49" s="138"/>
      <c r="BF49" s="124"/>
      <c r="BG49" s="138"/>
      <c r="BH49" s="124"/>
      <c r="BI49" s="138"/>
      <c r="BJ49" s="124"/>
      <c r="BK49" s="138"/>
      <c r="BL49" s="124"/>
      <c r="BM49" s="139">
        <f t="shared" ref="BM49:BM51" si="35">BE49+BG49+BI49+BK49</f>
        <v>0</v>
      </c>
      <c r="BN49" s="140">
        <f t="shared" ref="BN49:BN51" si="36">BM49/AV49</f>
        <v>0</v>
      </c>
      <c r="BO49" s="124">
        <f t="shared" ref="BO49:BO51" si="37">BF49+BH49+BJ49+BL49</f>
        <v>0</v>
      </c>
      <c r="BP49" s="127"/>
      <c r="BQ49" s="128"/>
    </row>
    <row r="50" spans="1:69" s="91" customFormat="1" ht="126.6" customHeight="1" x14ac:dyDescent="0.4">
      <c r="A50" s="588" t="s">
        <v>104</v>
      </c>
      <c r="B50" s="863" t="s">
        <v>833</v>
      </c>
      <c r="C50" s="864"/>
      <c r="D50" s="111"/>
      <c r="E50" s="588" t="s">
        <v>45</v>
      </c>
      <c r="F50" s="111"/>
      <c r="G50" s="588" t="s">
        <v>849</v>
      </c>
      <c r="H50" s="111"/>
      <c r="I50" s="588">
        <v>1</v>
      </c>
      <c r="J50" s="588"/>
      <c r="K50" s="588">
        <v>1</v>
      </c>
      <c r="L50" s="588"/>
      <c r="M50" s="588"/>
      <c r="N50" s="111"/>
      <c r="O50" s="588">
        <v>1</v>
      </c>
      <c r="P50" s="588"/>
      <c r="Q50" s="588"/>
      <c r="R50" s="588"/>
      <c r="S50" s="588"/>
      <c r="T50" s="111"/>
      <c r="U50" s="593" t="s">
        <v>353</v>
      </c>
      <c r="V50" s="588">
        <v>1</v>
      </c>
      <c r="W50" s="588">
        <v>1</v>
      </c>
      <c r="X50" s="588">
        <v>1</v>
      </c>
      <c r="Y50" s="588">
        <v>1</v>
      </c>
      <c r="Z50" s="588">
        <v>1</v>
      </c>
      <c r="AA50" s="588"/>
      <c r="AB50" s="111"/>
      <c r="AC50" s="614" t="s">
        <v>234</v>
      </c>
      <c r="AD50" s="132"/>
      <c r="AE50" s="588" t="s">
        <v>785</v>
      </c>
      <c r="AF50" s="111"/>
      <c r="AG50" s="147" t="s">
        <v>64</v>
      </c>
      <c r="AH50" s="111"/>
      <c r="AI50" s="649"/>
      <c r="AJ50" s="649"/>
      <c r="AK50" s="649"/>
      <c r="AL50" s="649"/>
      <c r="AM50" s="649"/>
      <c r="AN50" s="649"/>
      <c r="AO50" s="649"/>
      <c r="AP50" s="649"/>
      <c r="AQ50" s="649"/>
      <c r="AR50" s="649">
        <v>1</v>
      </c>
      <c r="AS50" s="649"/>
      <c r="AT50" s="649"/>
      <c r="AV50" s="588">
        <f t="shared" ref="AV50" si="38">SUM(AI50:AT50)</f>
        <v>1</v>
      </c>
      <c r="AX50" s="589" t="s">
        <v>40</v>
      </c>
      <c r="AY50" s="111"/>
      <c r="AZ50" s="588">
        <v>1</v>
      </c>
      <c r="BA50" s="134">
        <f t="shared" si="13"/>
        <v>1</v>
      </c>
      <c r="BC50" s="134" t="s">
        <v>3</v>
      </c>
      <c r="BE50" s="590"/>
      <c r="BF50" s="347"/>
      <c r="BG50" s="590"/>
      <c r="BH50" s="347"/>
      <c r="BI50" s="590"/>
      <c r="BJ50" s="347"/>
      <c r="BK50" s="590"/>
      <c r="BL50" s="347"/>
      <c r="BM50" s="591">
        <f t="shared" si="35"/>
        <v>0</v>
      </c>
      <c r="BN50" s="592">
        <f t="shared" si="36"/>
        <v>0</v>
      </c>
      <c r="BO50" s="347">
        <f t="shared" si="37"/>
        <v>0</v>
      </c>
      <c r="BP50" s="127"/>
      <c r="BQ50" s="586"/>
    </row>
    <row r="51" spans="1:69" s="111" customFormat="1" ht="63.6" customHeight="1" x14ac:dyDescent="0.4">
      <c r="A51" s="693" t="s">
        <v>105</v>
      </c>
      <c r="B51" s="863" t="s">
        <v>5</v>
      </c>
      <c r="C51" s="864"/>
      <c r="E51" s="695" t="s">
        <v>46</v>
      </c>
      <c r="G51" s="695" t="s">
        <v>841</v>
      </c>
      <c r="I51" s="695"/>
      <c r="J51" s="695"/>
      <c r="K51" s="695"/>
      <c r="L51" s="695">
        <v>1</v>
      </c>
      <c r="M51" s="695"/>
      <c r="N51" s="703"/>
      <c r="O51" s="695"/>
      <c r="P51" s="695"/>
      <c r="Q51" s="695">
        <v>1</v>
      </c>
      <c r="R51" s="695"/>
      <c r="S51" s="695"/>
      <c r="U51" s="705" t="s">
        <v>353</v>
      </c>
      <c r="V51" s="695">
        <v>1</v>
      </c>
      <c r="W51" s="695">
        <v>1</v>
      </c>
      <c r="X51" s="695">
        <v>1</v>
      </c>
      <c r="Y51" s="695">
        <v>1</v>
      </c>
      <c r="Z51" s="695">
        <v>1</v>
      </c>
      <c r="AA51" s="695"/>
      <c r="AC51" s="707" t="s">
        <v>234</v>
      </c>
      <c r="AD51" s="132"/>
      <c r="AE51" s="695" t="s">
        <v>785</v>
      </c>
      <c r="AG51" s="693" t="s">
        <v>1017</v>
      </c>
      <c r="AI51" s="693"/>
      <c r="AJ51" s="693"/>
      <c r="AK51" s="693">
        <v>1</v>
      </c>
      <c r="AL51" s="693"/>
      <c r="AM51" s="693"/>
      <c r="AN51" s="693"/>
      <c r="AO51" s="693"/>
      <c r="AP51" s="693"/>
      <c r="AQ51" s="693"/>
      <c r="AR51" s="693"/>
      <c r="AS51" s="693"/>
      <c r="AT51" s="693">
        <v>1</v>
      </c>
      <c r="AV51" s="695">
        <f t="shared" si="34"/>
        <v>2</v>
      </c>
      <c r="AX51" s="137" t="s">
        <v>31</v>
      </c>
      <c r="AZ51" s="695">
        <v>1</v>
      </c>
      <c r="BA51" s="695">
        <f>IF(AV51&lt;&gt;0,1," ")</f>
        <v>1</v>
      </c>
      <c r="BC51" s="695" t="s">
        <v>3</v>
      </c>
      <c r="BE51" s="697"/>
      <c r="BF51" s="699"/>
      <c r="BG51" s="697"/>
      <c r="BH51" s="699"/>
      <c r="BI51" s="697"/>
      <c r="BJ51" s="699"/>
      <c r="BK51" s="697"/>
      <c r="BL51" s="699"/>
      <c r="BM51" s="906">
        <f t="shared" si="35"/>
        <v>0</v>
      </c>
      <c r="BN51" s="927">
        <f t="shared" si="36"/>
        <v>0</v>
      </c>
      <c r="BO51" s="699">
        <f t="shared" si="37"/>
        <v>0</v>
      </c>
      <c r="BP51" s="127"/>
      <c r="BQ51" s="922"/>
    </row>
    <row r="52" spans="1:69" s="111" customFormat="1" ht="49.95" customHeight="1" x14ac:dyDescent="0.4">
      <c r="A52" s="694"/>
      <c r="B52" s="869"/>
      <c r="C52" s="870"/>
      <c r="E52" s="696"/>
      <c r="G52" s="696"/>
      <c r="I52" s="696"/>
      <c r="J52" s="696"/>
      <c r="K52" s="696"/>
      <c r="L52" s="696"/>
      <c r="M52" s="696"/>
      <c r="N52" s="704"/>
      <c r="O52" s="696"/>
      <c r="P52" s="696"/>
      <c r="Q52" s="696"/>
      <c r="R52" s="696"/>
      <c r="S52" s="696"/>
      <c r="U52" s="706"/>
      <c r="V52" s="696"/>
      <c r="W52" s="696"/>
      <c r="X52" s="696"/>
      <c r="Y52" s="696"/>
      <c r="Z52" s="696"/>
      <c r="AA52" s="696"/>
      <c r="AC52" s="708"/>
      <c r="AD52" s="132"/>
      <c r="AE52" s="696"/>
      <c r="AG52" s="694"/>
      <c r="AI52" s="694"/>
      <c r="AJ52" s="694"/>
      <c r="AK52" s="694"/>
      <c r="AL52" s="694"/>
      <c r="AM52" s="694"/>
      <c r="AN52" s="694"/>
      <c r="AO52" s="694"/>
      <c r="AP52" s="694"/>
      <c r="AQ52" s="694"/>
      <c r="AR52" s="694"/>
      <c r="AS52" s="694"/>
      <c r="AT52" s="694"/>
      <c r="AV52" s="696"/>
      <c r="AX52" s="137" t="s">
        <v>54</v>
      </c>
      <c r="AZ52" s="696"/>
      <c r="BA52" s="696"/>
      <c r="BC52" s="696"/>
      <c r="BE52" s="698"/>
      <c r="BF52" s="700"/>
      <c r="BG52" s="698"/>
      <c r="BH52" s="700"/>
      <c r="BI52" s="698"/>
      <c r="BJ52" s="700"/>
      <c r="BK52" s="698"/>
      <c r="BL52" s="700"/>
      <c r="BM52" s="907"/>
      <c r="BN52" s="928"/>
      <c r="BO52" s="700"/>
      <c r="BP52" s="127"/>
      <c r="BQ52" s="923"/>
    </row>
    <row r="53" spans="1:69" s="91" customFormat="1" ht="83.25" customHeight="1" x14ac:dyDescent="0.4">
      <c r="A53" s="134" t="s">
        <v>224</v>
      </c>
      <c r="B53" s="873" t="s">
        <v>203</v>
      </c>
      <c r="C53" s="874"/>
      <c r="D53" s="111"/>
      <c r="E53" s="134" t="s">
        <v>46</v>
      </c>
      <c r="F53" s="111"/>
      <c r="G53" s="134" t="s">
        <v>841</v>
      </c>
      <c r="H53" s="111"/>
      <c r="I53" s="134">
        <v>1</v>
      </c>
      <c r="J53" s="134"/>
      <c r="K53" s="134"/>
      <c r="L53" s="134">
        <v>1</v>
      </c>
      <c r="M53" s="134"/>
      <c r="N53" s="111"/>
      <c r="O53" s="134">
        <v>1</v>
      </c>
      <c r="P53" s="134"/>
      <c r="Q53" s="134"/>
      <c r="R53" s="134"/>
      <c r="S53" s="134"/>
      <c r="T53" s="111"/>
      <c r="U53" s="135" t="s">
        <v>353</v>
      </c>
      <c r="V53" s="134">
        <v>1</v>
      </c>
      <c r="W53" s="134">
        <v>1</v>
      </c>
      <c r="X53" s="134">
        <v>1</v>
      </c>
      <c r="Y53" s="134">
        <v>1</v>
      </c>
      <c r="Z53" s="134">
        <v>1</v>
      </c>
      <c r="AA53" s="134"/>
      <c r="AB53" s="111"/>
      <c r="AC53" s="143" t="s">
        <v>234</v>
      </c>
      <c r="AD53" s="132"/>
      <c r="AE53" s="134" t="s">
        <v>61</v>
      </c>
      <c r="AF53" s="111"/>
      <c r="AG53" s="134" t="s">
        <v>827</v>
      </c>
      <c r="AH53" s="111"/>
      <c r="AI53" s="134"/>
      <c r="AJ53" s="134"/>
      <c r="AK53" s="134"/>
      <c r="AL53" s="148"/>
      <c r="AM53" s="148">
        <v>1</v>
      </c>
      <c r="AN53" s="148"/>
      <c r="AO53" s="148"/>
      <c r="AP53" s="134"/>
      <c r="AQ53" s="134"/>
      <c r="AR53" s="134"/>
      <c r="AS53" s="147"/>
      <c r="AT53" s="134"/>
      <c r="AV53" s="134">
        <f t="shared" ref="AV53:AV56" si="39">SUM(AI53:AT53)</f>
        <v>1</v>
      </c>
      <c r="AX53" s="137" t="s">
        <v>40</v>
      </c>
      <c r="AY53" s="111"/>
      <c r="AZ53" s="134">
        <v>1</v>
      </c>
      <c r="BA53" s="134">
        <f>IF(AV53&lt;&gt;0,1," ")</f>
        <v>1</v>
      </c>
      <c r="BC53" s="134" t="s">
        <v>332</v>
      </c>
      <c r="BE53" s="138"/>
      <c r="BF53" s="124"/>
      <c r="BG53" s="138"/>
      <c r="BH53" s="124"/>
      <c r="BI53" s="138"/>
      <c r="BJ53" s="124"/>
      <c r="BK53" s="138"/>
      <c r="BL53" s="124"/>
      <c r="BM53" s="139">
        <f t="shared" ref="BM53:BM56" si="40">BE53+BG53+BI53+BK53</f>
        <v>0</v>
      </c>
      <c r="BN53" s="140">
        <f t="shared" ref="BN53:BN56" si="41">BM53/AV53</f>
        <v>0</v>
      </c>
      <c r="BO53" s="124">
        <f t="shared" ref="BO53:BO56" si="42">BF53+BH53+BJ53+BL53</f>
        <v>0</v>
      </c>
      <c r="BP53" s="127"/>
      <c r="BQ53" s="128"/>
    </row>
    <row r="54" spans="1:69" s="91" customFormat="1" ht="73.2" customHeight="1" x14ac:dyDescent="0.4">
      <c r="A54" s="695" t="s">
        <v>106</v>
      </c>
      <c r="B54" s="863" t="s">
        <v>511</v>
      </c>
      <c r="C54" s="864"/>
      <c r="D54" s="111"/>
      <c r="E54" s="695" t="s">
        <v>46</v>
      </c>
      <c r="F54" s="111"/>
      <c r="G54" s="695" t="s">
        <v>841</v>
      </c>
      <c r="H54" s="111"/>
      <c r="I54" s="695"/>
      <c r="J54" s="695"/>
      <c r="K54" s="695"/>
      <c r="L54" s="695">
        <v>1</v>
      </c>
      <c r="M54" s="695"/>
      <c r="N54" s="111"/>
      <c r="O54" s="695"/>
      <c r="P54" s="695"/>
      <c r="Q54" s="695">
        <v>1</v>
      </c>
      <c r="R54" s="695"/>
      <c r="S54" s="695"/>
      <c r="T54" s="111"/>
      <c r="U54" s="705" t="s">
        <v>353</v>
      </c>
      <c r="V54" s="695">
        <v>1</v>
      </c>
      <c r="W54" s="695">
        <v>1</v>
      </c>
      <c r="X54" s="695">
        <v>1</v>
      </c>
      <c r="Y54" s="695">
        <v>1</v>
      </c>
      <c r="Z54" s="695">
        <v>1</v>
      </c>
      <c r="AA54" s="695"/>
      <c r="AB54" s="111"/>
      <c r="AC54" s="143" t="s">
        <v>846</v>
      </c>
      <c r="AD54" s="132"/>
      <c r="AE54" s="695" t="s">
        <v>61</v>
      </c>
      <c r="AF54" s="111"/>
      <c r="AG54" s="695" t="s">
        <v>208</v>
      </c>
      <c r="AH54" s="111"/>
      <c r="AI54" s="695"/>
      <c r="AJ54" s="695"/>
      <c r="AK54" s="695"/>
      <c r="AL54" s="695"/>
      <c r="AM54" s="695"/>
      <c r="AN54" s="695">
        <v>1</v>
      </c>
      <c r="AO54" s="695"/>
      <c r="AP54" s="695"/>
      <c r="AQ54" s="695"/>
      <c r="AR54" s="695"/>
      <c r="AS54" s="695">
        <v>1</v>
      </c>
      <c r="AT54" s="695"/>
      <c r="AV54" s="695">
        <f>SUM(AI54:AT54)</f>
        <v>2</v>
      </c>
      <c r="AX54" s="988" t="s">
        <v>251</v>
      </c>
      <c r="AY54" s="111"/>
      <c r="AZ54" s="695">
        <v>1</v>
      </c>
      <c r="BA54" s="695">
        <f>IF(AV54&lt;&gt;0,1," ")</f>
        <v>1</v>
      </c>
      <c r="BC54" s="695" t="s">
        <v>332</v>
      </c>
      <c r="BE54" s="697"/>
      <c r="BF54" s="699"/>
      <c r="BG54" s="697"/>
      <c r="BH54" s="699"/>
      <c r="BI54" s="697"/>
      <c r="BJ54" s="699"/>
      <c r="BK54" s="697"/>
      <c r="BL54" s="699"/>
      <c r="BM54" s="906">
        <f>BE54+BG54+BI54+BK54</f>
        <v>0</v>
      </c>
      <c r="BN54" s="927">
        <f>BM54/AV54</f>
        <v>0</v>
      </c>
      <c r="BO54" s="699">
        <f>BF54+BH54+BJ54+BL54</f>
        <v>0</v>
      </c>
      <c r="BP54" s="127"/>
      <c r="BQ54" s="922"/>
    </row>
    <row r="55" spans="1:69" s="91" customFormat="1" ht="58.2" customHeight="1" x14ac:dyDescent="0.4">
      <c r="A55" s="696"/>
      <c r="B55" s="869"/>
      <c r="C55" s="870"/>
      <c r="D55" s="111"/>
      <c r="E55" s="696"/>
      <c r="F55" s="111"/>
      <c r="G55" s="696"/>
      <c r="H55" s="111"/>
      <c r="I55" s="696"/>
      <c r="J55" s="696"/>
      <c r="K55" s="696"/>
      <c r="L55" s="696"/>
      <c r="M55" s="696"/>
      <c r="N55" s="111"/>
      <c r="O55" s="696"/>
      <c r="P55" s="696"/>
      <c r="Q55" s="696"/>
      <c r="R55" s="696"/>
      <c r="S55" s="696"/>
      <c r="T55" s="111"/>
      <c r="U55" s="706"/>
      <c r="V55" s="696"/>
      <c r="W55" s="696"/>
      <c r="X55" s="696"/>
      <c r="Y55" s="696"/>
      <c r="Z55" s="696"/>
      <c r="AA55" s="696"/>
      <c r="AB55" s="111"/>
      <c r="AC55" s="143" t="s">
        <v>847</v>
      </c>
      <c r="AD55" s="132"/>
      <c r="AE55" s="696"/>
      <c r="AF55" s="111"/>
      <c r="AG55" s="696"/>
      <c r="AH55" s="111"/>
      <c r="AI55" s="696"/>
      <c r="AJ55" s="696"/>
      <c r="AK55" s="696"/>
      <c r="AL55" s="696"/>
      <c r="AM55" s="696"/>
      <c r="AN55" s="696"/>
      <c r="AO55" s="696"/>
      <c r="AP55" s="696"/>
      <c r="AQ55" s="696"/>
      <c r="AR55" s="696"/>
      <c r="AS55" s="696"/>
      <c r="AT55" s="696"/>
      <c r="AV55" s="696"/>
      <c r="AX55" s="989"/>
      <c r="AY55" s="111"/>
      <c r="AZ55" s="696"/>
      <c r="BA55" s="696"/>
      <c r="BC55" s="696"/>
      <c r="BE55" s="698"/>
      <c r="BF55" s="700"/>
      <c r="BG55" s="698"/>
      <c r="BH55" s="700"/>
      <c r="BI55" s="698"/>
      <c r="BJ55" s="700"/>
      <c r="BK55" s="698"/>
      <c r="BL55" s="700"/>
      <c r="BM55" s="907"/>
      <c r="BN55" s="928"/>
      <c r="BO55" s="700"/>
      <c r="BP55" s="127"/>
      <c r="BQ55" s="923"/>
    </row>
    <row r="56" spans="1:69" s="91" customFormat="1" ht="83.25" customHeight="1" x14ac:dyDescent="0.4">
      <c r="A56" s="148" t="s">
        <v>848</v>
      </c>
      <c r="B56" s="1036" t="s">
        <v>8</v>
      </c>
      <c r="C56" s="1037"/>
      <c r="D56" s="111"/>
      <c r="E56" s="134" t="s">
        <v>67</v>
      </c>
      <c r="F56" s="111"/>
      <c r="G56" s="134" t="s">
        <v>841</v>
      </c>
      <c r="H56" s="111"/>
      <c r="I56" s="134"/>
      <c r="J56" s="134"/>
      <c r="K56" s="134"/>
      <c r="L56" s="134">
        <v>1</v>
      </c>
      <c r="M56" s="134"/>
      <c r="N56" s="111"/>
      <c r="O56" s="134"/>
      <c r="P56" s="134"/>
      <c r="Q56" s="134">
        <v>1</v>
      </c>
      <c r="R56" s="134"/>
      <c r="S56" s="134"/>
      <c r="T56" s="111"/>
      <c r="U56" s="135" t="s">
        <v>353</v>
      </c>
      <c r="V56" s="134">
        <v>1</v>
      </c>
      <c r="W56" s="134">
        <v>1</v>
      </c>
      <c r="X56" s="134">
        <v>1</v>
      </c>
      <c r="Y56" s="134">
        <v>1</v>
      </c>
      <c r="Z56" s="134">
        <v>1</v>
      </c>
      <c r="AA56" s="134"/>
      <c r="AB56" s="111"/>
      <c r="AC56" s="136" t="s">
        <v>234</v>
      </c>
      <c r="AD56" s="132"/>
      <c r="AE56" s="134" t="s">
        <v>61</v>
      </c>
      <c r="AF56" s="111"/>
      <c r="AG56" s="148" t="s">
        <v>821</v>
      </c>
      <c r="AH56" s="111"/>
      <c r="AI56" s="134"/>
      <c r="AJ56" s="134"/>
      <c r="AK56" s="134"/>
      <c r="AL56" s="134"/>
      <c r="AM56" s="134"/>
      <c r="AN56" s="134"/>
      <c r="AO56" s="134"/>
      <c r="AP56" s="134"/>
      <c r="AQ56" s="134"/>
      <c r="AR56" s="134">
        <v>1</v>
      </c>
      <c r="AS56" s="134"/>
      <c r="AT56" s="134"/>
      <c r="AV56" s="134">
        <f t="shared" si="39"/>
        <v>1</v>
      </c>
      <c r="AX56" s="137" t="s">
        <v>41</v>
      </c>
      <c r="AY56" s="111"/>
      <c r="AZ56" s="134">
        <v>1</v>
      </c>
      <c r="BA56" s="134">
        <f>IF(AV56&lt;&gt;0,1," ")</f>
        <v>1</v>
      </c>
      <c r="BC56" s="134" t="s">
        <v>332</v>
      </c>
      <c r="BE56" s="138"/>
      <c r="BF56" s="124"/>
      <c r="BG56" s="138"/>
      <c r="BH56" s="124"/>
      <c r="BI56" s="138"/>
      <c r="BJ56" s="124"/>
      <c r="BK56" s="138"/>
      <c r="BL56" s="124"/>
      <c r="BM56" s="139">
        <f t="shared" si="40"/>
        <v>0</v>
      </c>
      <c r="BN56" s="140">
        <f t="shared" si="41"/>
        <v>0</v>
      </c>
      <c r="BO56" s="124">
        <f t="shared" si="42"/>
        <v>0</v>
      </c>
      <c r="BP56" s="127"/>
      <c r="BQ56" s="128"/>
    </row>
    <row r="57" spans="1:69" s="91" customFormat="1" ht="9" customHeight="1" thickBot="1" x14ac:dyDescent="0.3">
      <c r="A57" s="111"/>
      <c r="B57" s="112"/>
      <c r="C57" s="112"/>
      <c r="D57" s="111"/>
      <c r="E57" s="111"/>
      <c r="F57" s="111"/>
      <c r="G57" s="111"/>
      <c r="H57" s="111"/>
      <c r="I57" s="111"/>
      <c r="J57" s="111"/>
      <c r="K57" s="111"/>
      <c r="L57" s="111"/>
      <c r="M57" s="111"/>
      <c r="N57" s="111"/>
      <c r="O57" s="111"/>
      <c r="P57" s="111"/>
      <c r="Q57" s="111"/>
      <c r="R57" s="111"/>
      <c r="S57" s="111"/>
      <c r="T57" s="111"/>
      <c r="U57" s="113"/>
      <c r="V57" s="111"/>
      <c r="W57" s="111"/>
      <c r="X57" s="111"/>
      <c r="Y57" s="111"/>
      <c r="Z57" s="111"/>
      <c r="AA57" s="111"/>
      <c r="AB57" s="111"/>
      <c r="AC57" s="114"/>
      <c r="AD57" s="132"/>
      <c r="AE57" s="111"/>
      <c r="AF57" s="111"/>
      <c r="AG57" s="111"/>
      <c r="AH57" s="111"/>
      <c r="AI57" s="111"/>
      <c r="AJ57" s="111"/>
      <c r="AK57" s="111"/>
      <c r="AL57" s="111"/>
      <c r="AM57" s="111"/>
      <c r="AN57" s="111"/>
      <c r="AO57" s="111"/>
      <c r="AP57" s="111"/>
      <c r="AQ57" s="111"/>
      <c r="AR57" s="111"/>
      <c r="AS57" s="111"/>
      <c r="AT57" s="111"/>
      <c r="AV57" s="111"/>
      <c r="AX57" s="112"/>
      <c r="AY57" s="111"/>
      <c r="AZ57" s="111"/>
      <c r="BA57" s="111"/>
      <c r="BC57" s="111"/>
      <c r="BF57" s="115"/>
      <c r="BH57" s="115"/>
      <c r="BJ57" s="115"/>
      <c r="BL57" s="115"/>
      <c r="BM57" s="116"/>
      <c r="BN57" s="116"/>
      <c r="BO57" s="115"/>
    </row>
    <row r="58" spans="1:69" s="116" customFormat="1" ht="59.4" customHeight="1" thickTop="1" thickBot="1" x14ac:dyDescent="0.3">
      <c r="A58" s="855" t="str">
        <f>B32</f>
        <v>AUDITORÍAS DE LEY SIN FECHA DE ENTREGA</v>
      </c>
      <c r="B58" s="855"/>
      <c r="C58" s="449" t="s">
        <v>333</v>
      </c>
      <c r="D58" s="130"/>
      <c r="E58" s="433">
        <f>COUNTIF(BC34:BC56,"P")</f>
        <v>17</v>
      </c>
      <c r="F58" s="130"/>
      <c r="G58" s="558">
        <f>E58/(E58+E59)</f>
        <v>0.80952380952380953</v>
      </c>
      <c r="H58" s="130"/>
      <c r="I58" s="433">
        <f>SUM(I34:I56)</f>
        <v>6</v>
      </c>
      <c r="J58" s="433">
        <f>SUM(J34:J56)</f>
        <v>0</v>
      </c>
      <c r="K58" s="433">
        <f>SUM(K34:K56)</f>
        <v>1</v>
      </c>
      <c r="L58" s="433">
        <f>SUM(L34:L56)</f>
        <v>18</v>
      </c>
      <c r="M58" s="433">
        <f>SUM(M34:M56)</f>
        <v>0</v>
      </c>
      <c r="N58" s="111"/>
      <c r="O58" s="433">
        <f>SUM(O34:O56)</f>
        <v>7</v>
      </c>
      <c r="P58" s="433">
        <f>SUM(P34:P56)</f>
        <v>4</v>
      </c>
      <c r="Q58" s="433">
        <f>SUM(Q34:Q56)</f>
        <v>17</v>
      </c>
      <c r="R58" s="433">
        <f>SUM(R34:R56)</f>
        <v>4</v>
      </c>
      <c r="S58" s="433">
        <f>SUM(S34:S56)</f>
        <v>4</v>
      </c>
      <c r="T58" s="130"/>
      <c r="U58" s="131"/>
      <c r="V58" s="130"/>
      <c r="W58" s="487">
        <f>SUM(W34:W56)</f>
        <v>15</v>
      </c>
      <c r="X58" s="487">
        <f>SUM(X34:X56)</f>
        <v>20</v>
      </c>
      <c r="Y58" s="487">
        <f>SUM(Y34:Y56)</f>
        <v>20</v>
      </c>
      <c r="Z58" s="487">
        <f>SUM(Z34:Z56)</f>
        <v>17</v>
      </c>
      <c r="AA58" s="487">
        <f>SUM(AA34:AA56)</f>
        <v>0</v>
      </c>
      <c r="AB58" s="130"/>
      <c r="AC58" s="806"/>
      <c r="AD58" s="631"/>
      <c r="AE58" s="130"/>
      <c r="AF58" s="130"/>
      <c r="AG58" s="433" t="s">
        <v>253</v>
      </c>
      <c r="AH58" s="130"/>
      <c r="AI58" s="855">
        <f>SUM(AI34:AK56)</f>
        <v>5</v>
      </c>
      <c r="AJ58" s="855"/>
      <c r="AK58" s="855"/>
      <c r="AL58" s="855">
        <f>SUM(AL34:AN56)</f>
        <v>9</v>
      </c>
      <c r="AM58" s="855"/>
      <c r="AN58" s="855"/>
      <c r="AO58" s="855">
        <f>SUM(AO34:AQ56)</f>
        <v>6</v>
      </c>
      <c r="AP58" s="855"/>
      <c r="AQ58" s="855"/>
      <c r="AR58" s="855">
        <f>SUM(AR34:AT56)</f>
        <v>12</v>
      </c>
      <c r="AS58" s="855"/>
      <c r="AT58" s="855"/>
      <c r="AV58" s="855">
        <f>SUM(AV34:AV56)</f>
        <v>32</v>
      </c>
      <c r="AX58" s="1133" t="s">
        <v>264</v>
      </c>
      <c r="AY58" s="130"/>
      <c r="AZ58" s="433">
        <f>SUM(AZ34:AZ56)</f>
        <v>20</v>
      </c>
      <c r="BA58" s="433">
        <f>SUM(BA34:BA56)</f>
        <v>20</v>
      </c>
      <c r="BC58" s="111"/>
      <c r="BE58" s="458">
        <f t="shared" ref="BE58:BM58" si="43">SUM(BE34:BE56)</f>
        <v>0</v>
      </c>
      <c r="BF58" s="901">
        <f t="shared" si="43"/>
        <v>0</v>
      </c>
      <c r="BG58" s="458">
        <f t="shared" si="43"/>
        <v>0</v>
      </c>
      <c r="BH58" s="901">
        <f t="shared" si="43"/>
        <v>0</v>
      </c>
      <c r="BI58" s="458">
        <f t="shared" si="43"/>
        <v>0</v>
      </c>
      <c r="BJ58" s="901">
        <f t="shared" si="43"/>
        <v>0</v>
      </c>
      <c r="BK58" s="458">
        <f t="shared" si="43"/>
        <v>0</v>
      </c>
      <c r="BL58" s="901">
        <f t="shared" si="43"/>
        <v>0</v>
      </c>
      <c r="BM58" s="909">
        <f t="shared" si="43"/>
        <v>0</v>
      </c>
      <c r="BN58" s="910">
        <f>BM58/AV58</f>
        <v>0</v>
      </c>
      <c r="BO58" s="904">
        <f>SUM(BO34:BO56)</f>
        <v>0</v>
      </c>
      <c r="BP58" s="91"/>
      <c r="BQ58" s="91"/>
    </row>
    <row r="59" spans="1:69" s="116" customFormat="1" ht="59.4" customHeight="1" thickTop="1" thickBot="1" x14ac:dyDescent="0.3">
      <c r="A59" s="855"/>
      <c r="B59" s="855"/>
      <c r="C59" s="449" t="s">
        <v>334</v>
      </c>
      <c r="D59" s="130"/>
      <c r="E59" s="433">
        <f>COUNTIF(BC34:BC56,"C")</f>
        <v>4</v>
      </c>
      <c r="F59" s="130"/>
      <c r="G59" s="558">
        <f>E59/(E58+E59)</f>
        <v>0.19047619047619047</v>
      </c>
      <c r="H59" s="130"/>
      <c r="I59" s="855">
        <f>SUM(I58:M58)</f>
        <v>25</v>
      </c>
      <c r="J59" s="855"/>
      <c r="K59" s="855"/>
      <c r="L59" s="855"/>
      <c r="M59" s="855"/>
      <c r="N59" s="132"/>
      <c r="O59" s="855">
        <f>SUM(O58:S58)</f>
        <v>36</v>
      </c>
      <c r="P59" s="855"/>
      <c r="Q59" s="855"/>
      <c r="R59" s="855"/>
      <c r="S59" s="855"/>
      <c r="T59" s="130"/>
      <c r="U59" s="131"/>
      <c r="V59" s="130"/>
      <c r="W59" s="130"/>
      <c r="X59" s="130"/>
      <c r="Y59" s="130"/>
      <c r="Z59" s="130"/>
      <c r="AA59" s="130"/>
      <c r="AB59" s="130"/>
      <c r="AC59" s="806"/>
      <c r="AD59" s="631"/>
      <c r="AE59" s="130"/>
      <c r="AF59" s="130"/>
      <c r="AG59" s="433" t="s">
        <v>766</v>
      </c>
      <c r="AH59" s="130"/>
      <c r="AI59" s="855">
        <f>AI58+AL58+AO58+AR58</f>
        <v>32</v>
      </c>
      <c r="AJ59" s="855"/>
      <c r="AK59" s="855"/>
      <c r="AL59" s="855"/>
      <c r="AM59" s="855"/>
      <c r="AN59" s="855"/>
      <c r="AO59" s="855"/>
      <c r="AP59" s="855"/>
      <c r="AQ59" s="855"/>
      <c r="AR59" s="855"/>
      <c r="AS59" s="855"/>
      <c r="AT59" s="855"/>
      <c r="AV59" s="855"/>
      <c r="AX59" s="1133"/>
      <c r="AY59" s="130"/>
      <c r="AZ59" s="860">
        <f>BA58/AZ58</f>
        <v>1</v>
      </c>
      <c r="BA59" s="860"/>
      <c r="BC59" s="133"/>
      <c r="BE59" s="459">
        <f>BE58/AI58</f>
        <v>0</v>
      </c>
      <c r="BF59" s="902"/>
      <c r="BG59" s="459">
        <f>BG58/AL58</f>
        <v>0</v>
      </c>
      <c r="BH59" s="902"/>
      <c r="BI59" s="459">
        <f>BI58/AO58</f>
        <v>0</v>
      </c>
      <c r="BJ59" s="902"/>
      <c r="BK59" s="459">
        <f>BK58/AR58</f>
        <v>0</v>
      </c>
      <c r="BL59" s="902"/>
      <c r="BM59" s="909"/>
      <c r="BN59" s="910"/>
      <c r="BO59" s="904"/>
      <c r="BP59" s="91"/>
      <c r="BQ59" s="91"/>
    </row>
    <row r="60" spans="1:69" s="91" customFormat="1" ht="23.4" thickTop="1" x14ac:dyDescent="0.25">
      <c r="A60" s="117"/>
      <c r="B60" s="118"/>
      <c r="C60" s="118"/>
      <c r="D60" s="111"/>
      <c r="E60" s="111"/>
      <c r="F60" s="111"/>
      <c r="G60" s="111"/>
      <c r="H60" s="111"/>
      <c r="I60" s="111"/>
      <c r="J60" s="111"/>
      <c r="K60" s="111"/>
      <c r="L60" s="111"/>
      <c r="M60" s="111"/>
      <c r="N60" s="111"/>
      <c r="O60" s="111"/>
      <c r="P60" s="111"/>
      <c r="Q60" s="111"/>
      <c r="R60" s="111"/>
      <c r="S60" s="111"/>
      <c r="T60" s="111"/>
      <c r="U60" s="113"/>
      <c r="V60" s="111"/>
      <c r="W60" s="111"/>
      <c r="X60" s="111"/>
      <c r="Y60" s="111"/>
      <c r="Z60" s="111"/>
      <c r="AA60" s="111"/>
      <c r="AB60" s="111"/>
      <c r="AC60" s="114"/>
      <c r="AD60" s="132"/>
      <c r="AE60" s="111"/>
      <c r="AF60" s="111"/>
      <c r="AG60" s="111"/>
      <c r="AH60" s="111"/>
      <c r="AI60" s="111"/>
      <c r="AJ60" s="111"/>
      <c r="AK60" s="111"/>
      <c r="AL60" s="111"/>
      <c r="AM60" s="111"/>
      <c r="AN60" s="111"/>
      <c r="AO60" s="111"/>
      <c r="AP60" s="111"/>
      <c r="AQ60" s="111"/>
      <c r="AR60" s="111"/>
      <c r="AS60" s="111"/>
      <c r="AT60" s="111"/>
      <c r="AV60" s="111"/>
      <c r="AX60" s="112"/>
      <c r="AY60" s="111"/>
      <c r="AZ60" s="111"/>
      <c r="BA60" s="111"/>
      <c r="BC60" s="111"/>
      <c r="BF60" s="115"/>
      <c r="BH60" s="115"/>
      <c r="BJ60" s="115"/>
      <c r="BL60" s="115"/>
      <c r="BM60" s="116"/>
      <c r="BN60" s="116"/>
      <c r="BO60" s="115"/>
    </row>
    <row r="61" spans="1:69" s="91" customFormat="1" ht="55.5" customHeight="1" x14ac:dyDescent="0.25">
      <c r="A61" s="1038">
        <v>3</v>
      </c>
      <c r="B61" s="1033" t="s">
        <v>771</v>
      </c>
      <c r="C61" s="1034"/>
      <c r="D61" s="111"/>
      <c r="E61" s="111"/>
      <c r="F61" s="111"/>
      <c r="G61" s="111"/>
      <c r="H61" s="111"/>
      <c r="I61" s="111"/>
      <c r="J61" s="111"/>
      <c r="K61" s="111"/>
      <c r="L61" s="111"/>
      <c r="M61" s="111"/>
      <c r="N61" s="111"/>
      <c r="O61" s="111"/>
      <c r="P61" s="111"/>
      <c r="Q61" s="111"/>
      <c r="R61" s="111"/>
      <c r="S61" s="111"/>
      <c r="T61" s="111"/>
      <c r="U61" s="113"/>
      <c r="V61" s="111"/>
      <c r="W61" s="111"/>
      <c r="X61" s="111"/>
      <c r="Y61" s="111"/>
      <c r="Z61" s="111"/>
      <c r="AA61" s="111"/>
      <c r="AB61" s="111"/>
      <c r="AC61" s="112"/>
      <c r="AD61" s="132"/>
      <c r="AE61" s="111"/>
      <c r="AF61" s="111"/>
      <c r="AG61" s="111"/>
      <c r="AH61" s="111"/>
      <c r="AI61" s="111"/>
      <c r="AJ61" s="111"/>
      <c r="AK61" s="111"/>
      <c r="AL61" s="111"/>
      <c r="AM61" s="111"/>
      <c r="AN61" s="111"/>
      <c r="AO61" s="111"/>
      <c r="AP61" s="111"/>
      <c r="AQ61" s="111"/>
      <c r="AR61" s="111"/>
      <c r="AS61" s="111"/>
      <c r="AT61" s="111"/>
      <c r="AV61" s="111"/>
      <c r="AX61" s="112"/>
      <c r="AY61" s="111"/>
      <c r="AZ61" s="111"/>
      <c r="BA61" s="111"/>
      <c r="BC61" s="111"/>
      <c r="BF61" s="115"/>
      <c r="BH61" s="115"/>
      <c r="BJ61" s="115"/>
      <c r="BL61" s="115"/>
      <c r="BM61" s="116"/>
      <c r="BN61" s="116"/>
      <c r="BO61" s="115"/>
    </row>
    <row r="62" spans="1:69" s="91" customFormat="1" ht="144" customHeight="1" x14ac:dyDescent="0.25">
      <c r="A62" s="1039"/>
      <c r="B62" s="1035" t="s">
        <v>1026</v>
      </c>
      <c r="C62" s="1034"/>
      <c r="D62" s="111"/>
      <c r="E62" s="117"/>
      <c r="F62" s="111"/>
      <c r="G62" s="117"/>
      <c r="H62" s="111"/>
      <c r="I62" s="117"/>
      <c r="J62" s="117"/>
      <c r="K62" s="117"/>
      <c r="L62" s="117"/>
      <c r="M62" s="117"/>
      <c r="N62" s="111"/>
      <c r="O62" s="117"/>
      <c r="P62" s="117"/>
      <c r="Q62" s="117"/>
      <c r="R62" s="117"/>
      <c r="S62" s="117"/>
      <c r="T62" s="111"/>
      <c r="U62" s="119"/>
      <c r="V62" s="117"/>
      <c r="W62" s="117"/>
      <c r="X62" s="117"/>
      <c r="Y62" s="117"/>
      <c r="Z62" s="117"/>
      <c r="AA62" s="117"/>
      <c r="AB62" s="111"/>
      <c r="AC62" s="118"/>
      <c r="AD62" s="132"/>
      <c r="AE62" s="117"/>
      <c r="AF62" s="111"/>
      <c r="AG62" s="117"/>
      <c r="AH62" s="111"/>
      <c r="AI62" s="117"/>
      <c r="AJ62" s="117"/>
      <c r="AK62" s="117"/>
      <c r="AL62" s="117"/>
      <c r="AM62" s="117"/>
      <c r="AN62" s="117"/>
      <c r="AO62" s="117"/>
      <c r="AP62" s="117"/>
      <c r="AQ62" s="117"/>
      <c r="AR62" s="117"/>
      <c r="AS62" s="117"/>
      <c r="AT62" s="117"/>
      <c r="AV62" s="117"/>
      <c r="AX62" s="118"/>
      <c r="AY62" s="111"/>
      <c r="AZ62" s="117"/>
      <c r="BA62" s="117"/>
      <c r="BC62" s="117"/>
      <c r="BF62" s="115"/>
      <c r="BH62" s="115"/>
      <c r="BJ62" s="115"/>
      <c r="BL62" s="115"/>
      <c r="BM62" s="116"/>
      <c r="BN62" s="116"/>
      <c r="BO62" s="115"/>
    </row>
    <row r="63" spans="1:69" s="91" customFormat="1" ht="82.8" customHeight="1" x14ac:dyDescent="0.4">
      <c r="A63" s="149" t="s">
        <v>107</v>
      </c>
      <c r="B63" s="871" t="s">
        <v>1085</v>
      </c>
      <c r="C63" s="872"/>
      <c r="D63" s="111"/>
      <c r="E63" s="149" t="s">
        <v>68</v>
      </c>
      <c r="F63" s="111"/>
      <c r="G63" s="149" t="s">
        <v>841</v>
      </c>
      <c r="H63" s="111"/>
      <c r="I63" s="149"/>
      <c r="J63" s="149"/>
      <c r="K63" s="149"/>
      <c r="L63" s="149">
        <v>1</v>
      </c>
      <c r="M63" s="149"/>
      <c r="N63" s="111"/>
      <c r="O63" s="149"/>
      <c r="P63" s="149">
        <v>1</v>
      </c>
      <c r="Q63" s="149"/>
      <c r="R63" s="149"/>
      <c r="S63" s="149"/>
      <c r="T63" s="111"/>
      <c r="U63" s="150" t="s">
        <v>353</v>
      </c>
      <c r="V63" s="149">
        <v>1</v>
      </c>
      <c r="W63" s="149"/>
      <c r="X63" s="149"/>
      <c r="Y63" s="149"/>
      <c r="Z63" s="149"/>
      <c r="AA63" s="149"/>
      <c r="AB63" s="111"/>
      <c r="AC63" s="151">
        <v>42765</v>
      </c>
      <c r="AD63" s="132"/>
      <c r="AE63" s="149"/>
      <c r="AF63" s="111"/>
      <c r="AG63" s="149" t="s">
        <v>788</v>
      </c>
      <c r="AH63" s="111"/>
      <c r="AI63" s="149"/>
      <c r="AJ63" s="149"/>
      <c r="AK63" s="149"/>
      <c r="AL63" s="149"/>
      <c r="AM63" s="149"/>
      <c r="AN63" s="149"/>
      <c r="AO63" s="149"/>
      <c r="AP63" s="149"/>
      <c r="AQ63" s="149"/>
      <c r="AR63" s="149"/>
      <c r="AS63" s="149"/>
      <c r="AT63" s="149"/>
      <c r="AV63" s="149">
        <f>SUM(AI63:AT63)</f>
        <v>0</v>
      </c>
      <c r="AX63" s="152" t="s">
        <v>223</v>
      </c>
      <c r="AY63" s="111"/>
      <c r="AZ63" s="149">
        <v>1</v>
      </c>
      <c r="BA63" s="149" t="str">
        <f>IF(AV63&lt;&gt;0,1," ")</f>
        <v xml:space="preserve"> </v>
      </c>
      <c r="BC63" s="149"/>
      <c r="BE63" s="153"/>
      <c r="BF63" s="154"/>
      <c r="BG63" s="153"/>
      <c r="BH63" s="154"/>
      <c r="BI63" s="153"/>
      <c r="BJ63" s="154"/>
      <c r="BK63" s="153"/>
      <c r="BL63" s="154"/>
      <c r="BM63" s="155">
        <f t="shared" ref="BM63:BM86" si="44">BE63+BG63+BI63+BK63</f>
        <v>0</v>
      </c>
      <c r="BN63" s="156" t="e">
        <f t="shared" ref="BN63:BN86" si="45">BM63/AV63</f>
        <v>#DIV/0!</v>
      </c>
      <c r="BO63" s="154">
        <f t="shared" ref="BO63:BO86" si="46">BF63+BH63+BJ63+BL63</f>
        <v>0</v>
      </c>
      <c r="BP63" s="127"/>
      <c r="BQ63" s="128"/>
    </row>
    <row r="64" spans="1:69" s="91" customFormat="1" ht="82.8" customHeight="1" x14ac:dyDescent="0.4">
      <c r="A64" s="149" t="s">
        <v>108</v>
      </c>
      <c r="B64" s="871" t="s">
        <v>1086</v>
      </c>
      <c r="C64" s="872"/>
      <c r="D64" s="111"/>
      <c r="E64" s="149" t="s">
        <v>68</v>
      </c>
      <c r="F64" s="111"/>
      <c r="G64" s="149" t="s">
        <v>841</v>
      </c>
      <c r="H64" s="111"/>
      <c r="I64" s="149"/>
      <c r="J64" s="149"/>
      <c r="K64" s="149"/>
      <c r="L64" s="149">
        <v>1</v>
      </c>
      <c r="M64" s="149"/>
      <c r="N64" s="111"/>
      <c r="O64" s="149"/>
      <c r="P64" s="149">
        <v>1</v>
      </c>
      <c r="Q64" s="149"/>
      <c r="R64" s="149"/>
      <c r="S64" s="149"/>
      <c r="T64" s="111"/>
      <c r="U64" s="150" t="s">
        <v>353</v>
      </c>
      <c r="V64" s="149">
        <v>1</v>
      </c>
      <c r="W64" s="149"/>
      <c r="X64" s="149"/>
      <c r="Y64" s="149"/>
      <c r="Z64" s="149">
        <v>1</v>
      </c>
      <c r="AA64" s="149"/>
      <c r="AB64" s="111"/>
      <c r="AC64" s="151">
        <v>42765</v>
      </c>
      <c r="AD64" s="132"/>
      <c r="AE64" s="149"/>
      <c r="AF64" s="111"/>
      <c r="AG64" s="149" t="s">
        <v>38</v>
      </c>
      <c r="AH64" s="111"/>
      <c r="AI64" s="149"/>
      <c r="AJ64" s="149"/>
      <c r="AK64" s="149"/>
      <c r="AL64" s="149"/>
      <c r="AM64" s="149"/>
      <c r="AN64" s="149"/>
      <c r="AO64" s="149"/>
      <c r="AP64" s="149"/>
      <c r="AQ64" s="149"/>
      <c r="AR64" s="149"/>
      <c r="AS64" s="149"/>
      <c r="AT64" s="149"/>
      <c r="AV64" s="149">
        <f>SUM(AI64:AT64)</f>
        <v>0</v>
      </c>
      <c r="AX64" s="152" t="s">
        <v>223</v>
      </c>
      <c r="AY64" s="111"/>
      <c r="AZ64" s="149">
        <v>1</v>
      </c>
      <c r="BA64" s="149" t="str">
        <f t="shared" ref="BA64:BA72" si="47">IF(AV64&lt;&gt;0,1," ")</f>
        <v xml:space="preserve"> </v>
      </c>
      <c r="BC64" s="149"/>
      <c r="BE64" s="153"/>
      <c r="BF64" s="154"/>
      <c r="BG64" s="153"/>
      <c r="BH64" s="154"/>
      <c r="BI64" s="153"/>
      <c r="BJ64" s="154"/>
      <c r="BK64" s="153"/>
      <c r="BL64" s="154"/>
      <c r="BM64" s="155">
        <f t="shared" ref="BM64" si="48">BE64+BG64+BI64+BK64</f>
        <v>0</v>
      </c>
      <c r="BN64" s="156" t="e">
        <f t="shared" ref="BN64" si="49">BM64/AV64</f>
        <v>#DIV/0!</v>
      </c>
      <c r="BO64" s="154">
        <f t="shared" ref="BO64" si="50">BF64+BH64+BJ64+BL64</f>
        <v>0</v>
      </c>
      <c r="BP64" s="127"/>
      <c r="BQ64" s="128"/>
    </row>
    <row r="65" spans="1:69" s="91" customFormat="1" ht="82.8" customHeight="1" x14ac:dyDescent="0.4">
      <c r="A65" s="149" t="s">
        <v>109</v>
      </c>
      <c r="B65" s="871" t="s">
        <v>1087</v>
      </c>
      <c r="C65" s="872"/>
      <c r="D65" s="111"/>
      <c r="E65" s="149" t="s">
        <v>68</v>
      </c>
      <c r="F65" s="111"/>
      <c r="G65" s="149" t="s">
        <v>841</v>
      </c>
      <c r="H65" s="111"/>
      <c r="I65" s="149"/>
      <c r="J65" s="149"/>
      <c r="K65" s="149"/>
      <c r="L65" s="149">
        <v>1</v>
      </c>
      <c r="M65" s="149"/>
      <c r="N65" s="111"/>
      <c r="O65" s="149"/>
      <c r="P65" s="149">
        <v>1</v>
      </c>
      <c r="Q65" s="149"/>
      <c r="R65" s="149"/>
      <c r="S65" s="149"/>
      <c r="T65" s="111"/>
      <c r="U65" s="150" t="s">
        <v>353</v>
      </c>
      <c r="V65" s="149">
        <v>1</v>
      </c>
      <c r="W65" s="149"/>
      <c r="X65" s="149"/>
      <c r="Y65" s="149"/>
      <c r="Z65" s="149"/>
      <c r="AA65" s="149"/>
      <c r="AB65" s="111"/>
      <c r="AC65" s="151">
        <v>42765</v>
      </c>
      <c r="AD65" s="132"/>
      <c r="AE65" s="149" t="s">
        <v>61</v>
      </c>
      <c r="AF65" s="111"/>
      <c r="AG65" s="149" t="s">
        <v>250</v>
      </c>
      <c r="AH65" s="111"/>
      <c r="AI65" s="149">
        <v>1</v>
      </c>
      <c r="AJ65" s="149"/>
      <c r="AK65" s="149"/>
      <c r="AL65" s="149"/>
      <c r="AM65" s="149"/>
      <c r="AN65" s="149"/>
      <c r="AO65" s="149"/>
      <c r="AP65" s="149"/>
      <c r="AQ65" s="149"/>
      <c r="AR65" s="149"/>
      <c r="AS65" s="149"/>
      <c r="AT65" s="149"/>
      <c r="AV65" s="149">
        <f t="shared" ref="AV65:AV86" si="51">SUM(AI65:AT65)</f>
        <v>1</v>
      </c>
      <c r="AX65" s="152" t="s">
        <v>229</v>
      </c>
      <c r="AY65" s="111"/>
      <c r="AZ65" s="149">
        <v>1</v>
      </c>
      <c r="BA65" s="149">
        <f t="shared" si="47"/>
        <v>1</v>
      </c>
      <c r="BC65" s="149" t="s">
        <v>332</v>
      </c>
      <c r="BE65" s="153"/>
      <c r="BF65" s="154"/>
      <c r="BG65" s="153"/>
      <c r="BH65" s="154"/>
      <c r="BI65" s="153"/>
      <c r="BJ65" s="154"/>
      <c r="BK65" s="153"/>
      <c r="BL65" s="154"/>
      <c r="BM65" s="155">
        <f t="shared" si="44"/>
        <v>0</v>
      </c>
      <c r="BN65" s="156">
        <f t="shared" si="45"/>
        <v>0</v>
      </c>
      <c r="BO65" s="154">
        <f t="shared" si="46"/>
        <v>0</v>
      </c>
      <c r="BP65" s="127"/>
      <c r="BQ65" s="128"/>
    </row>
    <row r="66" spans="1:69" s="111" customFormat="1" ht="82.8" customHeight="1" x14ac:dyDescent="0.4">
      <c r="A66" s="149" t="s">
        <v>110</v>
      </c>
      <c r="B66" s="871" t="s">
        <v>1088</v>
      </c>
      <c r="C66" s="872"/>
      <c r="E66" s="149" t="s">
        <v>68</v>
      </c>
      <c r="G66" s="149" t="s">
        <v>841</v>
      </c>
      <c r="I66" s="149"/>
      <c r="J66" s="149"/>
      <c r="K66" s="149"/>
      <c r="L66" s="149">
        <v>1</v>
      </c>
      <c r="M66" s="149"/>
      <c r="O66" s="149"/>
      <c r="P66" s="149">
        <v>1</v>
      </c>
      <c r="Q66" s="149"/>
      <c r="R66" s="149"/>
      <c r="S66" s="149"/>
      <c r="U66" s="150" t="s">
        <v>353</v>
      </c>
      <c r="V66" s="149">
        <v>1</v>
      </c>
      <c r="W66" s="149">
        <v>1</v>
      </c>
      <c r="X66" s="149">
        <v>1</v>
      </c>
      <c r="Y66" s="149">
        <v>1</v>
      </c>
      <c r="Z66" s="149">
        <v>1</v>
      </c>
      <c r="AA66" s="149"/>
      <c r="AC66" s="151">
        <v>42765</v>
      </c>
      <c r="AD66" s="132"/>
      <c r="AE66" s="149" t="s">
        <v>61</v>
      </c>
      <c r="AG66" s="149" t="s">
        <v>250</v>
      </c>
      <c r="AI66" s="149">
        <v>1</v>
      </c>
      <c r="AJ66" s="149"/>
      <c r="AK66" s="149"/>
      <c r="AL66" s="149"/>
      <c r="AM66" s="149"/>
      <c r="AN66" s="149"/>
      <c r="AO66" s="149"/>
      <c r="AP66" s="149"/>
      <c r="AQ66" s="149"/>
      <c r="AR66" s="149"/>
      <c r="AS66" s="149"/>
      <c r="AT66" s="149"/>
      <c r="AV66" s="149">
        <f t="shared" si="51"/>
        <v>1</v>
      </c>
      <c r="AX66" s="152" t="s">
        <v>59</v>
      </c>
      <c r="AZ66" s="149">
        <v>1</v>
      </c>
      <c r="BA66" s="149">
        <f t="shared" si="47"/>
        <v>1</v>
      </c>
      <c r="BC66" s="149" t="s">
        <v>332</v>
      </c>
      <c r="BE66" s="149"/>
      <c r="BF66" s="154"/>
      <c r="BG66" s="149"/>
      <c r="BH66" s="154"/>
      <c r="BI66" s="149"/>
      <c r="BJ66" s="154"/>
      <c r="BK66" s="149"/>
      <c r="BL66" s="154"/>
      <c r="BM66" s="157">
        <f t="shared" si="44"/>
        <v>0</v>
      </c>
      <c r="BN66" s="158">
        <f t="shared" si="45"/>
        <v>0</v>
      </c>
      <c r="BO66" s="154">
        <f t="shared" si="46"/>
        <v>0</v>
      </c>
      <c r="BP66" s="159"/>
      <c r="BQ66" s="146"/>
    </row>
    <row r="67" spans="1:69" s="111" customFormat="1" ht="82.8" customHeight="1" x14ac:dyDescent="0.4">
      <c r="A67" s="149" t="s">
        <v>112</v>
      </c>
      <c r="B67" s="871" t="s">
        <v>1089</v>
      </c>
      <c r="C67" s="872"/>
      <c r="E67" s="149" t="s">
        <v>68</v>
      </c>
      <c r="G67" s="149" t="s">
        <v>841</v>
      </c>
      <c r="I67" s="149"/>
      <c r="J67" s="149"/>
      <c r="K67" s="149"/>
      <c r="L67" s="149">
        <v>1</v>
      </c>
      <c r="M67" s="149"/>
      <c r="O67" s="149"/>
      <c r="P67" s="149">
        <v>1</v>
      </c>
      <c r="Q67" s="149"/>
      <c r="R67" s="149"/>
      <c r="S67" s="149"/>
      <c r="U67" s="150" t="s">
        <v>353</v>
      </c>
      <c r="V67" s="149">
        <v>1</v>
      </c>
      <c r="W67" s="149">
        <v>1</v>
      </c>
      <c r="X67" s="149">
        <v>1</v>
      </c>
      <c r="Y67" s="149">
        <v>1</v>
      </c>
      <c r="Z67" s="149">
        <v>1</v>
      </c>
      <c r="AA67" s="149"/>
      <c r="AC67" s="151">
        <v>42765</v>
      </c>
      <c r="AD67" s="132"/>
      <c r="AE67" s="149" t="s">
        <v>785</v>
      </c>
      <c r="AG67" s="470" t="s">
        <v>61</v>
      </c>
      <c r="AI67" s="149">
        <v>1</v>
      </c>
      <c r="AJ67" s="149"/>
      <c r="AK67" s="149"/>
      <c r="AL67" s="149"/>
      <c r="AM67" s="149"/>
      <c r="AN67" s="149"/>
      <c r="AO67" s="149"/>
      <c r="AP67" s="149"/>
      <c r="AQ67" s="149"/>
      <c r="AR67" s="149"/>
      <c r="AS67" s="149"/>
      <c r="AT67" s="149"/>
      <c r="AV67" s="149">
        <f t="shared" si="51"/>
        <v>1</v>
      </c>
      <c r="AX67" s="152" t="s">
        <v>50</v>
      </c>
      <c r="AZ67" s="149">
        <v>1</v>
      </c>
      <c r="BA67" s="149">
        <f t="shared" si="47"/>
        <v>1</v>
      </c>
      <c r="BC67" s="149" t="s">
        <v>332</v>
      </c>
      <c r="BE67" s="149"/>
      <c r="BF67" s="154"/>
      <c r="BG67" s="149"/>
      <c r="BH67" s="154"/>
      <c r="BI67" s="149"/>
      <c r="BJ67" s="154"/>
      <c r="BK67" s="149"/>
      <c r="BL67" s="154"/>
      <c r="BM67" s="157">
        <f t="shared" si="44"/>
        <v>0</v>
      </c>
      <c r="BN67" s="158">
        <f t="shared" si="45"/>
        <v>0</v>
      </c>
      <c r="BO67" s="154">
        <f t="shared" si="46"/>
        <v>0</v>
      </c>
      <c r="BP67" s="159"/>
      <c r="BQ67" s="146"/>
    </row>
    <row r="68" spans="1:69" s="112" customFormat="1" ht="82.8" customHeight="1" x14ac:dyDescent="0.4">
      <c r="A68" s="149" t="s">
        <v>113</v>
      </c>
      <c r="B68" s="871" t="s">
        <v>1090</v>
      </c>
      <c r="C68" s="872"/>
      <c r="D68" s="371"/>
      <c r="E68" s="149" t="s">
        <v>68</v>
      </c>
      <c r="F68" s="371"/>
      <c r="G68" s="149" t="s">
        <v>841</v>
      </c>
      <c r="H68" s="371"/>
      <c r="I68" s="149"/>
      <c r="J68" s="149"/>
      <c r="K68" s="149"/>
      <c r="L68" s="149">
        <v>1</v>
      </c>
      <c r="M68" s="149"/>
      <c r="N68" s="371"/>
      <c r="O68" s="149"/>
      <c r="P68" s="149">
        <v>1</v>
      </c>
      <c r="Q68" s="149"/>
      <c r="R68" s="149"/>
      <c r="S68" s="149"/>
      <c r="T68" s="371"/>
      <c r="U68" s="150" t="s">
        <v>353</v>
      </c>
      <c r="V68" s="149">
        <v>1</v>
      </c>
      <c r="W68" s="149">
        <v>1</v>
      </c>
      <c r="X68" s="149">
        <v>1</v>
      </c>
      <c r="Y68" s="465">
        <v>1</v>
      </c>
      <c r="Z68" s="465">
        <v>1</v>
      </c>
      <c r="AA68" s="465"/>
      <c r="AB68" s="371"/>
      <c r="AC68" s="151">
        <v>42765</v>
      </c>
      <c r="AD68" s="633"/>
      <c r="AE68" s="149" t="s">
        <v>785</v>
      </c>
      <c r="AF68" s="371"/>
      <c r="AG68" s="149" t="s">
        <v>36</v>
      </c>
      <c r="AH68" s="371"/>
      <c r="AI68" s="465">
        <v>1</v>
      </c>
      <c r="AJ68" s="465"/>
      <c r="AK68" s="465"/>
      <c r="AL68" s="465"/>
      <c r="AM68" s="465"/>
      <c r="AN68" s="465"/>
      <c r="AO68" s="465"/>
      <c r="AP68" s="465"/>
      <c r="AQ68" s="465"/>
      <c r="AR68" s="465"/>
      <c r="AS68" s="465"/>
      <c r="AT68" s="465"/>
      <c r="AV68" s="149">
        <f t="shared" si="51"/>
        <v>1</v>
      </c>
      <c r="AX68" s="152" t="s">
        <v>30</v>
      </c>
      <c r="AY68" s="371"/>
      <c r="AZ68" s="149">
        <v>1</v>
      </c>
      <c r="BA68" s="149">
        <f t="shared" si="47"/>
        <v>1</v>
      </c>
      <c r="BC68" s="149" t="s">
        <v>332</v>
      </c>
      <c r="BE68" s="149"/>
      <c r="BF68" s="154"/>
      <c r="BG68" s="149"/>
      <c r="BH68" s="154"/>
      <c r="BI68" s="149"/>
      <c r="BJ68" s="154"/>
      <c r="BK68" s="149"/>
      <c r="BL68" s="154"/>
      <c r="BM68" s="157">
        <f t="shared" si="44"/>
        <v>0</v>
      </c>
      <c r="BN68" s="158">
        <f t="shared" si="45"/>
        <v>0</v>
      </c>
      <c r="BO68" s="154">
        <f t="shared" si="46"/>
        <v>0</v>
      </c>
      <c r="BP68" s="159"/>
      <c r="BQ68" s="146"/>
    </row>
    <row r="69" spans="1:69" s="112" customFormat="1" ht="82.8" customHeight="1" x14ac:dyDescent="0.4">
      <c r="A69" s="149" t="s">
        <v>111</v>
      </c>
      <c r="B69" s="871" t="s">
        <v>1091</v>
      </c>
      <c r="C69" s="872"/>
      <c r="D69" s="142"/>
      <c r="E69" s="149" t="s">
        <v>68</v>
      </c>
      <c r="F69" s="142"/>
      <c r="G69" s="149" t="s">
        <v>841</v>
      </c>
      <c r="H69" s="142"/>
      <c r="I69" s="149"/>
      <c r="J69" s="149"/>
      <c r="K69" s="149"/>
      <c r="L69" s="149">
        <v>1</v>
      </c>
      <c r="M69" s="149"/>
      <c r="N69" s="371"/>
      <c r="O69" s="149"/>
      <c r="P69" s="149">
        <v>1</v>
      </c>
      <c r="Q69" s="149"/>
      <c r="R69" s="149"/>
      <c r="S69" s="149"/>
      <c r="T69" s="142"/>
      <c r="U69" s="150" t="s">
        <v>353</v>
      </c>
      <c r="V69" s="149">
        <v>1</v>
      </c>
      <c r="W69" s="149">
        <v>1</v>
      </c>
      <c r="X69" s="149">
        <v>1</v>
      </c>
      <c r="Y69" s="465">
        <v>1</v>
      </c>
      <c r="Z69" s="465">
        <v>1</v>
      </c>
      <c r="AA69" s="465"/>
      <c r="AB69" s="142"/>
      <c r="AC69" s="151">
        <v>42765</v>
      </c>
      <c r="AD69" s="634"/>
      <c r="AE69" s="149" t="s">
        <v>61</v>
      </c>
      <c r="AF69" s="142"/>
      <c r="AG69" s="149" t="s">
        <v>66</v>
      </c>
      <c r="AH69" s="142"/>
      <c r="AI69" s="465">
        <v>1</v>
      </c>
      <c r="AJ69" s="465"/>
      <c r="AK69" s="465"/>
      <c r="AL69" s="465"/>
      <c r="AM69" s="465"/>
      <c r="AN69" s="465"/>
      <c r="AO69" s="465"/>
      <c r="AP69" s="465"/>
      <c r="AQ69" s="465"/>
      <c r="AR69" s="465"/>
      <c r="AS69" s="465"/>
      <c r="AT69" s="465"/>
      <c r="AV69" s="149">
        <f t="shared" si="51"/>
        <v>1</v>
      </c>
      <c r="AX69" s="152" t="s">
        <v>51</v>
      </c>
      <c r="AY69" s="142"/>
      <c r="AZ69" s="149">
        <v>1</v>
      </c>
      <c r="BA69" s="149">
        <f t="shared" si="47"/>
        <v>1</v>
      </c>
      <c r="BC69" s="149" t="s">
        <v>332</v>
      </c>
      <c r="BE69" s="149"/>
      <c r="BF69" s="154"/>
      <c r="BG69" s="149"/>
      <c r="BH69" s="154"/>
      <c r="BI69" s="149"/>
      <c r="BJ69" s="154"/>
      <c r="BK69" s="149"/>
      <c r="BL69" s="154"/>
      <c r="BM69" s="157">
        <f t="shared" si="44"/>
        <v>0</v>
      </c>
      <c r="BN69" s="158">
        <f t="shared" si="45"/>
        <v>0</v>
      </c>
      <c r="BO69" s="154">
        <f t="shared" si="46"/>
        <v>0</v>
      </c>
      <c r="BP69" s="159"/>
      <c r="BQ69" s="146"/>
    </row>
    <row r="70" spans="1:69" s="112" customFormat="1" ht="82.8" customHeight="1" x14ac:dyDescent="0.4">
      <c r="A70" s="149" t="s">
        <v>114</v>
      </c>
      <c r="B70" s="871" t="s">
        <v>1092</v>
      </c>
      <c r="C70" s="872"/>
      <c r="D70" s="371"/>
      <c r="E70" s="149" t="s">
        <v>68</v>
      </c>
      <c r="F70" s="371"/>
      <c r="G70" s="149" t="s">
        <v>841</v>
      </c>
      <c r="H70" s="371"/>
      <c r="I70" s="149"/>
      <c r="J70" s="149"/>
      <c r="K70" s="149"/>
      <c r="L70" s="149">
        <v>1</v>
      </c>
      <c r="M70" s="149"/>
      <c r="N70" s="371"/>
      <c r="O70" s="149"/>
      <c r="P70" s="149"/>
      <c r="Q70" s="149">
        <v>1</v>
      </c>
      <c r="R70" s="149"/>
      <c r="S70" s="149"/>
      <c r="T70" s="371"/>
      <c r="U70" s="150" t="s">
        <v>353</v>
      </c>
      <c r="V70" s="149">
        <v>1</v>
      </c>
      <c r="W70" s="149">
        <v>1</v>
      </c>
      <c r="X70" s="149">
        <v>1</v>
      </c>
      <c r="Y70" s="149">
        <v>1</v>
      </c>
      <c r="Z70" s="149">
        <v>1</v>
      </c>
      <c r="AA70" s="149"/>
      <c r="AB70" s="371"/>
      <c r="AC70" s="151">
        <v>42765</v>
      </c>
      <c r="AD70" s="633"/>
      <c r="AE70" s="149" t="s">
        <v>1012</v>
      </c>
      <c r="AF70" s="371"/>
      <c r="AG70" s="149" t="s">
        <v>1011</v>
      </c>
      <c r="AH70" s="371"/>
      <c r="AI70" s="149">
        <v>1</v>
      </c>
      <c r="AJ70" s="149"/>
      <c r="AK70" s="149"/>
      <c r="AL70" s="149"/>
      <c r="AM70" s="149"/>
      <c r="AN70" s="149"/>
      <c r="AO70" s="149"/>
      <c r="AP70" s="149"/>
      <c r="AQ70" s="149"/>
      <c r="AR70" s="149"/>
      <c r="AS70" s="149"/>
      <c r="AT70" s="149"/>
      <c r="AV70" s="149">
        <f t="shared" si="51"/>
        <v>1</v>
      </c>
      <c r="AX70" s="152" t="s">
        <v>29</v>
      </c>
      <c r="AY70" s="371"/>
      <c r="AZ70" s="149">
        <v>1</v>
      </c>
      <c r="BA70" s="149">
        <f t="shared" si="47"/>
        <v>1</v>
      </c>
      <c r="BC70" s="149" t="s">
        <v>332</v>
      </c>
      <c r="BE70" s="149"/>
      <c r="BF70" s="154"/>
      <c r="BG70" s="149"/>
      <c r="BH70" s="154"/>
      <c r="BI70" s="149"/>
      <c r="BJ70" s="154"/>
      <c r="BK70" s="149"/>
      <c r="BL70" s="154"/>
      <c r="BM70" s="157">
        <f t="shared" si="44"/>
        <v>0</v>
      </c>
      <c r="BN70" s="158">
        <f t="shared" si="45"/>
        <v>0</v>
      </c>
      <c r="BO70" s="154">
        <f t="shared" si="46"/>
        <v>0</v>
      </c>
      <c r="BP70" s="159"/>
      <c r="BQ70" s="146"/>
    </row>
    <row r="71" spans="1:69" s="111" customFormat="1" ht="82.8" customHeight="1" x14ac:dyDescent="0.4">
      <c r="A71" s="149" t="s">
        <v>115</v>
      </c>
      <c r="B71" s="871" t="s">
        <v>1093</v>
      </c>
      <c r="C71" s="872"/>
      <c r="E71" s="149" t="s">
        <v>68</v>
      </c>
      <c r="G71" s="149" t="s">
        <v>841</v>
      </c>
      <c r="I71" s="149"/>
      <c r="J71" s="149"/>
      <c r="K71" s="149"/>
      <c r="L71" s="149">
        <v>1</v>
      </c>
      <c r="M71" s="149"/>
      <c r="O71" s="149"/>
      <c r="P71" s="149">
        <v>1</v>
      </c>
      <c r="Q71" s="149"/>
      <c r="R71" s="149"/>
      <c r="S71" s="149"/>
      <c r="U71" s="150" t="s">
        <v>353</v>
      </c>
      <c r="V71" s="149">
        <v>1</v>
      </c>
      <c r="W71" s="149">
        <v>1</v>
      </c>
      <c r="X71" s="149">
        <v>1</v>
      </c>
      <c r="Y71" s="149">
        <v>1</v>
      </c>
      <c r="Z71" s="149">
        <v>1</v>
      </c>
      <c r="AA71" s="149"/>
      <c r="AC71" s="151">
        <v>42765</v>
      </c>
      <c r="AD71" s="132"/>
      <c r="AE71" s="149" t="s">
        <v>1012</v>
      </c>
      <c r="AG71" s="149" t="s">
        <v>1011</v>
      </c>
      <c r="AI71" s="149">
        <v>1</v>
      </c>
      <c r="AJ71" s="149"/>
      <c r="AK71" s="149"/>
      <c r="AL71" s="149"/>
      <c r="AM71" s="149"/>
      <c r="AN71" s="149"/>
      <c r="AO71" s="149"/>
      <c r="AP71" s="149"/>
      <c r="AQ71" s="149"/>
      <c r="AR71" s="149"/>
      <c r="AS71" s="149"/>
      <c r="AT71" s="149"/>
      <c r="AV71" s="149">
        <f t="shared" si="51"/>
        <v>1</v>
      </c>
      <c r="AX71" s="152" t="s">
        <v>52</v>
      </c>
      <c r="AZ71" s="149">
        <v>1</v>
      </c>
      <c r="BA71" s="149">
        <f t="shared" si="47"/>
        <v>1</v>
      </c>
      <c r="BC71" s="149" t="s">
        <v>332</v>
      </c>
      <c r="BE71" s="149"/>
      <c r="BF71" s="154"/>
      <c r="BG71" s="149"/>
      <c r="BH71" s="154"/>
      <c r="BI71" s="149"/>
      <c r="BJ71" s="154"/>
      <c r="BK71" s="149"/>
      <c r="BL71" s="154"/>
      <c r="BM71" s="157">
        <f t="shared" si="44"/>
        <v>0</v>
      </c>
      <c r="BN71" s="158">
        <f t="shared" si="45"/>
        <v>0</v>
      </c>
      <c r="BO71" s="154">
        <f t="shared" si="46"/>
        <v>0</v>
      </c>
      <c r="BP71" s="159"/>
      <c r="BQ71" s="146"/>
    </row>
    <row r="72" spans="1:69" s="111" customFormat="1" ht="82.8" customHeight="1" x14ac:dyDescent="0.4">
      <c r="A72" s="149" t="s">
        <v>116</v>
      </c>
      <c r="B72" s="871" t="s">
        <v>1094</v>
      </c>
      <c r="C72" s="872"/>
      <c r="D72" s="112"/>
      <c r="E72" s="149" t="s">
        <v>68</v>
      </c>
      <c r="F72" s="112"/>
      <c r="G72" s="149" t="s">
        <v>841</v>
      </c>
      <c r="H72" s="112"/>
      <c r="I72" s="149"/>
      <c r="J72" s="149"/>
      <c r="K72" s="149"/>
      <c r="L72" s="149">
        <v>1</v>
      </c>
      <c r="M72" s="149"/>
      <c r="O72" s="149"/>
      <c r="P72" s="149">
        <v>1</v>
      </c>
      <c r="Q72" s="149"/>
      <c r="R72" s="149"/>
      <c r="S72" s="149"/>
      <c r="T72" s="112"/>
      <c r="U72" s="150" t="s">
        <v>353</v>
      </c>
      <c r="V72" s="149">
        <v>1</v>
      </c>
      <c r="W72" s="149">
        <v>1</v>
      </c>
      <c r="X72" s="149">
        <v>1</v>
      </c>
      <c r="Y72" s="149">
        <v>1</v>
      </c>
      <c r="Z72" s="149">
        <v>1</v>
      </c>
      <c r="AA72" s="149"/>
      <c r="AB72" s="112"/>
      <c r="AC72" s="151">
        <v>42765</v>
      </c>
      <c r="AD72" s="635"/>
      <c r="AE72" s="149" t="s">
        <v>61</v>
      </c>
      <c r="AF72" s="112"/>
      <c r="AG72" s="149" t="s">
        <v>821</v>
      </c>
      <c r="AH72" s="112"/>
      <c r="AI72" s="149">
        <v>1</v>
      </c>
      <c r="AJ72" s="149"/>
      <c r="AK72" s="149"/>
      <c r="AL72" s="149"/>
      <c r="AM72" s="149"/>
      <c r="AN72" s="149"/>
      <c r="AO72" s="149"/>
      <c r="AP72" s="149"/>
      <c r="AQ72" s="149"/>
      <c r="AR72" s="149"/>
      <c r="AS72" s="149"/>
      <c r="AT72" s="149"/>
      <c r="AV72" s="149">
        <f t="shared" si="51"/>
        <v>1</v>
      </c>
      <c r="AX72" s="152" t="s">
        <v>49</v>
      </c>
      <c r="AY72" s="112"/>
      <c r="AZ72" s="149">
        <v>1</v>
      </c>
      <c r="BA72" s="149">
        <f t="shared" si="47"/>
        <v>1</v>
      </c>
      <c r="BC72" s="149" t="s">
        <v>332</v>
      </c>
      <c r="BE72" s="149"/>
      <c r="BF72" s="154"/>
      <c r="BG72" s="149"/>
      <c r="BH72" s="154"/>
      <c r="BI72" s="149"/>
      <c r="BJ72" s="154"/>
      <c r="BK72" s="149"/>
      <c r="BL72" s="154"/>
      <c r="BM72" s="157">
        <f t="shared" si="44"/>
        <v>0</v>
      </c>
      <c r="BN72" s="158">
        <f t="shared" si="45"/>
        <v>0</v>
      </c>
      <c r="BO72" s="154">
        <f t="shared" si="46"/>
        <v>0</v>
      </c>
      <c r="BP72" s="159"/>
      <c r="BQ72" s="146"/>
    </row>
    <row r="73" spans="1:69" s="111" customFormat="1" ht="82.8" customHeight="1" x14ac:dyDescent="0.4">
      <c r="A73" s="149" t="s">
        <v>117</v>
      </c>
      <c r="B73" s="871" t="s">
        <v>1095</v>
      </c>
      <c r="C73" s="872"/>
      <c r="D73" s="112"/>
      <c r="E73" s="149" t="s">
        <v>68</v>
      </c>
      <c r="F73" s="112"/>
      <c r="G73" s="149" t="s">
        <v>841</v>
      </c>
      <c r="H73" s="112"/>
      <c r="I73" s="149"/>
      <c r="J73" s="149"/>
      <c r="K73" s="149"/>
      <c r="L73" s="149">
        <v>1</v>
      </c>
      <c r="M73" s="149"/>
      <c r="O73" s="149">
        <v>1</v>
      </c>
      <c r="P73" s="149"/>
      <c r="Q73" s="149"/>
      <c r="R73" s="149">
        <v>1</v>
      </c>
      <c r="S73" s="149"/>
      <c r="T73" s="112"/>
      <c r="U73" s="150" t="s">
        <v>353</v>
      </c>
      <c r="V73" s="149">
        <v>1</v>
      </c>
      <c r="W73" s="149">
        <v>1</v>
      </c>
      <c r="X73" s="149">
        <v>1</v>
      </c>
      <c r="Y73" s="149">
        <v>1</v>
      </c>
      <c r="Z73" s="149">
        <v>1</v>
      </c>
      <c r="AA73" s="149"/>
      <c r="AB73" s="112"/>
      <c r="AC73" s="151">
        <v>42765</v>
      </c>
      <c r="AD73" s="635"/>
      <c r="AE73" s="149" t="s">
        <v>61</v>
      </c>
      <c r="AF73" s="112"/>
      <c r="AG73" s="149" t="s">
        <v>1017</v>
      </c>
      <c r="AH73" s="112"/>
      <c r="AI73" s="149">
        <v>1</v>
      </c>
      <c r="AJ73" s="149"/>
      <c r="AK73" s="149"/>
      <c r="AL73" s="149"/>
      <c r="AM73" s="149"/>
      <c r="AN73" s="149"/>
      <c r="AO73" s="149"/>
      <c r="AP73" s="149"/>
      <c r="AQ73" s="149"/>
      <c r="AR73" s="149"/>
      <c r="AS73" s="149"/>
      <c r="AT73" s="149"/>
      <c r="AV73" s="149">
        <f t="shared" si="51"/>
        <v>1</v>
      </c>
      <c r="AX73" s="152" t="s">
        <v>55</v>
      </c>
      <c r="AY73" s="112"/>
      <c r="AZ73" s="149">
        <v>1</v>
      </c>
      <c r="BA73" s="149">
        <f>IF(AV73&lt;&gt;0,1," ")</f>
        <v>1</v>
      </c>
      <c r="BC73" s="149" t="s">
        <v>332</v>
      </c>
      <c r="BE73" s="149"/>
      <c r="BF73" s="154"/>
      <c r="BG73" s="149"/>
      <c r="BH73" s="154"/>
      <c r="BI73" s="149"/>
      <c r="BJ73" s="154"/>
      <c r="BK73" s="149"/>
      <c r="BL73" s="154"/>
      <c r="BM73" s="157">
        <f t="shared" si="44"/>
        <v>0</v>
      </c>
      <c r="BN73" s="158">
        <f t="shared" si="45"/>
        <v>0</v>
      </c>
      <c r="BO73" s="154">
        <f t="shared" si="46"/>
        <v>0</v>
      </c>
      <c r="BP73" s="159"/>
      <c r="BQ73" s="146"/>
    </row>
    <row r="74" spans="1:69" s="111" customFormat="1" ht="82.8" customHeight="1" x14ac:dyDescent="0.4">
      <c r="A74" s="643" t="s">
        <v>118</v>
      </c>
      <c r="B74" s="883" t="s">
        <v>1096</v>
      </c>
      <c r="C74" s="884"/>
      <c r="D74" s="112"/>
      <c r="E74" s="643" t="s">
        <v>68</v>
      </c>
      <c r="F74" s="112"/>
      <c r="G74" s="643" t="s">
        <v>841</v>
      </c>
      <c r="H74" s="112"/>
      <c r="I74" s="643"/>
      <c r="J74" s="643"/>
      <c r="K74" s="643"/>
      <c r="L74" s="643">
        <v>1</v>
      </c>
      <c r="M74" s="643"/>
      <c r="O74" s="643"/>
      <c r="P74" s="643"/>
      <c r="Q74" s="643"/>
      <c r="R74" s="643">
        <v>1</v>
      </c>
      <c r="S74" s="643"/>
      <c r="T74" s="112"/>
      <c r="U74" s="648" t="s">
        <v>353</v>
      </c>
      <c r="V74" s="643">
        <v>1</v>
      </c>
      <c r="W74" s="643">
        <v>1</v>
      </c>
      <c r="X74" s="643">
        <v>1</v>
      </c>
      <c r="Y74" s="643">
        <v>1</v>
      </c>
      <c r="Z74" s="643">
        <v>1</v>
      </c>
      <c r="AA74" s="643"/>
      <c r="AB74" s="112"/>
      <c r="AC74" s="646">
        <v>42765</v>
      </c>
      <c r="AD74" s="635"/>
      <c r="AE74" s="643" t="s">
        <v>61</v>
      </c>
      <c r="AF74" s="112"/>
      <c r="AG74" s="149" t="s">
        <v>208</v>
      </c>
      <c r="AH74" s="112"/>
      <c r="AI74" s="643">
        <v>1</v>
      </c>
      <c r="AJ74" s="643"/>
      <c r="AK74" s="643"/>
      <c r="AL74" s="643"/>
      <c r="AM74" s="643"/>
      <c r="AN74" s="643"/>
      <c r="AO74" s="643"/>
      <c r="AP74" s="643"/>
      <c r="AQ74" s="643"/>
      <c r="AR74" s="643"/>
      <c r="AS74" s="643"/>
      <c r="AT74" s="643"/>
      <c r="AV74" s="643">
        <f>SUM(AI74:AT74)</f>
        <v>1</v>
      </c>
      <c r="AX74" s="643" t="s">
        <v>35</v>
      </c>
      <c r="AY74" s="112"/>
      <c r="AZ74" s="643">
        <v>1</v>
      </c>
      <c r="BA74" s="643">
        <f>IF(AV74&lt;&gt;0,1," ")</f>
        <v>1</v>
      </c>
      <c r="BC74" s="149" t="s">
        <v>332</v>
      </c>
      <c r="BE74" s="643"/>
      <c r="BF74" s="644"/>
      <c r="BG74" s="643"/>
      <c r="BH74" s="644"/>
      <c r="BI74" s="643"/>
      <c r="BJ74" s="644"/>
      <c r="BK74" s="643"/>
      <c r="BL74" s="644"/>
      <c r="BM74" s="645">
        <f>BE74+BG74+BI74+BK74</f>
        <v>0</v>
      </c>
      <c r="BN74" s="647">
        <f>BM74/AV74</f>
        <v>0</v>
      </c>
      <c r="BO74" s="644">
        <f>BF74+BH74+BJ74+BL74</f>
        <v>0</v>
      </c>
      <c r="BP74" s="159"/>
      <c r="BQ74" s="349"/>
    </row>
    <row r="75" spans="1:69" s="111" customFormat="1" ht="82.8" customHeight="1" x14ac:dyDescent="0.4">
      <c r="A75" s="643" t="s">
        <v>119</v>
      </c>
      <c r="B75" s="883" t="s">
        <v>1097</v>
      </c>
      <c r="C75" s="884"/>
      <c r="D75" s="112"/>
      <c r="E75" s="643" t="s">
        <v>68</v>
      </c>
      <c r="F75" s="112"/>
      <c r="G75" s="643" t="s">
        <v>841</v>
      </c>
      <c r="H75" s="112"/>
      <c r="I75" s="643"/>
      <c r="J75" s="643"/>
      <c r="K75" s="643"/>
      <c r="L75" s="643">
        <v>1</v>
      </c>
      <c r="M75" s="643"/>
      <c r="O75" s="643"/>
      <c r="P75" s="643"/>
      <c r="Q75" s="643"/>
      <c r="R75" s="643">
        <v>1</v>
      </c>
      <c r="S75" s="643"/>
      <c r="T75" s="112"/>
      <c r="U75" s="648" t="s">
        <v>353</v>
      </c>
      <c r="V75" s="643">
        <v>1</v>
      </c>
      <c r="W75" s="643">
        <v>1</v>
      </c>
      <c r="X75" s="643">
        <v>1</v>
      </c>
      <c r="Y75" s="643">
        <v>1</v>
      </c>
      <c r="Z75" s="643">
        <v>1</v>
      </c>
      <c r="AA75" s="643"/>
      <c r="AB75" s="112"/>
      <c r="AC75" s="646">
        <v>42765</v>
      </c>
      <c r="AD75" s="635"/>
      <c r="AE75" s="643" t="s">
        <v>61</v>
      </c>
      <c r="AF75" s="112"/>
      <c r="AG75" s="149" t="s">
        <v>208</v>
      </c>
      <c r="AH75" s="112"/>
      <c r="AI75" s="643">
        <v>1</v>
      </c>
      <c r="AJ75" s="643"/>
      <c r="AK75" s="643"/>
      <c r="AL75" s="643"/>
      <c r="AM75" s="643"/>
      <c r="AN75" s="643"/>
      <c r="AO75" s="643"/>
      <c r="AP75" s="643"/>
      <c r="AQ75" s="643"/>
      <c r="AR75" s="643"/>
      <c r="AS75" s="643"/>
      <c r="AT75" s="643"/>
      <c r="AV75" s="643">
        <f>SUM(AI75:AT75)</f>
        <v>1</v>
      </c>
      <c r="AX75" s="643" t="s">
        <v>828</v>
      </c>
      <c r="AY75" s="112"/>
      <c r="AZ75" s="643">
        <v>1</v>
      </c>
      <c r="BA75" s="643">
        <f>IF(AV75&lt;&gt;0,1," ")</f>
        <v>1</v>
      </c>
      <c r="BC75" s="149" t="s">
        <v>332</v>
      </c>
      <c r="BE75" s="643"/>
      <c r="BF75" s="644"/>
      <c r="BG75" s="643"/>
      <c r="BH75" s="644"/>
      <c r="BI75" s="643"/>
      <c r="BJ75" s="644"/>
      <c r="BK75" s="643"/>
      <c r="BL75" s="644"/>
      <c r="BM75" s="645">
        <f>BE75+BG75+BI75+BK75</f>
        <v>0</v>
      </c>
      <c r="BN75" s="647">
        <f>BM75/AV75</f>
        <v>0</v>
      </c>
      <c r="BO75" s="644">
        <f>BF75+BH75+BJ75+BL75</f>
        <v>0</v>
      </c>
      <c r="BP75" s="159"/>
      <c r="BQ75" s="349"/>
    </row>
    <row r="76" spans="1:69" s="111" customFormat="1" ht="82.8" customHeight="1" x14ac:dyDescent="0.4">
      <c r="A76" s="149" t="s">
        <v>120</v>
      </c>
      <c r="B76" s="871" t="s">
        <v>1098</v>
      </c>
      <c r="C76" s="872"/>
      <c r="D76" s="112"/>
      <c r="E76" s="149" t="s">
        <v>68</v>
      </c>
      <c r="F76" s="112"/>
      <c r="G76" s="149" t="s">
        <v>841</v>
      </c>
      <c r="H76" s="112"/>
      <c r="I76" s="149"/>
      <c r="J76" s="149"/>
      <c r="K76" s="149"/>
      <c r="L76" s="149">
        <v>1</v>
      </c>
      <c r="M76" s="149"/>
      <c r="O76" s="149">
        <v>1</v>
      </c>
      <c r="P76" s="149"/>
      <c r="Q76" s="149"/>
      <c r="R76" s="149"/>
      <c r="S76" s="149"/>
      <c r="T76" s="112"/>
      <c r="U76" s="150" t="s">
        <v>353</v>
      </c>
      <c r="V76" s="149">
        <v>1</v>
      </c>
      <c r="W76" s="149"/>
      <c r="X76" s="149"/>
      <c r="Y76" s="149"/>
      <c r="Z76" s="149"/>
      <c r="AA76" s="149"/>
      <c r="AB76" s="112"/>
      <c r="AC76" s="151">
        <v>42765</v>
      </c>
      <c r="AD76" s="635"/>
      <c r="AE76" s="149"/>
      <c r="AF76" s="112"/>
      <c r="AG76" s="149" t="s">
        <v>788</v>
      </c>
      <c r="AH76" s="112"/>
      <c r="AI76" s="149"/>
      <c r="AJ76" s="149"/>
      <c r="AK76" s="149"/>
      <c r="AL76" s="149"/>
      <c r="AM76" s="149"/>
      <c r="AN76" s="149"/>
      <c r="AO76" s="149"/>
      <c r="AP76" s="149"/>
      <c r="AQ76" s="149"/>
      <c r="AR76" s="149"/>
      <c r="AS76" s="149"/>
      <c r="AT76" s="149"/>
      <c r="AV76" s="149">
        <f t="shared" si="51"/>
        <v>0</v>
      </c>
      <c r="AX76" s="152" t="s">
        <v>56</v>
      </c>
      <c r="AY76" s="112"/>
      <c r="AZ76" s="149">
        <v>1</v>
      </c>
      <c r="BA76" s="149" t="str">
        <f t="shared" ref="BA76:BA82" si="52">IF(AV76&lt;&gt;0,1," ")</f>
        <v xml:space="preserve"> </v>
      </c>
      <c r="BC76" s="149"/>
      <c r="BE76" s="149"/>
      <c r="BF76" s="154"/>
      <c r="BG76" s="149"/>
      <c r="BH76" s="154"/>
      <c r="BI76" s="149"/>
      <c r="BJ76" s="154"/>
      <c r="BK76" s="149"/>
      <c r="BL76" s="154"/>
      <c r="BM76" s="157">
        <f t="shared" si="44"/>
        <v>0</v>
      </c>
      <c r="BN76" s="158" t="e">
        <f t="shared" si="45"/>
        <v>#DIV/0!</v>
      </c>
      <c r="BO76" s="154">
        <f t="shared" si="46"/>
        <v>0</v>
      </c>
      <c r="BP76" s="159"/>
      <c r="BQ76" s="146"/>
    </row>
    <row r="77" spans="1:69" s="111" customFormat="1" ht="82.8" customHeight="1" x14ac:dyDescent="0.4">
      <c r="A77" s="149" t="s">
        <v>732</v>
      </c>
      <c r="B77" s="871" t="s">
        <v>1099</v>
      </c>
      <c r="C77" s="872"/>
      <c r="D77" s="112"/>
      <c r="E77" s="149" t="s">
        <v>68</v>
      </c>
      <c r="F77" s="112"/>
      <c r="G77" s="149" t="s">
        <v>841</v>
      </c>
      <c r="H77" s="112"/>
      <c r="I77" s="149"/>
      <c r="J77" s="149"/>
      <c r="K77" s="149"/>
      <c r="L77" s="149">
        <v>1</v>
      </c>
      <c r="M77" s="149"/>
      <c r="O77" s="149"/>
      <c r="P77" s="149"/>
      <c r="Q77" s="149">
        <v>1</v>
      </c>
      <c r="R77" s="149"/>
      <c r="S77" s="149"/>
      <c r="T77" s="112"/>
      <c r="U77" s="150" t="s">
        <v>353</v>
      </c>
      <c r="V77" s="149">
        <v>1</v>
      </c>
      <c r="W77" s="149">
        <v>1</v>
      </c>
      <c r="X77" s="149">
        <v>1</v>
      </c>
      <c r="Y77" s="465">
        <v>1</v>
      </c>
      <c r="Z77" s="465">
        <v>1</v>
      </c>
      <c r="AA77" s="465"/>
      <c r="AB77" s="112"/>
      <c r="AC77" s="151">
        <v>42765</v>
      </c>
      <c r="AD77" s="635"/>
      <c r="AE77" s="149" t="s">
        <v>1012</v>
      </c>
      <c r="AF77" s="112"/>
      <c r="AG77" s="149" t="s">
        <v>66</v>
      </c>
      <c r="AH77" s="112"/>
      <c r="AI77" s="465">
        <v>1</v>
      </c>
      <c r="AJ77" s="465"/>
      <c r="AK77" s="465"/>
      <c r="AL77" s="465"/>
      <c r="AM77" s="465"/>
      <c r="AN77" s="465"/>
      <c r="AO77" s="465"/>
      <c r="AP77" s="465"/>
      <c r="AQ77" s="465"/>
      <c r="AR77" s="465"/>
      <c r="AS77" s="465"/>
      <c r="AT77" s="465"/>
      <c r="AV77" s="149">
        <f t="shared" si="51"/>
        <v>1</v>
      </c>
      <c r="AX77" s="152" t="s">
        <v>31</v>
      </c>
      <c r="AY77" s="112"/>
      <c r="AZ77" s="149">
        <v>1</v>
      </c>
      <c r="BA77" s="149">
        <f t="shared" si="52"/>
        <v>1</v>
      </c>
      <c r="BC77" s="149" t="s">
        <v>332</v>
      </c>
      <c r="BE77" s="149"/>
      <c r="BF77" s="154"/>
      <c r="BG77" s="149"/>
      <c r="BH77" s="154"/>
      <c r="BI77" s="149"/>
      <c r="BJ77" s="154"/>
      <c r="BK77" s="149"/>
      <c r="BL77" s="154"/>
      <c r="BM77" s="157">
        <f t="shared" si="44"/>
        <v>0</v>
      </c>
      <c r="BN77" s="158">
        <f t="shared" si="45"/>
        <v>0</v>
      </c>
      <c r="BO77" s="154">
        <f t="shared" si="46"/>
        <v>0</v>
      </c>
      <c r="BP77" s="159"/>
      <c r="BQ77" s="146"/>
    </row>
    <row r="78" spans="1:69" s="111" customFormat="1" ht="82.8" customHeight="1" x14ac:dyDescent="0.4">
      <c r="A78" s="149" t="s">
        <v>733</v>
      </c>
      <c r="B78" s="871" t="s">
        <v>1100</v>
      </c>
      <c r="C78" s="872"/>
      <c r="D78" s="112"/>
      <c r="E78" s="149" t="s">
        <v>68</v>
      </c>
      <c r="F78" s="112"/>
      <c r="G78" s="149" t="s">
        <v>841</v>
      </c>
      <c r="H78" s="112"/>
      <c r="I78" s="149"/>
      <c r="J78" s="149"/>
      <c r="K78" s="149"/>
      <c r="L78" s="149">
        <v>1</v>
      </c>
      <c r="M78" s="149"/>
      <c r="O78" s="149"/>
      <c r="P78" s="149"/>
      <c r="Q78" s="149">
        <v>1</v>
      </c>
      <c r="R78" s="149"/>
      <c r="S78" s="149"/>
      <c r="T78" s="112"/>
      <c r="U78" s="150" t="s">
        <v>353</v>
      </c>
      <c r="V78" s="149">
        <v>1</v>
      </c>
      <c r="W78" s="149">
        <v>1</v>
      </c>
      <c r="X78" s="149">
        <v>1</v>
      </c>
      <c r="Y78" s="465">
        <v>1</v>
      </c>
      <c r="Z78" s="465">
        <v>1</v>
      </c>
      <c r="AA78" s="465"/>
      <c r="AB78" s="112"/>
      <c r="AC78" s="151">
        <v>42765</v>
      </c>
      <c r="AD78" s="635"/>
      <c r="AE78" s="149" t="s">
        <v>61</v>
      </c>
      <c r="AF78" s="112"/>
      <c r="AG78" s="149" t="s">
        <v>1017</v>
      </c>
      <c r="AH78" s="112"/>
      <c r="AI78" s="465">
        <v>1</v>
      </c>
      <c r="AJ78" s="465"/>
      <c r="AK78" s="465"/>
      <c r="AL78" s="465"/>
      <c r="AM78" s="465"/>
      <c r="AN78" s="465"/>
      <c r="AO78" s="465"/>
      <c r="AP78" s="465"/>
      <c r="AQ78" s="465"/>
      <c r="AR78" s="465"/>
      <c r="AS78" s="465"/>
      <c r="AT78" s="465"/>
      <c r="AV78" s="149">
        <f t="shared" ref="AV78" si="53">SUM(AI78:AT78)</f>
        <v>1</v>
      </c>
      <c r="AX78" s="152" t="s">
        <v>41</v>
      </c>
      <c r="AY78" s="112"/>
      <c r="AZ78" s="149">
        <v>1</v>
      </c>
      <c r="BA78" s="149">
        <f t="shared" ref="BA78" si="54">IF(AV78&lt;&gt;0,1," ")</f>
        <v>1</v>
      </c>
      <c r="BC78" s="149" t="s">
        <v>332</v>
      </c>
      <c r="BE78" s="149"/>
      <c r="BF78" s="154"/>
      <c r="BG78" s="149"/>
      <c r="BH78" s="154"/>
      <c r="BI78" s="149"/>
      <c r="BJ78" s="154"/>
      <c r="BK78" s="149"/>
      <c r="BL78" s="154"/>
      <c r="BM78" s="157">
        <f t="shared" ref="BM78" si="55">BE78+BG78+BI78+BK78</f>
        <v>0</v>
      </c>
      <c r="BN78" s="158">
        <f t="shared" ref="BN78" si="56">BM78/AV78</f>
        <v>0</v>
      </c>
      <c r="BO78" s="154">
        <f t="shared" ref="BO78" si="57">BF78+BH78+BJ78+BL78</f>
        <v>0</v>
      </c>
      <c r="BP78" s="159"/>
      <c r="BQ78" s="146"/>
    </row>
    <row r="79" spans="1:69" s="111" customFormat="1" ht="82.8" customHeight="1" x14ac:dyDescent="0.4">
      <c r="A79" s="149" t="s">
        <v>734</v>
      </c>
      <c r="B79" s="871" t="s">
        <v>1101</v>
      </c>
      <c r="C79" s="872"/>
      <c r="E79" s="149" t="s">
        <v>68</v>
      </c>
      <c r="G79" s="149" t="s">
        <v>841</v>
      </c>
      <c r="I79" s="149"/>
      <c r="J79" s="149"/>
      <c r="K79" s="149"/>
      <c r="L79" s="149">
        <v>1</v>
      </c>
      <c r="M79" s="149"/>
      <c r="N79" s="371"/>
      <c r="O79" s="149">
        <v>1</v>
      </c>
      <c r="P79" s="149"/>
      <c r="Q79" s="149"/>
      <c r="R79" s="149"/>
      <c r="S79" s="149"/>
      <c r="U79" s="150" t="s">
        <v>353</v>
      </c>
      <c r="V79" s="149">
        <v>1</v>
      </c>
      <c r="W79" s="149">
        <v>1</v>
      </c>
      <c r="X79" s="149">
        <v>1</v>
      </c>
      <c r="Y79" s="149">
        <v>1</v>
      </c>
      <c r="Z79" s="149">
        <v>1</v>
      </c>
      <c r="AA79" s="149"/>
      <c r="AC79" s="151">
        <v>42765</v>
      </c>
      <c r="AD79" s="132"/>
      <c r="AE79" s="149" t="s">
        <v>61</v>
      </c>
      <c r="AG79" s="149" t="s">
        <v>1017</v>
      </c>
      <c r="AI79" s="149">
        <v>1</v>
      </c>
      <c r="AJ79" s="149"/>
      <c r="AK79" s="149"/>
      <c r="AL79" s="149"/>
      <c r="AM79" s="149"/>
      <c r="AN79" s="149"/>
      <c r="AO79" s="149"/>
      <c r="AP79" s="149"/>
      <c r="AQ79" s="149"/>
      <c r="AR79" s="149"/>
      <c r="AS79" s="149"/>
      <c r="AT79" s="149"/>
      <c r="AV79" s="149">
        <f t="shared" si="51"/>
        <v>1</v>
      </c>
      <c r="AX79" s="152" t="s">
        <v>63</v>
      </c>
      <c r="AZ79" s="149">
        <v>1</v>
      </c>
      <c r="BA79" s="149">
        <f t="shared" si="52"/>
        <v>1</v>
      </c>
      <c r="BC79" s="149" t="s">
        <v>332</v>
      </c>
      <c r="BE79" s="149"/>
      <c r="BF79" s="154"/>
      <c r="BG79" s="149"/>
      <c r="BH79" s="154"/>
      <c r="BI79" s="149"/>
      <c r="BJ79" s="154"/>
      <c r="BK79" s="149"/>
      <c r="BL79" s="154"/>
      <c r="BM79" s="157">
        <f t="shared" si="44"/>
        <v>0</v>
      </c>
      <c r="BN79" s="158">
        <f t="shared" si="45"/>
        <v>0</v>
      </c>
      <c r="BO79" s="154">
        <f t="shared" si="46"/>
        <v>0</v>
      </c>
      <c r="BP79" s="159"/>
      <c r="BQ79" s="146"/>
    </row>
    <row r="80" spans="1:69" s="111" customFormat="1" ht="82.8" customHeight="1" x14ac:dyDescent="0.4">
      <c r="A80" s="149" t="s">
        <v>735</v>
      </c>
      <c r="B80" s="871" t="s">
        <v>1102</v>
      </c>
      <c r="C80" s="872"/>
      <c r="E80" s="149" t="s">
        <v>68</v>
      </c>
      <c r="G80" s="149" t="s">
        <v>841</v>
      </c>
      <c r="I80" s="149"/>
      <c r="J80" s="149"/>
      <c r="K80" s="149"/>
      <c r="L80" s="149">
        <v>1</v>
      </c>
      <c r="M80" s="149"/>
      <c r="O80" s="149">
        <v>1</v>
      </c>
      <c r="P80" s="149"/>
      <c r="Q80" s="149"/>
      <c r="R80" s="149"/>
      <c r="S80" s="149"/>
      <c r="U80" s="150" t="s">
        <v>353</v>
      </c>
      <c r="V80" s="149">
        <v>1</v>
      </c>
      <c r="W80" s="149">
        <v>1</v>
      </c>
      <c r="X80" s="149">
        <v>1</v>
      </c>
      <c r="Y80" s="149">
        <v>1</v>
      </c>
      <c r="Z80" s="149">
        <v>1</v>
      </c>
      <c r="AA80" s="149"/>
      <c r="AC80" s="151">
        <v>42765</v>
      </c>
      <c r="AD80" s="132"/>
      <c r="AE80" s="149" t="s">
        <v>61</v>
      </c>
      <c r="AG80" s="149" t="s">
        <v>208</v>
      </c>
      <c r="AI80" s="149">
        <v>1</v>
      </c>
      <c r="AJ80" s="149"/>
      <c r="AK80" s="149"/>
      <c r="AL80" s="149"/>
      <c r="AM80" s="149"/>
      <c r="AN80" s="149"/>
      <c r="AO80" s="149"/>
      <c r="AP80" s="149"/>
      <c r="AQ80" s="149"/>
      <c r="AR80" s="149"/>
      <c r="AS80" s="149"/>
      <c r="AT80" s="149"/>
      <c r="AV80" s="149">
        <f t="shared" si="51"/>
        <v>1</v>
      </c>
      <c r="AX80" s="152" t="s">
        <v>215</v>
      </c>
      <c r="AZ80" s="149">
        <v>1</v>
      </c>
      <c r="BA80" s="149">
        <f t="shared" si="52"/>
        <v>1</v>
      </c>
      <c r="BC80" s="149" t="s">
        <v>332</v>
      </c>
      <c r="BE80" s="149"/>
      <c r="BF80" s="154"/>
      <c r="BG80" s="149"/>
      <c r="BH80" s="154"/>
      <c r="BI80" s="149"/>
      <c r="BJ80" s="154"/>
      <c r="BK80" s="149"/>
      <c r="BL80" s="154"/>
      <c r="BM80" s="157">
        <f t="shared" si="44"/>
        <v>0</v>
      </c>
      <c r="BN80" s="158">
        <f t="shared" si="45"/>
        <v>0</v>
      </c>
      <c r="BO80" s="154">
        <f t="shared" si="46"/>
        <v>0</v>
      </c>
      <c r="BP80" s="159"/>
      <c r="BQ80" s="146"/>
    </row>
    <row r="81" spans="1:69" s="111" customFormat="1" ht="82.8" customHeight="1" x14ac:dyDescent="0.4">
      <c r="A81" s="149" t="s">
        <v>736</v>
      </c>
      <c r="B81" s="871" t="s">
        <v>1103</v>
      </c>
      <c r="C81" s="872"/>
      <c r="D81" s="112"/>
      <c r="E81" s="149" t="s">
        <v>68</v>
      </c>
      <c r="F81" s="112"/>
      <c r="G81" s="149" t="s">
        <v>841</v>
      </c>
      <c r="H81" s="112"/>
      <c r="I81" s="149"/>
      <c r="J81" s="149"/>
      <c r="K81" s="149"/>
      <c r="L81" s="149">
        <v>1</v>
      </c>
      <c r="M81" s="149"/>
      <c r="O81" s="149"/>
      <c r="P81" s="149"/>
      <c r="Q81" s="149">
        <v>1</v>
      </c>
      <c r="R81" s="149"/>
      <c r="S81" s="149"/>
      <c r="T81" s="112"/>
      <c r="U81" s="150" t="s">
        <v>353</v>
      </c>
      <c r="V81" s="149">
        <v>1</v>
      </c>
      <c r="W81" s="149">
        <v>1</v>
      </c>
      <c r="X81" s="149">
        <v>1</v>
      </c>
      <c r="Y81" s="149">
        <v>1</v>
      </c>
      <c r="Z81" s="149">
        <v>1</v>
      </c>
      <c r="AA81" s="149"/>
      <c r="AB81" s="112"/>
      <c r="AC81" s="151">
        <v>42765</v>
      </c>
      <c r="AD81" s="635"/>
      <c r="AE81" s="149" t="s">
        <v>61</v>
      </c>
      <c r="AF81" s="112"/>
      <c r="AG81" s="149" t="s">
        <v>821</v>
      </c>
      <c r="AH81" s="112"/>
      <c r="AI81" s="149">
        <v>1</v>
      </c>
      <c r="AJ81" s="149"/>
      <c r="AK81" s="149"/>
      <c r="AL81" s="149"/>
      <c r="AM81" s="149"/>
      <c r="AN81" s="149"/>
      <c r="AO81" s="149"/>
      <c r="AP81" s="149"/>
      <c r="AQ81" s="149"/>
      <c r="AR81" s="149"/>
      <c r="AS81" s="149"/>
      <c r="AT81" s="149"/>
      <c r="AV81" s="149">
        <f t="shared" si="51"/>
        <v>1</v>
      </c>
      <c r="AX81" s="152" t="s">
        <v>54</v>
      </c>
      <c r="AY81" s="112"/>
      <c r="AZ81" s="149">
        <v>1</v>
      </c>
      <c r="BA81" s="149">
        <f t="shared" si="52"/>
        <v>1</v>
      </c>
      <c r="BC81" s="149" t="s">
        <v>332</v>
      </c>
      <c r="BE81" s="149"/>
      <c r="BF81" s="154"/>
      <c r="BG81" s="149"/>
      <c r="BH81" s="154"/>
      <c r="BI81" s="149"/>
      <c r="BJ81" s="154"/>
      <c r="BK81" s="149"/>
      <c r="BL81" s="154"/>
      <c r="BM81" s="157">
        <f t="shared" si="44"/>
        <v>0</v>
      </c>
      <c r="BN81" s="158">
        <f t="shared" si="45"/>
        <v>0</v>
      </c>
      <c r="BO81" s="154">
        <f t="shared" si="46"/>
        <v>0</v>
      </c>
      <c r="BP81" s="159"/>
      <c r="BQ81" s="146"/>
    </row>
    <row r="82" spans="1:69" s="111" customFormat="1" ht="82.8" customHeight="1" x14ac:dyDescent="0.4">
      <c r="A82" s="149" t="s">
        <v>737</v>
      </c>
      <c r="B82" s="871" t="s">
        <v>1104</v>
      </c>
      <c r="C82" s="872"/>
      <c r="E82" s="149" t="s">
        <v>68</v>
      </c>
      <c r="G82" s="149" t="s">
        <v>841</v>
      </c>
      <c r="I82" s="149"/>
      <c r="J82" s="149"/>
      <c r="K82" s="149"/>
      <c r="L82" s="149">
        <v>1</v>
      </c>
      <c r="M82" s="149"/>
      <c r="O82" s="149"/>
      <c r="P82" s="149"/>
      <c r="Q82" s="149">
        <v>1</v>
      </c>
      <c r="R82" s="149"/>
      <c r="S82" s="149"/>
      <c r="U82" s="150" t="s">
        <v>353</v>
      </c>
      <c r="V82" s="149">
        <v>1</v>
      </c>
      <c r="W82" s="149">
        <v>1</v>
      </c>
      <c r="X82" s="149">
        <v>1</v>
      </c>
      <c r="Y82" s="149">
        <v>1</v>
      </c>
      <c r="Z82" s="149">
        <v>1</v>
      </c>
      <c r="AA82" s="149"/>
      <c r="AC82" s="151">
        <v>42765</v>
      </c>
      <c r="AD82" s="132"/>
      <c r="AE82" s="149" t="s">
        <v>61</v>
      </c>
      <c r="AG82" s="149" t="s">
        <v>821</v>
      </c>
      <c r="AI82" s="149">
        <v>1</v>
      </c>
      <c r="AJ82" s="149"/>
      <c r="AK82" s="149"/>
      <c r="AL82" s="149"/>
      <c r="AM82" s="149"/>
      <c r="AN82" s="149"/>
      <c r="AO82" s="149"/>
      <c r="AP82" s="149"/>
      <c r="AQ82" s="149"/>
      <c r="AR82" s="149"/>
      <c r="AS82" s="149"/>
      <c r="AT82" s="149"/>
      <c r="AV82" s="149">
        <f t="shared" si="51"/>
        <v>1</v>
      </c>
      <c r="AX82" s="152" t="s">
        <v>57</v>
      </c>
      <c r="AZ82" s="149">
        <v>1</v>
      </c>
      <c r="BA82" s="149">
        <f t="shared" si="52"/>
        <v>1</v>
      </c>
      <c r="BC82" s="149" t="s">
        <v>332</v>
      </c>
      <c r="BE82" s="149"/>
      <c r="BF82" s="154"/>
      <c r="BG82" s="149"/>
      <c r="BH82" s="154"/>
      <c r="BI82" s="149"/>
      <c r="BJ82" s="154"/>
      <c r="BK82" s="149"/>
      <c r="BL82" s="154"/>
      <c r="BM82" s="157">
        <f t="shared" si="44"/>
        <v>0</v>
      </c>
      <c r="BN82" s="158">
        <f t="shared" si="45"/>
        <v>0</v>
      </c>
      <c r="BO82" s="154">
        <f t="shared" si="46"/>
        <v>0</v>
      </c>
      <c r="BP82" s="159"/>
      <c r="BQ82" s="146"/>
    </row>
    <row r="83" spans="1:69" s="111" customFormat="1" ht="102.6" customHeight="1" x14ac:dyDescent="0.4">
      <c r="A83" s="643" t="s">
        <v>738</v>
      </c>
      <c r="B83" s="883" t="s">
        <v>1105</v>
      </c>
      <c r="C83" s="884"/>
      <c r="D83" s="112"/>
      <c r="E83" s="643" t="s">
        <v>68</v>
      </c>
      <c r="F83" s="112"/>
      <c r="G83" s="643" t="s">
        <v>841</v>
      </c>
      <c r="H83" s="112"/>
      <c r="I83" s="643"/>
      <c r="J83" s="643"/>
      <c r="K83" s="643"/>
      <c r="L83" s="643">
        <v>1</v>
      </c>
      <c r="M83" s="643"/>
      <c r="O83" s="643"/>
      <c r="P83" s="643"/>
      <c r="Q83" s="643"/>
      <c r="R83" s="643">
        <v>1</v>
      </c>
      <c r="S83" s="643"/>
      <c r="T83" s="112"/>
      <c r="U83" s="648" t="s">
        <v>353</v>
      </c>
      <c r="V83" s="643">
        <v>1</v>
      </c>
      <c r="W83" s="643">
        <v>1</v>
      </c>
      <c r="X83" s="643">
        <v>1</v>
      </c>
      <c r="Y83" s="643">
        <v>1</v>
      </c>
      <c r="Z83" s="643">
        <v>1</v>
      </c>
      <c r="AA83" s="643"/>
      <c r="AB83" s="112"/>
      <c r="AC83" s="646">
        <v>42765</v>
      </c>
      <c r="AD83" s="635"/>
      <c r="AE83" s="643" t="s">
        <v>61</v>
      </c>
      <c r="AF83" s="112"/>
      <c r="AG83" s="149" t="s">
        <v>208</v>
      </c>
      <c r="AH83" s="112"/>
      <c r="AI83" s="643">
        <v>1</v>
      </c>
      <c r="AJ83" s="643"/>
      <c r="AK83" s="643"/>
      <c r="AL83" s="643"/>
      <c r="AM83" s="643"/>
      <c r="AN83" s="643"/>
      <c r="AO83" s="643"/>
      <c r="AP83" s="643"/>
      <c r="AQ83" s="643"/>
      <c r="AR83" s="643"/>
      <c r="AS83" s="643"/>
      <c r="AT83" s="643"/>
      <c r="AV83" s="643">
        <f>SUM(AI83:AT83)</f>
        <v>1</v>
      </c>
      <c r="AX83" s="643" t="s">
        <v>770</v>
      </c>
      <c r="AY83" s="112"/>
      <c r="AZ83" s="643">
        <v>1</v>
      </c>
      <c r="BA83" s="643">
        <f>IF(AV83&lt;&gt;0,1," ")</f>
        <v>1</v>
      </c>
      <c r="BC83" s="149" t="s">
        <v>332</v>
      </c>
      <c r="BE83" s="643"/>
      <c r="BF83" s="644"/>
      <c r="BG83" s="643"/>
      <c r="BH83" s="644"/>
      <c r="BI83" s="643"/>
      <c r="BJ83" s="644"/>
      <c r="BK83" s="643"/>
      <c r="BL83" s="644"/>
      <c r="BM83" s="645">
        <f>BE83+BG83+BI83+BK83</f>
        <v>0</v>
      </c>
      <c r="BN83" s="647">
        <f>BM83/AV83</f>
        <v>0</v>
      </c>
      <c r="BO83" s="644">
        <f>BF83+BH83+BJ83+BL83</f>
        <v>0</v>
      </c>
      <c r="BP83" s="159"/>
      <c r="BQ83" s="349"/>
    </row>
    <row r="84" spans="1:69" s="112" customFormat="1" ht="82.8" customHeight="1" x14ac:dyDescent="0.4">
      <c r="A84" s="149" t="s">
        <v>739</v>
      </c>
      <c r="B84" s="871" t="s">
        <v>1106</v>
      </c>
      <c r="C84" s="872"/>
      <c r="D84" s="371"/>
      <c r="E84" s="149" t="s">
        <v>68</v>
      </c>
      <c r="F84" s="371"/>
      <c r="G84" s="149" t="s">
        <v>841</v>
      </c>
      <c r="H84" s="371"/>
      <c r="I84" s="149"/>
      <c r="J84" s="149"/>
      <c r="K84" s="149"/>
      <c r="L84" s="149">
        <v>1</v>
      </c>
      <c r="M84" s="149"/>
      <c r="N84" s="111"/>
      <c r="O84" s="149"/>
      <c r="P84" s="149"/>
      <c r="Q84" s="149">
        <v>1</v>
      </c>
      <c r="R84" s="149"/>
      <c r="S84" s="149"/>
      <c r="T84" s="371"/>
      <c r="U84" s="150" t="s">
        <v>353</v>
      </c>
      <c r="V84" s="149">
        <v>1</v>
      </c>
      <c r="W84" s="149">
        <v>1</v>
      </c>
      <c r="X84" s="149">
        <v>1</v>
      </c>
      <c r="Y84" s="149">
        <v>1</v>
      </c>
      <c r="Z84" s="149">
        <v>1</v>
      </c>
      <c r="AA84" s="149"/>
      <c r="AB84" s="371"/>
      <c r="AC84" s="151">
        <v>42765</v>
      </c>
      <c r="AD84" s="633"/>
      <c r="AE84" s="149" t="s">
        <v>61</v>
      </c>
      <c r="AF84" s="371"/>
      <c r="AG84" s="149" t="s">
        <v>821</v>
      </c>
      <c r="AH84" s="371"/>
      <c r="AI84" s="149">
        <v>1</v>
      </c>
      <c r="AJ84" s="149"/>
      <c r="AK84" s="149"/>
      <c r="AL84" s="149"/>
      <c r="AM84" s="149"/>
      <c r="AN84" s="149"/>
      <c r="AO84" s="149"/>
      <c r="AP84" s="149"/>
      <c r="AQ84" s="149"/>
      <c r="AR84" s="149"/>
      <c r="AS84" s="149"/>
      <c r="AT84" s="149"/>
      <c r="AV84" s="149">
        <f t="shared" si="51"/>
        <v>1</v>
      </c>
      <c r="AX84" s="152" t="s">
        <v>32</v>
      </c>
      <c r="AY84" s="371"/>
      <c r="AZ84" s="149">
        <v>1</v>
      </c>
      <c r="BA84" s="149">
        <f t="shared" ref="BA84:BA87" si="58">IF(AV84&lt;&gt;0,1," ")</f>
        <v>1</v>
      </c>
      <c r="BC84" s="149" t="s">
        <v>332</v>
      </c>
      <c r="BE84" s="149"/>
      <c r="BF84" s="154"/>
      <c r="BG84" s="149"/>
      <c r="BH84" s="154"/>
      <c r="BI84" s="149"/>
      <c r="BJ84" s="154"/>
      <c r="BK84" s="149"/>
      <c r="BL84" s="154"/>
      <c r="BM84" s="157">
        <f t="shared" si="44"/>
        <v>0</v>
      </c>
      <c r="BN84" s="158">
        <f t="shared" si="45"/>
        <v>0</v>
      </c>
      <c r="BO84" s="154">
        <f t="shared" si="46"/>
        <v>0</v>
      </c>
      <c r="BP84" s="159"/>
      <c r="BQ84" s="146"/>
    </row>
    <row r="85" spans="1:69" s="112" customFormat="1" ht="82.8" customHeight="1" x14ac:dyDescent="0.4">
      <c r="A85" s="149" t="s">
        <v>740</v>
      </c>
      <c r="B85" s="871" t="s">
        <v>1107</v>
      </c>
      <c r="C85" s="872"/>
      <c r="D85" s="371"/>
      <c r="E85" s="149" t="s">
        <v>68</v>
      </c>
      <c r="F85" s="371"/>
      <c r="G85" s="149" t="s">
        <v>841</v>
      </c>
      <c r="H85" s="371"/>
      <c r="I85" s="149"/>
      <c r="J85" s="149"/>
      <c r="K85" s="149"/>
      <c r="L85" s="149">
        <v>1</v>
      </c>
      <c r="M85" s="149"/>
      <c r="N85" s="371"/>
      <c r="O85" s="149"/>
      <c r="P85" s="149"/>
      <c r="Q85" s="149">
        <v>1</v>
      </c>
      <c r="R85" s="149"/>
      <c r="S85" s="149"/>
      <c r="T85" s="371"/>
      <c r="U85" s="150" t="s">
        <v>353</v>
      </c>
      <c r="V85" s="149">
        <v>1</v>
      </c>
      <c r="W85" s="149">
        <v>1</v>
      </c>
      <c r="X85" s="149">
        <v>1</v>
      </c>
      <c r="Y85" s="149">
        <v>1</v>
      </c>
      <c r="Z85" s="149">
        <v>1</v>
      </c>
      <c r="AA85" s="149"/>
      <c r="AB85" s="371"/>
      <c r="AC85" s="151">
        <v>42765</v>
      </c>
      <c r="AD85" s="633"/>
      <c r="AE85" s="149" t="s">
        <v>61</v>
      </c>
      <c r="AF85" s="371"/>
      <c r="AG85" s="149" t="s">
        <v>36</v>
      </c>
      <c r="AH85" s="371"/>
      <c r="AI85" s="149">
        <v>1</v>
      </c>
      <c r="AJ85" s="149"/>
      <c r="AK85" s="149"/>
      <c r="AL85" s="149"/>
      <c r="AM85" s="149"/>
      <c r="AN85" s="149"/>
      <c r="AO85" s="149"/>
      <c r="AP85" s="149"/>
      <c r="AQ85" s="149"/>
      <c r="AR85" s="149"/>
      <c r="AS85" s="149"/>
      <c r="AT85" s="149"/>
      <c r="AV85" s="149">
        <f t="shared" si="51"/>
        <v>1</v>
      </c>
      <c r="AX85" s="152" t="s">
        <v>248</v>
      </c>
      <c r="AY85" s="371"/>
      <c r="AZ85" s="149">
        <v>1</v>
      </c>
      <c r="BA85" s="149">
        <f t="shared" si="58"/>
        <v>1</v>
      </c>
      <c r="BC85" s="149" t="s">
        <v>332</v>
      </c>
      <c r="BE85" s="149"/>
      <c r="BF85" s="154"/>
      <c r="BG85" s="149"/>
      <c r="BH85" s="154"/>
      <c r="BI85" s="149"/>
      <c r="BJ85" s="154"/>
      <c r="BK85" s="149"/>
      <c r="BL85" s="154"/>
      <c r="BM85" s="157">
        <f t="shared" si="44"/>
        <v>0</v>
      </c>
      <c r="BN85" s="158">
        <f t="shared" si="45"/>
        <v>0</v>
      </c>
      <c r="BO85" s="154">
        <f t="shared" si="46"/>
        <v>0</v>
      </c>
      <c r="BP85" s="159"/>
      <c r="BQ85" s="146"/>
    </row>
    <row r="86" spans="1:69" s="112" customFormat="1" ht="82.8" customHeight="1" x14ac:dyDescent="0.4">
      <c r="A86" s="149" t="s">
        <v>741</v>
      </c>
      <c r="B86" s="871" t="s">
        <v>1318</v>
      </c>
      <c r="C86" s="872"/>
      <c r="D86" s="371"/>
      <c r="E86" s="149" t="s">
        <v>68</v>
      </c>
      <c r="F86" s="371"/>
      <c r="G86" s="149" t="s">
        <v>841</v>
      </c>
      <c r="H86" s="371"/>
      <c r="I86" s="149"/>
      <c r="J86" s="149"/>
      <c r="K86" s="149"/>
      <c r="L86" s="149">
        <v>1</v>
      </c>
      <c r="M86" s="149"/>
      <c r="N86" s="371"/>
      <c r="O86" s="149"/>
      <c r="P86" s="149"/>
      <c r="Q86" s="149">
        <v>1</v>
      </c>
      <c r="R86" s="149"/>
      <c r="S86" s="149"/>
      <c r="T86" s="371"/>
      <c r="U86" s="150" t="s">
        <v>353</v>
      </c>
      <c r="V86" s="149">
        <v>1</v>
      </c>
      <c r="W86" s="149">
        <v>1</v>
      </c>
      <c r="X86" s="149">
        <v>1</v>
      </c>
      <c r="Y86" s="149">
        <v>1</v>
      </c>
      <c r="Z86" s="149">
        <v>1</v>
      </c>
      <c r="AA86" s="149"/>
      <c r="AB86" s="371"/>
      <c r="AC86" s="151">
        <v>42765</v>
      </c>
      <c r="AD86" s="633"/>
      <c r="AE86" s="149" t="s">
        <v>61</v>
      </c>
      <c r="AF86" s="371"/>
      <c r="AG86" s="149" t="s">
        <v>250</v>
      </c>
      <c r="AH86" s="371"/>
      <c r="AI86" s="149">
        <v>1</v>
      </c>
      <c r="AJ86" s="149"/>
      <c r="AK86" s="149"/>
      <c r="AL86" s="149"/>
      <c r="AM86" s="149"/>
      <c r="AN86" s="149"/>
      <c r="AO86" s="149"/>
      <c r="AP86" s="149"/>
      <c r="AQ86" s="149"/>
      <c r="AR86" s="149"/>
      <c r="AS86" s="149"/>
      <c r="AT86" s="149"/>
      <c r="AV86" s="149">
        <f t="shared" si="51"/>
        <v>1</v>
      </c>
      <c r="AX86" s="152" t="s">
        <v>249</v>
      </c>
      <c r="AY86" s="371"/>
      <c r="AZ86" s="149">
        <v>1</v>
      </c>
      <c r="BA86" s="149">
        <f t="shared" si="58"/>
        <v>1</v>
      </c>
      <c r="BC86" s="149" t="s">
        <v>332</v>
      </c>
      <c r="BE86" s="149"/>
      <c r="BF86" s="154"/>
      <c r="BG86" s="149"/>
      <c r="BH86" s="154"/>
      <c r="BI86" s="149"/>
      <c r="BJ86" s="154"/>
      <c r="BK86" s="149"/>
      <c r="BL86" s="154"/>
      <c r="BM86" s="157">
        <f t="shared" si="44"/>
        <v>0</v>
      </c>
      <c r="BN86" s="158">
        <f t="shared" si="45"/>
        <v>0</v>
      </c>
      <c r="BO86" s="154">
        <f t="shared" si="46"/>
        <v>0</v>
      </c>
      <c r="BP86" s="159"/>
      <c r="BQ86" s="146"/>
    </row>
    <row r="87" spans="1:69" s="112" customFormat="1" ht="82.8" customHeight="1" x14ac:dyDescent="0.4">
      <c r="A87" s="149" t="s">
        <v>742</v>
      </c>
      <c r="B87" s="1023" t="s">
        <v>1108</v>
      </c>
      <c r="C87" s="1024"/>
      <c r="D87" s="371"/>
      <c r="E87" s="149" t="s">
        <v>68</v>
      </c>
      <c r="F87" s="371"/>
      <c r="G87" s="149" t="s">
        <v>841</v>
      </c>
      <c r="H87" s="371"/>
      <c r="I87" s="149"/>
      <c r="J87" s="149"/>
      <c r="K87" s="149"/>
      <c r="L87" s="149">
        <v>1</v>
      </c>
      <c r="M87" s="149"/>
      <c r="N87" s="371"/>
      <c r="O87" s="149"/>
      <c r="P87" s="149"/>
      <c r="Q87" s="149">
        <v>1</v>
      </c>
      <c r="R87" s="149"/>
      <c r="S87" s="149"/>
      <c r="T87" s="371"/>
      <c r="U87" s="150" t="s">
        <v>353</v>
      </c>
      <c r="V87" s="149">
        <v>1</v>
      </c>
      <c r="W87" s="149">
        <v>1</v>
      </c>
      <c r="X87" s="149">
        <v>1</v>
      </c>
      <c r="Y87" s="465">
        <v>1</v>
      </c>
      <c r="Z87" s="465">
        <v>1</v>
      </c>
      <c r="AA87" s="465"/>
      <c r="AB87" s="371"/>
      <c r="AC87" s="151">
        <v>42765</v>
      </c>
      <c r="AD87" s="633"/>
      <c r="AE87" s="149" t="s">
        <v>1012</v>
      </c>
      <c r="AF87" s="371"/>
      <c r="AG87" s="149" t="s">
        <v>66</v>
      </c>
      <c r="AH87" s="371"/>
      <c r="AI87" s="465">
        <v>1</v>
      </c>
      <c r="AJ87" s="465"/>
      <c r="AK87" s="465"/>
      <c r="AL87" s="465"/>
      <c r="AM87" s="465"/>
      <c r="AN87" s="465"/>
      <c r="AO87" s="465"/>
      <c r="AP87" s="465"/>
      <c r="AQ87" s="465"/>
      <c r="AR87" s="465"/>
      <c r="AS87" s="465"/>
      <c r="AT87" s="465"/>
      <c r="AV87" s="149">
        <f t="shared" ref="AV87" si="59">SUM(AI87:AT87)</f>
        <v>1</v>
      </c>
      <c r="AX87" s="152" t="s">
        <v>86</v>
      </c>
      <c r="AY87" s="371"/>
      <c r="AZ87" s="149">
        <v>1</v>
      </c>
      <c r="BA87" s="149">
        <f t="shared" si="58"/>
        <v>1</v>
      </c>
      <c r="BC87" s="149" t="s">
        <v>332</v>
      </c>
      <c r="BE87" s="153"/>
      <c r="BF87" s="154"/>
      <c r="BG87" s="153"/>
      <c r="BH87" s="154"/>
      <c r="BI87" s="153"/>
      <c r="BJ87" s="154"/>
      <c r="BK87" s="153"/>
      <c r="BL87" s="154"/>
      <c r="BM87" s="155">
        <f t="shared" ref="BM87" si="60">BE87+BG87+BI87+BK87</f>
        <v>0</v>
      </c>
      <c r="BN87" s="156">
        <f t="shared" ref="BN87" si="61">BM87/AV87</f>
        <v>0</v>
      </c>
      <c r="BO87" s="154">
        <f t="shared" ref="BO87" si="62">BF87+BH87+BJ87+BL87</f>
        <v>0</v>
      </c>
      <c r="BP87" s="127"/>
      <c r="BQ87" s="128"/>
    </row>
    <row r="88" spans="1:69" s="112" customFormat="1" ht="82.8" customHeight="1" x14ac:dyDescent="0.4">
      <c r="A88" s="149" t="s">
        <v>743</v>
      </c>
      <c r="B88" s="1023" t="s">
        <v>1109</v>
      </c>
      <c r="C88" s="1024"/>
      <c r="D88" s="371"/>
      <c r="E88" s="149" t="s">
        <v>68</v>
      </c>
      <c r="F88" s="371"/>
      <c r="G88" s="149" t="s">
        <v>841</v>
      </c>
      <c r="H88" s="371"/>
      <c r="I88" s="149"/>
      <c r="J88" s="149"/>
      <c r="K88" s="149"/>
      <c r="L88" s="149">
        <v>1</v>
      </c>
      <c r="M88" s="149"/>
      <c r="N88" s="371"/>
      <c r="O88" s="149"/>
      <c r="P88" s="149"/>
      <c r="Q88" s="149">
        <v>1</v>
      </c>
      <c r="R88" s="149"/>
      <c r="S88" s="149"/>
      <c r="T88" s="371"/>
      <c r="U88" s="150" t="s">
        <v>353</v>
      </c>
      <c r="V88" s="149">
        <v>1</v>
      </c>
      <c r="W88" s="149"/>
      <c r="X88" s="149"/>
      <c r="Y88" s="149">
        <v>1</v>
      </c>
      <c r="Z88" s="149">
        <v>1</v>
      </c>
      <c r="AA88" s="149"/>
      <c r="AB88" s="371"/>
      <c r="AC88" s="151">
        <v>42765</v>
      </c>
      <c r="AD88" s="633"/>
      <c r="AE88" s="149" t="s">
        <v>61</v>
      </c>
      <c r="AF88" s="371"/>
      <c r="AG88" s="470" t="s">
        <v>821</v>
      </c>
      <c r="AH88" s="371"/>
      <c r="AI88" s="149">
        <v>1</v>
      </c>
      <c r="AJ88" s="149"/>
      <c r="AK88" s="149"/>
      <c r="AL88" s="149"/>
      <c r="AM88" s="149"/>
      <c r="AN88" s="149"/>
      <c r="AO88" s="149"/>
      <c r="AP88" s="149"/>
      <c r="AQ88" s="149"/>
      <c r="AR88" s="149"/>
      <c r="AS88" s="149"/>
      <c r="AT88" s="149"/>
      <c r="AV88" s="149">
        <f t="shared" ref="AV88" si="63">SUM(AI88:AT88)</f>
        <v>1</v>
      </c>
      <c r="AX88" s="152" t="s">
        <v>787</v>
      </c>
      <c r="AY88" s="371"/>
      <c r="AZ88" s="149">
        <v>1</v>
      </c>
      <c r="BA88" s="149">
        <f>IF(AV88&lt;&gt;0,1," ")</f>
        <v>1</v>
      </c>
      <c r="BC88" s="149" t="s">
        <v>332</v>
      </c>
      <c r="BE88" s="153"/>
      <c r="BF88" s="154"/>
      <c r="BG88" s="153"/>
      <c r="BH88" s="154"/>
      <c r="BI88" s="153"/>
      <c r="BJ88" s="154"/>
      <c r="BK88" s="153"/>
      <c r="BL88" s="154"/>
      <c r="BM88" s="155">
        <f t="shared" ref="BM88" si="64">BE88+BG88+BI88+BK88</f>
        <v>0</v>
      </c>
      <c r="BN88" s="156">
        <f t="shared" ref="BN88" si="65">BM88/AV88</f>
        <v>0</v>
      </c>
      <c r="BO88" s="154">
        <f t="shared" ref="BO88" si="66">BF88+BH88+BJ88+BL88</f>
        <v>0</v>
      </c>
      <c r="BP88" s="127"/>
      <c r="BQ88" s="128"/>
    </row>
    <row r="89" spans="1:69" s="91" customFormat="1" ht="9" customHeight="1" thickBot="1" x14ac:dyDescent="0.3">
      <c r="A89" s="111"/>
      <c r="B89" s="112"/>
      <c r="C89" s="112"/>
      <c r="D89" s="111"/>
      <c r="E89" s="111"/>
      <c r="F89" s="111"/>
      <c r="G89" s="111"/>
      <c r="H89" s="111"/>
      <c r="I89" s="111"/>
      <c r="J89" s="111"/>
      <c r="K89" s="111"/>
      <c r="L89" s="111"/>
      <c r="M89" s="111"/>
      <c r="N89" s="111"/>
      <c r="O89" s="111"/>
      <c r="P89" s="111"/>
      <c r="Q89" s="111"/>
      <c r="R89" s="111"/>
      <c r="S89" s="111"/>
      <c r="T89" s="111"/>
      <c r="U89" s="113"/>
      <c r="V89" s="111"/>
      <c r="W89" s="111"/>
      <c r="X89" s="111"/>
      <c r="Y89" s="111"/>
      <c r="Z89" s="111"/>
      <c r="AA89" s="111"/>
      <c r="AB89" s="111"/>
      <c r="AC89" s="114"/>
      <c r="AD89" s="132"/>
      <c r="AE89" s="111"/>
      <c r="AF89" s="111"/>
      <c r="AG89" s="111"/>
      <c r="AH89" s="111"/>
      <c r="AI89" s="111"/>
      <c r="AJ89" s="111"/>
      <c r="AK89" s="111"/>
      <c r="AL89" s="111"/>
      <c r="AM89" s="111"/>
      <c r="AN89" s="111"/>
      <c r="AO89" s="111"/>
      <c r="AP89" s="111"/>
      <c r="AQ89" s="111"/>
      <c r="AR89" s="111"/>
      <c r="AS89" s="111"/>
      <c r="AT89" s="111"/>
      <c r="AV89" s="111"/>
      <c r="AX89" s="112"/>
      <c r="AY89" s="111"/>
      <c r="AZ89" s="111"/>
      <c r="BA89" s="111"/>
      <c r="BC89" s="111"/>
      <c r="BF89" s="115"/>
      <c r="BH89" s="115"/>
      <c r="BJ89" s="115"/>
      <c r="BL89" s="115"/>
      <c r="BM89" s="116"/>
      <c r="BN89" s="116"/>
      <c r="BO89" s="115"/>
    </row>
    <row r="90" spans="1:69" s="116" customFormat="1" ht="59.4" customHeight="1" thickTop="1" thickBot="1" x14ac:dyDescent="0.3">
      <c r="A90" s="858" t="str">
        <f>B61</f>
        <v>AUDITORÍAS DE GESTIÓN POR ÁREA ORGANIZACIONAL</v>
      </c>
      <c r="B90" s="858"/>
      <c r="C90" s="439" t="s">
        <v>333</v>
      </c>
      <c r="D90" s="130"/>
      <c r="E90" s="431">
        <f>COUNTIF(BC63:BC88,"P")</f>
        <v>23</v>
      </c>
      <c r="F90" s="130"/>
      <c r="G90" s="559">
        <f>E90/(E90+E91)</f>
        <v>1</v>
      </c>
      <c r="H90" s="130"/>
      <c r="I90" s="431">
        <f>SUM(I63:I88)</f>
        <v>0</v>
      </c>
      <c r="J90" s="431">
        <f>SUM(J63:J88)</f>
        <v>0</v>
      </c>
      <c r="K90" s="431">
        <f>SUM(K63:K88)</f>
        <v>0</v>
      </c>
      <c r="L90" s="431">
        <f>SUM(L63:L88)</f>
        <v>26</v>
      </c>
      <c r="M90" s="431">
        <f>SUM(M63:M88)</f>
        <v>0</v>
      </c>
      <c r="N90" s="111"/>
      <c r="O90" s="431">
        <f>SUM(O63:O88)</f>
        <v>4</v>
      </c>
      <c r="P90" s="431">
        <f>SUM(P63:P88)</f>
        <v>9</v>
      </c>
      <c r="Q90" s="431">
        <f>SUM(Q63:Q88)</f>
        <v>10</v>
      </c>
      <c r="R90" s="431">
        <f>SUM(R63:R88)</f>
        <v>4</v>
      </c>
      <c r="S90" s="431">
        <f>SUM(S63:S88)</f>
        <v>0</v>
      </c>
      <c r="T90" s="130"/>
      <c r="U90" s="131"/>
      <c r="V90" s="130"/>
      <c r="W90" s="157">
        <f>SUM(W63:W88)</f>
        <v>21</v>
      </c>
      <c r="X90" s="157">
        <f>SUM(X63:X88)</f>
        <v>21</v>
      </c>
      <c r="Y90" s="157">
        <f>SUM(Y63:Y88)</f>
        <v>22</v>
      </c>
      <c r="Z90" s="157">
        <f>SUM(Z63:Z88)</f>
        <v>23</v>
      </c>
      <c r="AA90" s="157">
        <f>SUM(AA63:AA88)</f>
        <v>0</v>
      </c>
      <c r="AB90" s="130"/>
      <c r="AC90" s="806"/>
      <c r="AD90" s="631"/>
      <c r="AE90" s="130"/>
      <c r="AF90" s="130"/>
      <c r="AG90" s="431" t="s">
        <v>253</v>
      </c>
      <c r="AH90" s="130"/>
      <c r="AI90" s="858">
        <f>SUM(AI63:AK88)</f>
        <v>23</v>
      </c>
      <c r="AJ90" s="858"/>
      <c r="AK90" s="858"/>
      <c r="AL90" s="858">
        <f>SUM(AL63:AN88)</f>
        <v>0</v>
      </c>
      <c r="AM90" s="858"/>
      <c r="AN90" s="858"/>
      <c r="AO90" s="858">
        <f>SUM(AO63:AQ88)</f>
        <v>0</v>
      </c>
      <c r="AP90" s="858"/>
      <c r="AQ90" s="858"/>
      <c r="AR90" s="858">
        <f>SUM(AR63:AT88)</f>
        <v>0</v>
      </c>
      <c r="AS90" s="858"/>
      <c r="AT90" s="858"/>
      <c r="AV90" s="858">
        <f>SUM(AV63:AV88)</f>
        <v>23</v>
      </c>
      <c r="AX90" s="979" t="s">
        <v>264</v>
      </c>
      <c r="AY90" s="130"/>
      <c r="AZ90" s="431">
        <f>SUM(AZ63:AZ88)</f>
        <v>26</v>
      </c>
      <c r="BA90" s="431">
        <f>SUM(BA63:BA88)</f>
        <v>23</v>
      </c>
      <c r="BC90" s="111"/>
      <c r="BE90" s="456">
        <f t="shared" ref="BE90:BM90" si="67">SUM(BE63:BE88)</f>
        <v>0</v>
      </c>
      <c r="BF90" s="901">
        <f t="shared" si="67"/>
        <v>0</v>
      </c>
      <c r="BG90" s="456">
        <f t="shared" si="67"/>
        <v>0</v>
      </c>
      <c r="BH90" s="901">
        <f t="shared" si="67"/>
        <v>0</v>
      </c>
      <c r="BI90" s="456">
        <f t="shared" si="67"/>
        <v>0</v>
      </c>
      <c r="BJ90" s="901">
        <f t="shared" si="67"/>
        <v>0</v>
      </c>
      <c r="BK90" s="456">
        <f t="shared" si="67"/>
        <v>0</v>
      </c>
      <c r="BL90" s="901">
        <f t="shared" si="67"/>
        <v>0</v>
      </c>
      <c r="BM90" s="1139">
        <f t="shared" si="67"/>
        <v>0</v>
      </c>
      <c r="BN90" s="1210">
        <f>BM90/AV90</f>
        <v>0</v>
      </c>
      <c r="BO90" s="904">
        <f>SUM(BO63:BO88)</f>
        <v>0</v>
      </c>
      <c r="BP90" s="91"/>
      <c r="BQ90" s="91"/>
    </row>
    <row r="91" spans="1:69" s="116" customFormat="1" ht="59.4" customHeight="1" thickTop="1" thickBot="1" x14ac:dyDescent="0.3">
      <c r="A91" s="858"/>
      <c r="B91" s="858"/>
      <c r="C91" s="439" t="s">
        <v>334</v>
      </c>
      <c r="D91" s="130"/>
      <c r="E91" s="431">
        <f>COUNTIF(BC63:BC88,"C")</f>
        <v>0</v>
      </c>
      <c r="F91" s="130"/>
      <c r="G91" s="559">
        <f>E91/(E90+E91)</f>
        <v>0</v>
      </c>
      <c r="H91" s="130"/>
      <c r="I91" s="858">
        <f>SUM(I90:M90)</f>
        <v>26</v>
      </c>
      <c r="J91" s="858"/>
      <c r="K91" s="858"/>
      <c r="L91" s="858"/>
      <c r="M91" s="858"/>
      <c r="N91" s="132"/>
      <c r="O91" s="858">
        <f>SUM(O90:S90)</f>
        <v>27</v>
      </c>
      <c r="P91" s="858"/>
      <c r="Q91" s="858"/>
      <c r="R91" s="858"/>
      <c r="S91" s="858"/>
      <c r="T91" s="130"/>
      <c r="U91" s="131"/>
      <c r="V91" s="130"/>
      <c r="W91" s="130"/>
      <c r="X91" s="130"/>
      <c r="Y91" s="130"/>
      <c r="Z91" s="130"/>
      <c r="AA91" s="130"/>
      <c r="AB91" s="130"/>
      <c r="AC91" s="806"/>
      <c r="AD91" s="631"/>
      <c r="AE91" s="130"/>
      <c r="AF91" s="130"/>
      <c r="AG91" s="431" t="s">
        <v>766</v>
      </c>
      <c r="AH91" s="130"/>
      <c r="AI91" s="858">
        <f>AI90+AL90+AO90+AR90</f>
        <v>23</v>
      </c>
      <c r="AJ91" s="858"/>
      <c r="AK91" s="858"/>
      <c r="AL91" s="858"/>
      <c r="AM91" s="858"/>
      <c r="AN91" s="858"/>
      <c r="AO91" s="858"/>
      <c r="AP91" s="858"/>
      <c r="AQ91" s="858"/>
      <c r="AR91" s="858"/>
      <c r="AS91" s="858"/>
      <c r="AT91" s="858"/>
      <c r="AV91" s="858"/>
      <c r="AX91" s="979"/>
      <c r="AY91" s="130"/>
      <c r="AZ91" s="918">
        <f>BA90/AZ90</f>
        <v>0.88461538461538458</v>
      </c>
      <c r="BA91" s="918"/>
      <c r="BC91" s="133"/>
      <c r="BE91" s="362">
        <f>BE90/AI90</f>
        <v>0</v>
      </c>
      <c r="BF91" s="902"/>
      <c r="BG91" s="362" t="e">
        <f>BG90/AL90</f>
        <v>#DIV/0!</v>
      </c>
      <c r="BH91" s="902"/>
      <c r="BI91" s="362" t="e">
        <f>BI90/AO90</f>
        <v>#DIV/0!</v>
      </c>
      <c r="BJ91" s="902"/>
      <c r="BK91" s="362" t="e">
        <f>BK90/AR90</f>
        <v>#DIV/0!</v>
      </c>
      <c r="BL91" s="902"/>
      <c r="BM91" s="1139"/>
      <c r="BN91" s="1210"/>
      <c r="BO91" s="904"/>
      <c r="BP91" s="91"/>
      <c r="BQ91" s="91"/>
    </row>
    <row r="92" spans="1:69" s="91" customFormat="1" ht="23.4" thickTop="1" x14ac:dyDescent="0.25">
      <c r="A92" s="117"/>
      <c r="B92" s="118"/>
      <c r="C92" s="118"/>
      <c r="D92" s="111"/>
      <c r="E92" s="111"/>
      <c r="F92" s="111"/>
      <c r="G92" s="111"/>
      <c r="H92" s="111"/>
      <c r="I92" s="111"/>
      <c r="J92" s="111"/>
      <c r="K92" s="111"/>
      <c r="L92" s="111"/>
      <c r="M92" s="111"/>
      <c r="N92" s="111"/>
      <c r="O92" s="111"/>
      <c r="P92" s="111"/>
      <c r="Q92" s="111"/>
      <c r="R92" s="111"/>
      <c r="S92" s="111"/>
      <c r="T92" s="111"/>
      <c r="U92" s="113"/>
      <c r="V92" s="111"/>
      <c r="W92" s="111"/>
      <c r="X92" s="111"/>
      <c r="Y92" s="111"/>
      <c r="Z92" s="111"/>
      <c r="AA92" s="111"/>
      <c r="AB92" s="111"/>
      <c r="AC92" s="114"/>
      <c r="AD92" s="132"/>
      <c r="AE92" s="111"/>
      <c r="AF92" s="111"/>
      <c r="AG92" s="111"/>
      <c r="AH92" s="111"/>
      <c r="AI92" s="111"/>
      <c r="AJ92" s="111"/>
      <c r="AK92" s="111"/>
      <c r="AL92" s="111"/>
      <c r="AM92" s="111"/>
      <c r="AN92" s="111"/>
      <c r="AO92" s="111"/>
      <c r="AP92" s="111"/>
      <c r="AQ92" s="111"/>
      <c r="AR92" s="111"/>
      <c r="AS92" s="111"/>
      <c r="AT92" s="111"/>
      <c r="AV92" s="111"/>
      <c r="AX92" s="112"/>
      <c r="AY92" s="111"/>
      <c r="AZ92" s="111"/>
      <c r="BA92" s="111"/>
      <c r="BC92" s="111"/>
      <c r="BF92" s="115"/>
      <c r="BH92" s="115"/>
      <c r="BJ92" s="115"/>
      <c r="BL92" s="115"/>
      <c r="BM92" s="116"/>
      <c r="BN92" s="116"/>
      <c r="BO92" s="115"/>
    </row>
    <row r="93" spans="1:69" s="91" customFormat="1" ht="49.2" customHeight="1" x14ac:dyDescent="0.25">
      <c r="A93" s="879">
        <v>4</v>
      </c>
      <c r="B93" s="991" t="s">
        <v>422</v>
      </c>
      <c r="C93" s="992"/>
      <c r="D93" s="111"/>
      <c r="E93" s="111"/>
      <c r="F93" s="111"/>
      <c r="G93" s="111"/>
      <c r="H93" s="111"/>
      <c r="I93" s="111"/>
      <c r="J93" s="111"/>
      <c r="K93" s="111"/>
      <c r="L93" s="111"/>
      <c r="M93" s="111"/>
      <c r="N93" s="111"/>
      <c r="O93" s="111"/>
      <c r="P93" s="111"/>
      <c r="Q93" s="111"/>
      <c r="R93" s="111"/>
      <c r="S93" s="111"/>
      <c r="T93" s="111"/>
      <c r="U93" s="113"/>
      <c r="V93" s="111"/>
      <c r="W93" s="111"/>
      <c r="X93" s="111"/>
      <c r="Y93" s="111"/>
      <c r="Z93" s="111"/>
      <c r="AA93" s="111"/>
      <c r="AB93" s="111"/>
      <c r="AC93" s="112"/>
      <c r="AD93" s="132"/>
      <c r="AE93" s="111"/>
      <c r="AF93" s="111"/>
      <c r="AG93" s="111"/>
      <c r="AH93" s="111"/>
      <c r="AI93" s="111"/>
      <c r="AJ93" s="111"/>
      <c r="AK93" s="111"/>
      <c r="AL93" s="111"/>
      <c r="AM93" s="111"/>
      <c r="AN93" s="111"/>
      <c r="AO93" s="111"/>
      <c r="AP93" s="111"/>
      <c r="AQ93" s="111"/>
      <c r="AR93" s="111"/>
      <c r="AS93" s="111"/>
      <c r="AT93" s="111"/>
      <c r="AV93" s="111"/>
      <c r="AX93" s="112"/>
      <c r="AY93" s="111"/>
      <c r="AZ93" s="111"/>
      <c r="BA93" s="111"/>
      <c r="BC93" s="111"/>
      <c r="BF93" s="115"/>
      <c r="BH93" s="115"/>
      <c r="BJ93" s="115"/>
      <c r="BL93" s="115"/>
      <c r="BM93" s="116"/>
      <c r="BN93" s="116"/>
      <c r="BO93" s="115"/>
    </row>
    <row r="94" spans="1:69" s="91" customFormat="1" ht="130.94999999999999" customHeight="1" x14ac:dyDescent="0.25">
      <c r="A94" s="880"/>
      <c r="B94" s="1027" t="s">
        <v>762</v>
      </c>
      <c r="C94" s="1028"/>
      <c r="D94" s="111"/>
      <c r="E94" s="111"/>
      <c r="F94" s="111"/>
      <c r="G94" s="111"/>
      <c r="H94" s="111"/>
      <c r="I94" s="111"/>
      <c r="J94" s="111"/>
      <c r="K94" s="111"/>
      <c r="L94" s="111"/>
      <c r="M94" s="111"/>
      <c r="N94" s="111"/>
      <c r="O94" s="111"/>
      <c r="P94" s="111"/>
      <c r="Q94" s="111"/>
      <c r="R94" s="111"/>
      <c r="S94" s="111"/>
      <c r="T94" s="111"/>
      <c r="U94" s="113"/>
      <c r="V94" s="111"/>
      <c r="W94" s="111"/>
      <c r="X94" s="111"/>
      <c r="Y94" s="111"/>
      <c r="Z94" s="111"/>
      <c r="AA94" s="111"/>
      <c r="AB94" s="111"/>
      <c r="AC94" s="112"/>
      <c r="AD94" s="132"/>
      <c r="AE94" s="111"/>
      <c r="AF94" s="111"/>
      <c r="AG94" s="111"/>
      <c r="AH94" s="111"/>
      <c r="AI94" s="111"/>
      <c r="AJ94" s="111"/>
      <c r="AK94" s="111"/>
      <c r="AL94" s="111"/>
      <c r="AM94" s="111"/>
      <c r="AN94" s="111"/>
      <c r="AO94" s="111"/>
      <c r="AP94" s="111"/>
      <c r="AQ94" s="111"/>
      <c r="AR94" s="111"/>
      <c r="AS94" s="111"/>
      <c r="AT94" s="111"/>
      <c r="AV94" s="111"/>
      <c r="AX94" s="112"/>
      <c r="AY94" s="111"/>
      <c r="AZ94" s="111"/>
      <c r="BA94" s="111"/>
      <c r="BC94" s="111"/>
      <c r="BF94" s="115"/>
      <c r="BH94" s="115"/>
      <c r="BJ94" s="115"/>
      <c r="BL94" s="115"/>
      <c r="BM94" s="116"/>
      <c r="BN94" s="116"/>
      <c r="BO94" s="115"/>
    </row>
    <row r="95" spans="1:69" s="91" customFormat="1" ht="72.599999999999994" customHeight="1" x14ac:dyDescent="0.25">
      <c r="A95" s="160" t="s">
        <v>132</v>
      </c>
      <c r="B95" s="881" t="s">
        <v>1030</v>
      </c>
      <c r="C95" s="882"/>
      <c r="D95" s="111"/>
      <c r="E95" s="117"/>
      <c r="F95" s="111"/>
      <c r="G95" s="117"/>
      <c r="H95" s="111"/>
      <c r="I95" s="117"/>
      <c r="J95" s="117"/>
      <c r="K95" s="117"/>
      <c r="L95" s="117"/>
      <c r="M95" s="117"/>
      <c r="N95" s="111"/>
      <c r="O95" s="111"/>
      <c r="P95" s="111"/>
      <c r="Q95" s="111"/>
      <c r="R95" s="111"/>
      <c r="S95" s="111"/>
      <c r="T95" s="111"/>
      <c r="U95" s="119"/>
      <c r="V95" s="117"/>
      <c r="W95" s="117"/>
      <c r="X95" s="117"/>
      <c r="Y95" s="117"/>
      <c r="Z95" s="117"/>
      <c r="AA95" s="117"/>
      <c r="AB95" s="111"/>
      <c r="AC95" s="112"/>
      <c r="AD95" s="132"/>
      <c r="AE95" s="117"/>
      <c r="AF95" s="111"/>
      <c r="AG95" s="117"/>
      <c r="AH95" s="111"/>
      <c r="AI95" s="117"/>
      <c r="AJ95" s="117"/>
      <c r="AK95" s="117"/>
      <c r="AL95" s="117"/>
      <c r="AM95" s="117"/>
      <c r="AN95" s="117"/>
      <c r="AO95" s="117"/>
      <c r="AP95" s="117"/>
      <c r="AQ95" s="117"/>
      <c r="AR95" s="117"/>
      <c r="AS95" s="117"/>
      <c r="AT95" s="117"/>
      <c r="AV95" s="117"/>
      <c r="AX95" s="118"/>
      <c r="AY95" s="111"/>
      <c r="AZ95" s="117"/>
      <c r="BA95" s="117"/>
      <c r="BC95" s="117"/>
      <c r="BF95" s="115"/>
      <c r="BH95" s="115"/>
      <c r="BJ95" s="115"/>
      <c r="BL95" s="115"/>
      <c r="BM95" s="116"/>
      <c r="BN95" s="116"/>
      <c r="BO95" s="115"/>
    </row>
    <row r="96" spans="1:69" s="91" customFormat="1" ht="103.8" customHeight="1" x14ac:dyDescent="0.4">
      <c r="A96" s="160"/>
      <c r="B96" s="160" t="s">
        <v>744</v>
      </c>
      <c r="C96" s="162" t="s">
        <v>1110</v>
      </c>
      <c r="D96" s="111"/>
      <c r="E96" s="160" t="s">
        <v>790</v>
      </c>
      <c r="F96" s="111"/>
      <c r="G96" s="160" t="s">
        <v>850</v>
      </c>
      <c r="H96" s="111"/>
      <c r="I96" s="160"/>
      <c r="J96" s="160"/>
      <c r="K96" s="160"/>
      <c r="L96" s="160">
        <v>1</v>
      </c>
      <c r="M96" s="160"/>
      <c r="N96" s="111"/>
      <c r="O96" s="160">
        <v>1</v>
      </c>
      <c r="P96" s="160"/>
      <c r="Q96" s="160"/>
      <c r="R96" s="160"/>
      <c r="S96" s="160"/>
      <c r="T96" s="111"/>
      <c r="U96" s="163" t="s">
        <v>355</v>
      </c>
      <c r="V96" s="160">
        <v>5</v>
      </c>
      <c r="W96" s="160"/>
      <c r="X96" s="160"/>
      <c r="Y96" s="160"/>
      <c r="Z96" s="160"/>
      <c r="AA96" s="160"/>
      <c r="AB96" s="111"/>
      <c r="AC96" s="161"/>
      <c r="AD96" s="132"/>
      <c r="AE96" s="160"/>
      <c r="AF96" s="111"/>
      <c r="AG96" s="160" t="s">
        <v>38</v>
      </c>
      <c r="AH96" s="111"/>
      <c r="AI96" s="160"/>
      <c r="AJ96" s="160"/>
      <c r="AK96" s="160"/>
      <c r="AL96" s="160"/>
      <c r="AM96" s="160"/>
      <c r="AN96" s="160"/>
      <c r="AO96" s="160"/>
      <c r="AP96" s="160"/>
      <c r="AQ96" s="160"/>
      <c r="AR96" s="160"/>
      <c r="AS96" s="160"/>
      <c r="AT96" s="160"/>
      <c r="AV96" s="160">
        <f>SUM(AI96:AT96)</f>
        <v>0</v>
      </c>
      <c r="AX96" s="162" t="s">
        <v>159</v>
      </c>
      <c r="AY96" s="111"/>
      <c r="AZ96" s="160">
        <v>1</v>
      </c>
      <c r="BA96" s="160" t="str">
        <f>IF(AV96&lt;&gt;0,1," ")</f>
        <v xml:space="preserve"> </v>
      </c>
      <c r="BC96" s="160"/>
      <c r="BE96" s="164"/>
      <c r="BF96" s="124"/>
      <c r="BG96" s="164"/>
      <c r="BH96" s="124"/>
      <c r="BI96" s="164"/>
      <c r="BJ96" s="124"/>
      <c r="BK96" s="164"/>
      <c r="BL96" s="124"/>
      <c r="BM96" s="165">
        <f t="shared" ref="BM96:BM97" si="68">BE96+BG96+BI96+BK96</f>
        <v>0</v>
      </c>
      <c r="BN96" s="166" t="e">
        <f t="shared" ref="BN96:BN97" si="69">BM96/AV96</f>
        <v>#DIV/0!</v>
      </c>
      <c r="BO96" s="124">
        <f t="shared" ref="BO96:BO97" si="70">BF96+BH96+BJ96+BL96</f>
        <v>0</v>
      </c>
      <c r="BP96" s="127"/>
      <c r="BQ96" s="128"/>
    </row>
    <row r="97" spans="1:69" s="91" customFormat="1" ht="103.8" customHeight="1" x14ac:dyDescent="0.4">
      <c r="A97" s="160"/>
      <c r="B97" s="160" t="s">
        <v>745</v>
      </c>
      <c r="C97" s="162" t="s">
        <v>1111</v>
      </c>
      <c r="D97" s="111"/>
      <c r="E97" s="160" t="s">
        <v>790</v>
      </c>
      <c r="F97" s="111"/>
      <c r="G97" s="160" t="s">
        <v>850</v>
      </c>
      <c r="H97" s="111"/>
      <c r="I97" s="160"/>
      <c r="J97" s="160"/>
      <c r="K97" s="160"/>
      <c r="L97" s="160">
        <v>1</v>
      </c>
      <c r="M97" s="160"/>
      <c r="N97" s="111"/>
      <c r="O97" s="160">
        <v>1</v>
      </c>
      <c r="P97" s="160"/>
      <c r="Q97" s="160"/>
      <c r="R97" s="160"/>
      <c r="S97" s="160"/>
      <c r="T97" s="111"/>
      <c r="U97" s="163" t="s">
        <v>355</v>
      </c>
      <c r="V97" s="160">
        <v>4</v>
      </c>
      <c r="W97" s="160"/>
      <c r="X97" s="160"/>
      <c r="Y97" s="160"/>
      <c r="Z97" s="160"/>
      <c r="AA97" s="160"/>
      <c r="AB97" s="111"/>
      <c r="AC97" s="161"/>
      <c r="AD97" s="132"/>
      <c r="AE97" s="160"/>
      <c r="AF97" s="111"/>
      <c r="AG97" s="160" t="s">
        <v>38</v>
      </c>
      <c r="AH97" s="111"/>
      <c r="AI97" s="160"/>
      <c r="AJ97" s="160"/>
      <c r="AK97" s="160"/>
      <c r="AL97" s="160"/>
      <c r="AM97" s="160"/>
      <c r="AN97" s="160"/>
      <c r="AO97" s="160"/>
      <c r="AP97" s="160"/>
      <c r="AQ97" s="160"/>
      <c r="AR97" s="160"/>
      <c r="AS97" s="160"/>
      <c r="AT97" s="160"/>
      <c r="AV97" s="160">
        <f t="shared" ref="AV97" si="71">SUM(AI97:AT97)</f>
        <v>0</v>
      </c>
      <c r="AX97" s="162" t="s">
        <v>35</v>
      </c>
      <c r="AY97" s="111"/>
      <c r="AZ97" s="160">
        <v>1</v>
      </c>
      <c r="BA97" s="160" t="str">
        <f t="shared" ref="BA97" si="72">IF(AV97&lt;&gt;0,1," ")</f>
        <v xml:space="preserve"> </v>
      </c>
      <c r="BC97" s="160"/>
      <c r="BE97" s="164"/>
      <c r="BF97" s="124"/>
      <c r="BG97" s="164"/>
      <c r="BH97" s="124"/>
      <c r="BI97" s="164"/>
      <c r="BJ97" s="124"/>
      <c r="BK97" s="164"/>
      <c r="BL97" s="124"/>
      <c r="BM97" s="165">
        <f t="shared" si="68"/>
        <v>0</v>
      </c>
      <c r="BN97" s="166" t="e">
        <f t="shared" si="69"/>
        <v>#DIV/0!</v>
      </c>
      <c r="BO97" s="124">
        <f t="shared" si="70"/>
        <v>0</v>
      </c>
      <c r="BP97" s="127"/>
      <c r="BQ97" s="128"/>
    </row>
    <row r="98" spans="1:69" s="91" customFormat="1" ht="72.599999999999994" customHeight="1" x14ac:dyDescent="0.25">
      <c r="A98" s="160" t="s">
        <v>204</v>
      </c>
      <c r="B98" s="881" t="s">
        <v>1029</v>
      </c>
      <c r="C98" s="882"/>
      <c r="D98" s="111"/>
      <c r="E98" s="117"/>
      <c r="F98" s="111"/>
      <c r="G98" s="117"/>
      <c r="H98" s="111"/>
      <c r="I98" s="117"/>
      <c r="J98" s="117"/>
      <c r="K98" s="117"/>
      <c r="L98" s="117"/>
      <c r="M98" s="117"/>
      <c r="N98" s="111"/>
      <c r="O98" s="111"/>
      <c r="P98" s="111"/>
      <c r="Q98" s="111"/>
      <c r="R98" s="111"/>
      <c r="S98" s="111"/>
      <c r="T98" s="111"/>
      <c r="U98" s="119"/>
      <c r="V98" s="117"/>
      <c r="W98" s="117"/>
      <c r="X98" s="117"/>
      <c r="Y98" s="117"/>
      <c r="Z98" s="117"/>
      <c r="AA98" s="117"/>
      <c r="AB98" s="111"/>
      <c r="AC98" s="112"/>
      <c r="AD98" s="132"/>
      <c r="AE98" s="117"/>
      <c r="AF98" s="111"/>
      <c r="AG98" s="117"/>
      <c r="AH98" s="111"/>
      <c r="AI98" s="117"/>
      <c r="AJ98" s="117"/>
      <c r="AK98" s="117"/>
      <c r="AL98" s="117"/>
      <c r="AM98" s="117"/>
      <c r="AN98" s="117"/>
      <c r="AO98" s="117"/>
      <c r="AP98" s="117"/>
      <c r="AQ98" s="117"/>
      <c r="AR98" s="117"/>
      <c r="AS98" s="117"/>
      <c r="AT98" s="117"/>
      <c r="AV98" s="117"/>
      <c r="AX98" s="118"/>
      <c r="AY98" s="111"/>
      <c r="AZ98" s="117"/>
      <c r="BA98" s="117"/>
      <c r="BC98" s="117"/>
      <c r="BF98" s="115"/>
      <c r="BH98" s="115"/>
      <c r="BJ98" s="115"/>
      <c r="BL98" s="115"/>
      <c r="BM98" s="116"/>
      <c r="BN98" s="116"/>
      <c r="BO98" s="115"/>
    </row>
    <row r="99" spans="1:69" s="91" customFormat="1" ht="103.8" customHeight="1" x14ac:dyDescent="0.4">
      <c r="A99" s="160"/>
      <c r="B99" s="160" t="s">
        <v>1032</v>
      </c>
      <c r="C99" s="162" t="s">
        <v>1112</v>
      </c>
      <c r="D99" s="111"/>
      <c r="E99" s="160" t="s">
        <v>790</v>
      </c>
      <c r="F99" s="111"/>
      <c r="G99" s="160" t="s">
        <v>850</v>
      </c>
      <c r="H99" s="111"/>
      <c r="I99" s="160"/>
      <c r="J99" s="160"/>
      <c r="K99" s="160"/>
      <c r="L99" s="160">
        <v>1</v>
      </c>
      <c r="M99" s="160"/>
      <c r="N99" s="111"/>
      <c r="O99" s="160"/>
      <c r="P99" s="160">
        <v>1</v>
      </c>
      <c r="Q99" s="160"/>
      <c r="R99" s="160"/>
      <c r="S99" s="160"/>
      <c r="T99" s="111"/>
      <c r="U99" s="163" t="s">
        <v>353</v>
      </c>
      <c r="V99" s="160">
        <v>2</v>
      </c>
      <c r="W99" s="160"/>
      <c r="X99" s="160"/>
      <c r="Y99" s="160">
        <v>1</v>
      </c>
      <c r="Z99" s="160"/>
      <c r="AA99" s="160"/>
      <c r="AB99" s="111"/>
      <c r="AC99" s="161"/>
      <c r="AD99" s="132"/>
      <c r="AE99" s="160" t="s">
        <v>785</v>
      </c>
      <c r="AF99" s="111"/>
      <c r="AG99" s="662" t="s">
        <v>794</v>
      </c>
      <c r="AH99" s="111"/>
      <c r="AI99" s="662"/>
      <c r="AJ99" s="662"/>
      <c r="AK99" s="662"/>
      <c r="AL99" s="662">
        <v>1</v>
      </c>
      <c r="AM99" s="662"/>
      <c r="AN99" s="662"/>
      <c r="AO99" s="663"/>
      <c r="AP99" s="663"/>
      <c r="AQ99" s="663"/>
      <c r="AR99" s="663"/>
      <c r="AS99" s="663"/>
      <c r="AT99" s="663"/>
      <c r="AV99" s="160">
        <f t="shared" ref="AV99:AV115" si="73">SUM(AI99:AT99)</f>
        <v>1</v>
      </c>
      <c r="AX99" s="161" t="s">
        <v>51</v>
      </c>
      <c r="AY99" s="111"/>
      <c r="AZ99" s="160">
        <v>1</v>
      </c>
      <c r="BA99" s="160">
        <f t="shared" ref="BA99:BA115" si="74">IF(AV99&lt;&gt;0,1," ")</f>
        <v>1</v>
      </c>
      <c r="BC99" s="160" t="s">
        <v>3</v>
      </c>
      <c r="BE99" s="164"/>
      <c r="BF99" s="124"/>
      <c r="BG99" s="164"/>
      <c r="BH99" s="124"/>
      <c r="BI99" s="164"/>
      <c r="BJ99" s="124"/>
      <c r="BK99" s="164"/>
      <c r="BL99" s="124"/>
      <c r="BM99" s="165">
        <f t="shared" ref="BM99:BM115" si="75">BE99+BG99+BI99+BK99</f>
        <v>0</v>
      </c>
      <c r="BN99" s="166">
        <f t="shared" ref="BN99:BN115" si="76">BM99/AV99</f>
        <v>0</v>
      </c>
      <c r="BO99" s="124">
        <f t="shared" ref="BO99:BO115" si="77">BF99+BH99+BJ99+BL99</f>
        <v>0</v>
      </c>
      <c r="BP99" s="127"/>
      <c r="BQ99" s="128"/>
    </row>
    <row r="100" spans="1:69" s="91" customFormat="1" ht="103.8" customHeight="1" x14ac:dyDescent="0.4">
      <c r="A100" s="160"/>
      <c r="B100" s="160" t="s">
        <v>1033</v>
      </c>
      <c r="C100" s="162" t="s">
        <v>1113</v>
      </c>
      <c r="D100" s="111"/>
      <c r="E100" s="160" t="s">
        <v>790</v>
      </c>
      <c r="F100" s="111"/>
      <c r="G100" s="160" t="s">
        <v>850</v>
      </c>
      <c r="H100" s="111"/>
      <c r="I100" s="160"/>
      <c r="J100" s="160"/>
      <c r="K100" s="160"/>
      <c r="L100" s="160">
        <v>1</v>
      </c>
      <c r="M100" s="160"/>
      <c r="N100" s="111"/>
      <c r="O100" s="160"/>
      <c r="P100" s="160">
        <v>1</v>
      </c>
      <c r="Q100" s="160"/>
      <c r="R100" s="160"/>
      <c r="S100" s="160"/>
      <c r="T100" s="111"/>
      <c r="U100" s="163" t="s">
        <v>353</v>
      </c>
      <c r="V100" s="160">
        <v>2</v>
      </c>
      <c r="W100" s="160"/>
      <c r="X100" s="160"/>
      <c r="Y100" s="160">
        <v>1</v>
      </c>
      <c r="Z100" s="160"/>
      <c r="AA100" s="160"/>
      <c r="AB100" s="111"/>
      <c r="AC100" s="161"/>
      <c r="AD100" s="132"/>
      <c r="AE100" s="160"/>
      <c r="AF100" s="111"/>
      <c r="AG100" s="172" t="s">
        <v>38</v>
      </c>
      <c r="AH100" s="111"/>
      <c r="AI100" s="160"/>
      <c r="AJ100" s="160"/>
      <c r="AK100" s="160"/>
      <c r="AL100" s="160"/>
      <c r="AM100" s="160"/>
      <c r="AN100" s="160"/>
      <c r="AO100" s="171"/>
      <c r="AP100" s="171"/>
      <c r="AQ100" s="171"/>
      <c r="AR100" s="171"/>
      <c r="AS100" s="171"/>
      <c r="AT100" s="171"/>
      <c r="AV100" s="160">
        <f t="shared" ref="AV100" si="78">SUM(AI100:AT100)</f>
        <v>0</v>
      </c>
      <c r="AX100" s="161" t="s">
        <v>78</v>
      </c>
      <c r="AY100" s="111"/>
      <c r="AZ100" s="160">
        <v>1</v>
      </c>
      <c r="BA100" s="160" t="str">
        <f t="shared" ref="BA100" si="79">IF(AV100&lt;&gt;0,1," ")</f>
        <v xml:space="preserve"> </v>
      </c>
      <c r="BC100" s="160"/>
      <c r="BE100" s="164"/>
      <c r="BF100" s="124"/>
      <c r="BG100" s="164"/>
      <c r="BH100" s="124"/>
      <c r="BI100" s="164"/>
      <c r="BJ100" s="124"/>
      <c r="BK100" s="164"/>
      <c r="BL100" s="124"/>
      <c r="BM100" s="165">
        <f t="shared" ref="BM100" si="80">BE100+BG100+BI100+BK100</f>
        <v>0</v>
      </c>
      <c r="BN100" s="166" t="e">
        <f t="shared" ref="BN100" si="81">BM100/AV100</f>
        <v>#DIV/0!</v>
      </c>
      <c r="BO100" s="124">
        <f t="shared" ref="BO100" si="82">BF100+BH100+BJ100+BL100</f>
        <v>0</v>
      </c>
      <c r="BP100" s="127"/>
      <c r="BQ100" s="128"/>
    </row>
    <row r="101" spans="1:69" s="91" customFormat="1" ht="103.8" customHeight="1" x14ac:dyDescent="0.4">
      <c r="A101" s="160"/>
      <c r="B101" s="160" t="s">
        <v>1034</v>
      </c>
      <c r="C101" s="162" t="s">
        <v>1114</v>
      </c>
      <c r="D101" s="111"/>
      <c r="E101" s="160" t="s">
        <v>790</v>
      </c>
      <c r="F101" s="111"/>
      <c r="G101" s="160" t="s">
        <v>850</v>
      </c>
      <c r="H101" s="111"/>
      <c r="I101" s="160"/>
      <c r="J101" s="160"/>
      <c r="K101" s="160"/>
      <c r="L101" s="160">
        <v>1</v>
      </c>
      <c r="M101" s="160"/>
      <c r="N101" s="111"/>
      <c r="O101" s="160"/>
      <c r="P101" s="160">
        <v>1</v>
      </c>
      <c r="Q101" s="160"/>
      <c r="R101" s="160"/>
      <c r="S101" s="160"/>
      <c r="T101" s="111"/>
      <c r="U101" s="163" t="s">
        <v>353</v>
      </c>
      <c r="V101" s="160">
        <v>2</v>
      </c>
      <c r="W101" s="160"/>
      <c r="X101" s="160"/>
      <c r="Y101" s="160"/>
      <c r="Z101" s="160"/>
      <c r="AA101" s="160"/>
      <c r="AB101" s="111"/>
      <c r="AC101" s="161"/>
      <c r="AD101" s="132"/>
      <c r="AE101" s="160" t="s">
        <v>61</v>
      </c>
      <c r="AF101" s="111"/>
      <c r="AG101" s="172" t="s">
        <v>827</v>
      </c>
      <c r="AH101" s="111"/>
      <c r="AI101" s="160"/>
      <c r="AJ101" s="160"/>
      <c r="AK101" s="160"/>
      <c r="AL101" s="160"/>
      <c r="AM101" s="160"/>
      <c r="AN101" s="160">
        <v>1</v>
      </c>
      <c r="AO101" s="160"/>
      <c r="AP101" s="160"/>
      <c r="AQ101" s="160"/>
      <c r="AR101" s="160"/>
      <c r="AS101" s="160"/>
      <c r="AT101" s="160"/>
      <c r="AV101" s="160">
        <f t="shared" si="73"/>
        <v>1</v>
      </c>
      <c r="AX101" s="161" t="s">
        <v>77</v>
      </c>
      <c r="AY101" s="111"/>
      <c r="AZ101" s="160">
        <v>1</v>
      </c>
      <c r="BA101" s="160">
        <f t="shared" si="74"/>
        <v>1</v>
      </c>
      <c r="BC101" s="160" t="s">
        <v>332</v>
      </c>
      <c r="BE101" s="164"/>
      <c r="BF101" s="124"/>
      <c r="BG101" s="164"/>
      <c r="BH101" s="124"/>
      <c r="BI101" s="164"/>
      <c r="BJ101" s="124"/>
      <c r="BK101" s="164"/>
      <c r="BL101" s="124"/>
      <c r="BM101" s="165">
        <f t="shared" si="75"/>
        <v>0</v>
      </c>
      <c r="BN101" s="166">
        <f t="shared" si="76"/>
        <v>0</v>
      </c>
      <c r="BO101" s="124">
        <f t="shared" si="77"/>
        <v>0</v>
      </c>
      <c r="BP101" s="127"/>
      <c r="BQ101" s="128"/>
    </row>
    <row r="102" spans="1:69" s="111" customFormat="1" ht="103.8" customHeight="1" x14ac:dyDescent="0.4">
      <c r="A102" s="160"/>
      <c r="B102" s="160" t="s">
        <v>1035</v>
      </c>
      <c r="C102" s="162" t="s">
        <v>1115</v>
      </c>
      <c r="E102" s="160" t="s">
        <v>790</v>
      </c>
      <c r="G102" s="160" t="s">
        <v>850</v>
      </c>
      <c r="I102" s="160"/>
      <c r="J102" s="160"/>
      <c r="K102" s="160"/>
      <c r="L102" s="160">
        <v>1</v>
      </c>
      <c r="M102" s="160"/>
      <c r="O102" s="160"/>
      <c r="P102" s="160">
        <v>1</v>
      </c>
      <c r="Q102" s="160"/>
      <c r="R102" s="160"/>
      <c r="S102" s="160"/>
      <c r="U102" s="163" t="s">
        <v>353</v>
      </c>
      <c r="V102" s="160">
        <v>2</v>
      </c>
      <c r="W102" s="160"/>
      <c r="X102" s="160"/>
      <c r="Y102" s="160"/>
      <c r="Z102" s="160"/>
      <c r="AA102" s="160"/>
      <c r="AC102" s="161"/>
      <c r="AD102" s="132"/>
      <c r="AE102" s="160" t="s">
        <v>785</v>
      </c>
      <c r="AG102" s="662" t="s">
        <v>1018</v>
      </c>
      <c r="AI102" s="662"/>
      <c r="AJ102" s="662"/>
      <c r="AK102" s="662"/>
      <c r="AL102" s="662">
        <v>1</v>
      </c>
      <c r="AM102" s="662"/>
      <c r="AN102" s="662"/>
      <c r="AO102" s="662"/>
      <c r="AP102" s="662"/>
      <c r="AQ102" s="662"/>
      <c r="AR102" s="662"/>
      <c r="AS102" s="662"/>
      <c r="AT102" s="662"/>
      <c r="AV102" s="160">
        <f t="shared" si="73"/>
        <v>1</v>
      </c>
      <c r="AX102" s="161" t="s">
        <v>59</v>
      </c>
      <c r="AZ102" s="160">
        <v>1</v>
      </c>
      <c r="BA102" s="160">
        <f t="shared" si="74"/>
        <v>1</v>
      </c>
      <c r="BC102" s="160" t="s">
        <v>3</v>
      </c>
      <c r="BE102" s="164"/>
      <c r="BF102" s="124"/>
      <c r="BG102" s="164"/>
      <c r="BH102" s="124"/>
      <c r="BI102" s="164"/>
      <c r="BJ102" s="124"/>
      <c r="BK102" s="164"/>
      <c r="BL102" s="124"/>
      <c r="BM102" s="165">
        <f t="shared" si="75"/>
        <v>0</v>
      </c>
      <c r="BN102" s="166">
        <f t="shared" si="76"/>
        <v>0</v>
      </c>
      <c r="BO102" s="124">
        <f t="shared" si="77"/>
        <v>0</v>
      </c>
      <c r="BP102" s="127"/>
      <c r="BQ102" s="128"/>
    </row>
    <row r="103" spans="1:69" s="91" customFormat="1" ht="103.8" customHeight="1" x14ac:dyDescent="0.4">
      <c r="A103" s="160"/>
      <c r="B103" s="160" t="s">
        <v>1036</v>
      </c>
      <c r="C103" s="162" t="s">
        <v>1116</v>
      </c>
      <c r="D103" s="111"/>
      <c r="E103" s="160" t="s">
        <v>790</v>
      </c>
      <c r="F103" s="111"/>
      <c r="G103" s="160" t="s">
        <v>850</v>
      </c>
      <c r="H103" s="111"/>
      <c r="I103" s="160"/>
      <c r="J103" s="160"/>
      <c r="K103" s="160"/>
      <c r="L103" s="160">
        <v>1</v>
      </c>
      <c r="M103" s="160"/>
      <c r="N103" s="371"/>
      <c r="O103" s="160"/>
      <c r="P103" s="160">
        <v>1</v>
      </c>
      <c r="Q103" s="160"/>
      <c r="R103" s="160"/>
      <c r="S103" s="160"/>
      <c r="T103" s="111"/>
      <c r="U103" s="163" t="s">
        <v>353</v>
      </c>
      <c r="V103" s="160">
        <v>2</v>
      </c>
      <c r="W103" s="160"/>
      <c r="X103" s="160"/>
      <c r="Y103" s="160"/>
      <c r="Z103" s="160"/>
      <c r="AA103" s="160"/>
      <c r="AB103" s="111"/>
      <c r="AC103" s="161"/>
      <c r="AD103" s="132"/>
      <c r="AE103" s="160"/>
      <c r="AF103" s="111"/>
      <c r="AG103" s="160" t="s">
        <v>38</v>
      </c>
      <c r="AH103" s="111"/>
      <c r="AI103" s="160"/>
      <c r="AJ103" s="160"/>
      <c r="AK103" s="160"/>
      <c r="AL103" s="160"/>
      <c r="AM103" s="160"/>
      <c r="AN103" s="160"/>
      <c r="AO103" s="160"/>
      <c r="AP103" s="160"/>
      <c r="AQ103" s="160"/>
      <c r="AR103" s="160"/>
      <c r="AS103" s="160"/>
      <c r="AT103" s="160"/>
      <c r="AV103" s="160">
        <f t="shared" si="73"/>
        <v>0</v>
      </c>
      <c r="AX103" s="161" t="s">
        <v>252</v>
      </c>
      <c r="AY103" s="111"/>
      <c r="AZ103" s="160">
        <v>1</v>
      </c>
      <c r="BA103" s="160" t="str">
        <f t="shared" si="74"/>
        <v xml:space="preserve"> </v>
      </c>
      <c r="BC103" s="160"/>
      <c r="BE103" s="164"/>
      <c r="BF103" s="124"/>
      <c r="BG103" s="164"/>
      <c r="BH103" s="124"/>
      <c r="BI103" s="164"/>
      <c r="BJ103" s="124"/>
      <c r="BK103" s="164"/>
      <c r="BL103" s="124"/>
      <c r="BM103" s="165">
        <f t="shared" si="75"/>
        <v>0</v>
      </c>
      <c r="BN103" s="166" t="e">
        <f t="shared" si="76"/>
        <v>#DIV/0!</v>
      </c>
      <c r="BO103" s="124">
        <f t="shared" si="77"/>
        <v>0</v>
      </c>
      <c r="BP103" s="127"/>
      <c r="BQ103" s="128"/>
    </row>
    <row r="104" spans="1:69" s="91" customFormat="1" ht="103.8" customHeight="1" x14ac:dyDescent="0.4">
      <c r="A104" s="160"/>
      <c r="B104" s="160" t="s">
        <v>1037</v>
      </c>
      <c r="C104" s="162" t="s">
        <v>1117</v>
      </c>
      <c r="D104" s="111"/>
      <c r="E104" s="160" t="s">
        <v>790</v>
      </c>
      <c r="F104" s="111"/>
      <c r="G104" s="160" t="s">
        <v>850</v>
      </c>
      <c r="H104" s="111"/>
      <c r="I104" s="160"/>
      <c r="J104" s="160"/>
      <c r="K104" s="160"/>
      <c r="L104" s="160">
        <v>1</v>
      </c>
      <c r="M104" s="160"/>
      <c r="N104" s="371"/>
      <c r="O104" s="160"/>
      <c r="P104" s="160">
        <v>1</v>
      </c>
      <c r="Q104" s="160"/>
      <c r="R104" s="160"/>
      <c r="S104" s="160"/>
      <c r="T104" s="111"/>
      <c r="U104" s="163" t="s">
        <v>355</v>
      </c>
      <c r="V104" s="160">
        <v>4</v>
      </c>
      <c r="W104" s="160"/>
      <c r="X104" s="160"/>
      <c r="Y104" s="160"/>
      <c r="Z104" s="160">
        <v>1</v>
      </c>
      <c r="AA104" s="160"/>
      <c r="AB104" s="111"/>
      <c r="AC104" s="161"/>
      <c r="AD104" s="132"/>
      <c r="AE104" s="160"/>
      <c r="AF104" s="111"/>
      <c r="AG104" s="172" t="s">
        <v>38</v>
      </c>
      <c r="AH104" s="111"/>
      <c r="AI104" s="171"/>
      <c r="AJ104" s="171"/>
      <c r="AK104" s="171"/>
      <c r="AL104" s="171"/>
      <c r="AM104" s="171"/>
      <c r="AN104" s="171"/>
      <c r="AO104" s="171"/>
      <c r="AP104" s="171"/>
      <c r="AQ104" s="171"/>
      <c r="AR104" s="171"/>
      <c r="AS104" s="171"/>
      <c r="AT104" s="171"/>
      <c r="AV104" s="160">
        <f t="shared" si="73"/>
        <v>0</v>
      </c>
      <c r="AX104" s="161" t="s">
        <v>75</v>
      </c>
      <c r="AY104" s="111"/>
      <c r="AZ104" s="160">
        <v>1</v>
      </c>
      <c r="BA104" s="160" t="str">
        <f t="shared" si="74"/>
        <v xml:space="preserve"> </v>
      </c>
      <c r="BC104" s="160"/>
      <c r="BE104" s="164"/>
      <c r="BF104" s="124"/>
      <c r="BG104" s="164"/>
      <c r="BH104" s="124"/>
      <c r="BI104" s="164"/>
      <c r="BJ104" s="124"/>
      <c r="BK104" s="164"/>
      <c r="BL104" s="124"/>
      <c r="BM104" s="165">
        <f t="shared" si="75"/>
        <v>0</v>
      </c>
      <c r="BN104" s="166" t="e">
        <f t="shared" si="76"/>
        <v>#DIV/0!</v>
      </c>
      <c r="BO104" s="124">
        <f t="shared" si="77"/>
        <v>0</v>
      </c>
      <c r="BP104" s="127"/>
      <c r="BQ104" s="128"/>
    </row>
    <row r="105" spans="1:69" s="91" customFormat="1" ht="72.599999999999994" customHeight="1" x14ac:dyDescent="0.25">
      <c r="A105" s="160" t="s">
        <v>205</v>
      </c>
      <c r="B105" s="881" t="s">
        <v>1031</v>
      </c>
      <c r="C105" s="882"/>
      <c r="D105" s="111"/>
      <c r="E105" s="117"/>
      <c r="F105" s="111"/>
      <c r="G105" s="117"/>
      <c r="H105" s="111"/>
      <c r="I105" s="117"/>
      <c r="J105" s="117"/>
      <c r="K105" s="117"/>
      <c r="L105" s="117"/>
      <c r="M105" s="117"/>
      <c r="N105" s="111"/>
      <c r="O105" s="111"/>
      <c r="P105" s="111"/>
      <c r="Q105" s="111"/>
      <c r="R105" s="111"/>
      <c r="S105" s="111"/>
      <c r="T105" s="111"/>
      <c r="U105" s="119"/>
      <c r="V105" s="117"/>
      <c r="W105" s="117"/>
      <c r="X105" s="117"/>
      <c r="Y105" s="117"/>
      <c r="Z105" s="117"/>
      <c r="AA105" s="117"/>
      <c r="AB105" s="111"/>
      <c r="AC105" s="112"/>
      <c r="AD105" s="132"/>
      <c r="AE105" s="117"/>
      <c r="AF105" s="111"/>
      <c r="AG105" s="117"/>
      <c r="AH105" s="111"/>
      <c r="AI105" s="117"/>
      <c r="AJ105" s="117"/>
      <c r="AK105" s="117"/>
      <c r="AL105" s="117"/>
      <c r="AM105" s="117"/>
      <c r="AN105" s="117"/>
      <c r="AO105" s="117"/>
      <c r="AP105" s="117"/>
      <c r="AQ105" s="117"/>
      <c r="AR105" s="117"/>
      <c r="AS105" s="117"/>
      <c r="AT105" s="117"/>
      <c r="AV105" s="117"/>
      <c r="AX105" s="118"/>
      <c r="AY105" s="111"/>
      <c r="AZ105" s="117"/>
      <c r="BA105" s="117"/>
      <c r="BC105" s="117"/>
      <c r="BF105" s="115"/>
      <c r="BH105" s="115"/>
      <c r="BJ105" s="115"/>
      <c r="BL105" s="115"/>
      <c r="BM105" s="116"/>
      <c r="BN105" s="116"/>
      <c r="BO105" s="115"/>
    </row>
    <row r="106" spans="1:69" s="91" customFormat="1" ht="103.8" customHeight="1" x14ac:dyDescent="0.4">
      <c r="A106" s="160"/>
      <c r="B106" s="160" t="s">
        <v>1038</v>
      </c>
      <c r="C106" s="162" t="s">
        <v>1118</v>
      </c>
      <c r="D106" s="111"/>
      <c r="E106" s="160" t="s">
        <v>790</v>
      </c>
      <c r="F106" s="111"/>
      <c r="G106" s="160" t="s">
        <v>850</v>
      </c>
      <c r="H106" s="111"/>
      <c r="I106" s="160"/>
      <c r="J106" s="160"/>
      <c r="K106" s="160"/>
      <c r="L106" s="160">
        <v>1</v>
      </c>
      <c r="M106" s="160"/>
      <c r="N106" s="111"/>
      <c r="O106" s="160"/>
      <c r="P106" s="160">
        <v>1</v>
      </c>
      <c r="Q106" s="160"/>
      <c r="R106" s="160"/>
      <c r="S106" s="160"/>
      <c r="T106" s="111"/>
      <c r="U106" s="163" t="s">
        <v>353</v>
      </c>
      <c r="V106" s="160">
        <v>2</v>
      </c>
      <c r="W106" s="160"/>
      <c r="X106" s="160"/>
      <c r="Y106" s="160">
        <v>1</v>
      </c>
      <c r="Z106" s="160"/>
      <c r="AA106" s="160"/>
      <c r="AB106" s="111"/>
      <c r="AC106" s="161"/>
      <c r="AD106" s="132"/>
      <c r="AE106" s="160"/>
      <c r="AF106" s="111"/>
      <c r="AG106" s="172" t="s">
        <v>38</v>
      </c>
      <c r="AH106" s="111"/>
      <c r="AI106" s="160"/>
      <c r="AJ106" s="160"/>
      <c r="AK106" s="160"/>
      <c r="AL106" s="160"/>
      <c r="AM106" s="160"/>
      <c r="AN106" s="160"/>
      <c r="AO106" s="171"/>
      <c r="AP106" s="171"/>
      <c r="AQ106" s="171"/>
      <c r="AR106" s="171"/>
      <c r="AS106" s="171"/>
      <c r="AT106" s="171"/>
      <c r="AV106" s="160">
        <f t="shared" ref="AV106:AV111" si="83">SUM(AI106:AT106)</f>
        <v>0</v>
      </c>
      <c r="AX106" s="161" t="s">
        <v>76</v>
      </c>
      <c r="AY106" s="111"/>
      <c r="AZ106" s="160">
        <v>1</v>
      </c>
      <c r="BA106" s="160" t="str">
        <f t="shared" ref="BA106:BA111" si="84">IF(AV106&lt;&gt;0,1," ")</f>
        <v xml:space="preserve"> </v>
      </c>
      <c r="BC106" s="160"/>
      <c r="BE106" s="164"/>
      <c r="BF106" s="124"/>
      <c r="BG106" s="164"/>
      <c r="BH106" s="124"/>
      <c r="BI106" s="164"/>
      <c r="BJ106" s="124"/>
      <c r="BK106" s="164"/>
      <c r="BL106" s="124"/>
      <c r="BM106" s="165">
        <f t="shared" ref="BM106:BM111" si="85">BE106+BG106+BI106+BK106</f>
        <v>0</v>
      </c>
      <c r="BN106" s="166" t="e">
        <f t="shared" ref="BN106:BN111" si="86">BM106/AV106</f>
        <v>#DIV/0!</v>
      </c>
      <c r="BO106" s="124">
        <f t="shared" ref="BO106:BO111" si="87">BF106+BH106+BJ106+BL106</f>
        <v>0</v>
      </c>
      <c r="BP106" s="127"/>
      <c r="BQ106" s="128"/>
    </row>
    <row r="107" spans="1:69" s="91" customFormat="1" ht="129.6" customHeight="1" x14ac:dyDescent="0.4">
      <c r="A107" s="160"/>
      <c r="B107" s="160" t="s">
        <v>1039</v>
      </c>
      <c r="C107" s="162" t="s">
        <v>1119</v>
      </c>
      <c r="D107" s="111"/>
      <c r="E107" s="160" t="s">
        <v>790</v>
      </c>
      <c r="F107" s="111"/>
      <c r="G107" s="160" t="s">
        <v>850</v>
      </c>
      <c r="H107" s="111"/>
      <c r="I107" s="160"/>
      <c r="J107" s="160"/>
      <c r="K107" s="160"/>
      <c r="L107" s="160">
        <v>1</v>
      </c>
      <c r="M107" s="160"/>
      <c r="N107" s="111"/>
      <c r="O107" s="160"/>
      <c r="P107" s="160">
        <v>1</v>
      </c>
      <c r="Q107" s="160"/>
      <c r="R107" s="160"/>
      <c r="S107" s="160"/>
      <c r="T107" s="111"/>
      <c r="U107" s="163" t="s">
        <v>353</v>
      </c>
      <c r="V107" s="160">
        <v>2</v>
      </c>
      <c r="W107" s="160"/>
      <c r="X107" s="160"/>
      <c r="Y107" s="160">
        <v>1</v>
      </c>
      <c r="Z107" s="160"/>
      <c r="AA107" s="160"/>
      <c r="AB107" s="111"/>
      <c r="AC107" s="161"/>
      <c r="AD107" s="132"/>
      <c r="AE107" s="160"/>
      <c r="AF107" s="111"/>
      <c r="AG107" s="172" t="s">
        <v>38</v>
      </c>
      <c r="AH107" s="111"/>
      <c r="AI107" s="160"/>
      <c r="AJ107" s="160"/>
      <c r="AK107" s="160"/>
      <c r="AL107" s="160"/>
      <c r="AM107" s="160"/>
      <c r="AN107" s="160"/>
      <c r="AO107" s="171"/>
      <c r="AP107" s="171"/>
      <c r="AQ107" s="171"/>
      <c r="AR107" s="171"/>
      <c r="AS107" s="171"/>
      <c r="AT107" s="171"/>
      <c r="AV107" s="160">
        <f t="shared" si="83"/>
        <v>0</v>
      </c>
      <c r="AX107" s="161" t="s">
        <v>770</v>
      </c>
      <c r="AY107" s="111"/>
      <c r="AZ107" s="160">
        <v>1</v>
      </c>
      <c r="BA107" s="160" t="str">
        <f t="shared" si="84"/>
        <v xml:space="preserve"> </v>
      </c>
      <c r="BC107" s="160"/>
      <c r="BE107" s="164"/>
      <c r="BF107" s="124"/>
      <c r="BG107" s="164"/>
      <c r="BH107" s="124"/>
      <c r="BI107" s="164"/>
      <c r="BJ107" s="124"/>
      <c r="BK107" s="164"/>
      <c r="BL107" s="124"/>
      <c r="BM107" s="165">
        <f t="shared" si="85"/>
        <v>0</v>
      </c>
      <c r="BN107" s="166" t="e">
        <f t="shared" si="86"/>
        <v>#DIV/0!</v>
      </c>
      <c r="BO107" s="124">
        <f t="shared" si="87"/>
        <v>0</v>
      </c>
      <c r="BP107" s="127"/>
      <c r="BQ107" s="128"/>
    </row>
    <row r="108" spans="1:69" s="91" customFormat="1" ht="103.8" customHeight="1" x14ac:dyDescent="0.4">
      <c r="A108" s="160"/>
      <c r="B108" s="160" t="s">
        <v>1040</v>
      </c>
      <c r="C108" s="162" t="s">
        <v>1120</v>
      </c>
      <c r="D108" s="111"/>
      <c r="E108" s="160" t="s">
        <v>790</v>
      </c>
      <c r="F108" s="111"/>
      <c r="G108" s="160" t="s">
        <v>850</v>
      </c>
      <c r="H108" s="111"/>
      <c r="I108" s="160"/>
      <c r="J108" s="160"/>
      <c r="K108" s="160"/>
      <c r="L108" s="160">
        <v>1</v>
      </c>
      <c r="M108" s="160"/>
      <c r="N108" s="111"/>
      <c r="O108" s="160"/>
      <c r="P108" s="160">
        <v>1</v>
      </c>
      <c r="Q108" s="160"/>
      <c r="R108" s="160"/>
      <c r="S108" s="160"/>
      <c r="T108" s="111"/>
      <c r="U108" s="163" t="s">
        <v>353</v>
      </c>
      <c r="V108" s="160">
        <v>2</v>
      </c>
      <c r="W108" s="160"/>
      <c r="X108" s="160"/>
      <c r="Y108" s="160"/>
      <c r="Z108" s="160"/>
      <c r="AA108" s="160"/>
      <c r="AB108" s="111"/>
      <c r="AC108" s="161"/>
      <c r="AD108" s="132"/>
      <c r="AE108" s="160" t="s">
        <v>61</v>
      </c>
      <c r="AF108" s="111"/>
      <c r="AG108" s="172" t="s">
        <v>821</v>
      </c>
      <c r="AH108" s="111"/>
      <c r="AI108" s="160"/>
      <c r="AJ108" s="160"/>
      <c r="AK108" s="160">
        <v>1</v>
      </c>
      <c r="AL108" s="160"/>
      <c r="AM108" s="160"/>
      <c r="AN108" s="160"/>
      <c r="AO108" s="160"/>
      <c r="AP108" s="160"/>
      <c r="AQ108" s="160"/>
      <c r="AR108" s="160"/>
      <c r="AS108" s="160"/>
      <c r="AT108" s="160"/>
      <c r="AV108" s="160">
        <f t="shared" si="83"/>
        <v>1</v>
      </c>
      <c r="AX108" s="161" t="s">
        <v>87</v>
      </c>
      <c r="AY108" s="111"/>
      <c r="AZ108" s="160">
        <v>1</v>
      </c>
      <c r="BA108" s="160">
        <f t="shared" si="84"/>
        <v>1</v>
      </c>
      <c r="BC108" s="160" t="s">
        <v>332</v>
      </c>
      <c r="BE108" s="164"/>
      <c r="BF108" s="124"/>
      <c r="BG108" s="164"/>
      <c r="BH108" s="124"/>
      <c r="BI108" s="164"/>
      <c r="BJ108" s="124"/>
      <c r="BK108" s="164"/>
      <c r="BL108" s="124"/>
      <c r="BM108" s="165">
        <f t="shared" si="85"/>
        <v>0</v>
      </c>
      <c r="BN108" s="166">
        <f t="shared" si="86"/>
        <v>0</v>
      </c>
      <c r="BO108" s="124">
        <f t="shared" si="87"/>
        <v>0</v>
      </c>
      <c r="BP108" s="127"/>
      <c r="BQ108" s="128"/>
    </row>
    <row r="109" spans="1:69" s="111" customFormat="1" ht="103.8" customHeight="1" x14ac:dyDescent="0.4">
      <c r="A109" s="160"/>
      <c r="B109" s="160" t="s">
        <v>1041</v>
      </c>
      <c r="C109" s="162" t="s">
        <v>1121</v>
      </c>
      <c r="E109" s="160" t="s">
        <v>790</v>
      </c>
      <c r="G109" s="160" t="s">
        <v>850</v>
      </c>
      <c r="I109" s="160"/>
      <c r="J109" s="160"/>
      <c r="K109" s="160"/>
      <c r="L109" s="160">
        <v>1</v>
      </c>
      <c r="M109" s="160"/>
      <c r="O109" s="160"/>
      <c r="P109" s="160">
        <v>1</v>
      </c>
      <c r="Q109" s="160"/>
      <c r="R109" s="160"/>
      <c r="S109" s="160"/>
      <c r="U109" s="163" t="s">
        <v>353</v>
      </c>
      <c r="V109" s="160">
        <v>2</v>
      </c>
      <c r="W109" s="160"/>
      <c r="X109" s="160"/>
      <c r="Y109" s="160"/>
      <c r="Z109" s="160"/>
      <c r="AA109" s="160"/>
      <c r="AC109" s="161"/>
      <c r="AD109" s="132"/>
      <c r="AE109" s="160"/>
      <c r="AG109" s="160" t="s">
        <v>38</v>
      </c>
      <c r="AI109" s="160"/>
      <c r="AJ109" s="160"/>
      <c r="AK109" s="160"/>
      <c r="AL109" s="160"/>
      <c r="AM109" s="160"/>
      <c r="AN109" s="160"/>
      <c r="AO109" s="160"/>
      <c r="AP109" s="160"/>
      <c r="AQ109" s="160"/>
      <c r="AR109" s="160"/>
      <c r="AS109" s="160"/>
      <c r="AT109" s="160"/>
      <c r="AV109" s="160">
        <f t="shared" si="83"/>
        <v>0</v>
      </c>
      <c r="AX109" s="161" t="s">
        <v>805</v>
      </c>
      <c r="AZ109" s="160">
        <v>1</v>
      </c>
      <c r="BA109" s="160" t="str">
        <f t="shared" si="84"/>
        <v xml:space="preserve"> </v>
      </c>
      <c r="BC109" s="160"/>
      <c r="BE109" s="164"/>
      <c r="BF109" s="124"/>
      <c r="BG109" s="164"/>
      <c r="BH109" s="124"/>
      <c r="BI109" s="164"/>
      <c r="BJ109" s="124"/>
      <c r="BK109" s="164"/>
      <c r="BL109" s="124"/>
      <c r="BM109" s="165">
        <f t="shared" si="85"/>
        <v>0</v>
      </c>
      <c r="BN109" s="166" t="e">
        <f t="shared" si="86"/>
        <v>#DIV/0!</v>
      </c>
      <c r="BO109" s="124">
        <f t="shared" si="87"/>
        <v>0</v>
      </c>
      <c r="BP109" s="127"/>
      <c r="BQ109" s="128"/>
    </row>
    <row r="110" spans="1:69" s="91" customFormat="1" ht="103.8" customHeight="1" x14ac:dyDescent="0.4">
      <c r="A110" s="160"/>
      <c r="B110" s="160" t="s">
        <v>1042</v>
      </c>
      <c r="C110" s="162" t="s">
        <v>1122</v>
      </c>
      <c r="D110" s="111"/>
      <c r="E110" s="160" t="s">
        <v>790</v>
      </c>
      <c r="F110" s="111"/>
      <c r="G110" s="160" t="s">
        <v>850</v>
      </c>
      <c r="H110" s="111"/>
      <c r="I110" s="160"/>
      <c r="J110" s="160"/>
      <c r="K110" s="160"/>
      <c r="L110" s="160">
        <v>1</v>
      </c>
      <c r="M110" s="160"/>
      <c r="N110" s="371"/>
      <c r="O110" s="160"/>
      <c r="P110" s="160">
        <v>1</v>
      </c>
      <c r="Q110" s="160"/>
      <c r="R110" s="160"/>
      <c r="S110" s="160"/>
      <c r="T110" s="111"/>
      <c r="U110" s="163" t="s">
        <v>353</v>
      </c>
      <c r="V110" s="160">
        <v>2</v>
      </c>
      <c r="W110" s="160"/>
      <c r="X110" s="160"/>
      <c r="Y110" s="160"/>
      <c r="Z110" s="160"/>
      <c r="AA110" s="160"/>
      <c r="AB110" s="111"/>
      <c r="AC110" s="161"/>
      <c r="AD110" s="132"/>
      <c r="AE110" s="160"/>
      <c r="AF110" s="111"/>
      <c r="AG110" s="160" t="s">
        <v>38</v>
      </c>
      <c r="AH110" s="111"/>
      <c r="AI110" s="160"/>
      <c r="AJ110" s="160"/>
      <c r="AK110" s="160"/>
      <c r="AL110" s="160"/>
      <c r="AM110" s="160"/>
      <c r="AN110" s="160"/>
      <c r="AO110" s="160"/>
      <c r="AP110" s="160"/>
      <c r="AQ110" s="160"/>
      <c r="AR110" s="160"/>
      <c r="AS110" s="160"/>
      <c r="AT110" s="160"/>
      <c r="AV110" s="160">
        <f t="shared" si="83"/>
        <v>0</v>
      </c>
      <c r="AX110" s="161" t="s">
        <v>79</v>
      </c>
      <c r="AY110" s="111"/>
      <c r="AZ110" s="160">
        <v>1</v>
      </c>
      <c r="BA110" s="160" t="str">
        <f t="shared" si="84"/>
        <v xml:space="preserve"> </v>
      </c>
      <c r="BC110" s="160"/>
      <c r="BE110" s="164"/>
      <c r="BF110" s="124"/>
      <c r="BG110" s="164"/>
      <c r="BH110" s="124"/>
      <c r="BI110" s="164"/>
      <c r="BJ110" s="124"/>
      <c r="BK110" s="164"/>
      <c r="BL110" s="124"/>
      <c r="BM110" s="165">
        <f t="shared" si="85"/>
        <v>0</v>
      </c>
      <c r="BN110" s="166" t="e">
        <f t="shared" si="86"/>
        <v>#DIV/0!</v>
      </c>
      <c r="BO110" s="124">
        <f t="shared" si="87"/>
        <v>0</v>
      </c>
      <c r="BP110" s="127"/>
      <c r="BQ110" s="128"/>
    </row>
    <row r="111" spans="1:69" s="91" customFormat="1" ht="103.8" customHeight="1" x14ac:dyDescent="0.4">
      <c r="A111" s="160"/>
      <c r="B111" s="160" t="s">
        <v>1043</v>
      </c>
      <c r="C111" s="162" t="s">
        <v>1123</v>
      </c>
      <c r="D111" s="111"/>
      <c r="E111" s="160" t="s">
        <v>790</v>
      </c>
      <c r="F111" s="111"/>
      <c r="G111" s="160" t="s">
        <v>850</v>
      </c>
      <c r="H111" s="111"/>
      <c r="I111" s="160"/>
      <c r="J111" s="160"/>
      <c r="K111" s="160"/>
      <c r="L111" s="160">
        <v>1</v>
      </c>
      <c r="M111" s="160"/>
      <c r="N111" s="371"/>
      <c r="O111" s="160"/>
      <c r="P111" s="160">
        <v>1</v>
      </c>
      <c r="Q111" s="160"/>
      <c r="R111" s="160"/>
      <c r="S111" s="160"/>
      <c r="T111" s="111"/>
      <c r="U111" s="163" t="s">
        <v>355</v>
      </c>
      <c r="V111" s="160">
        <v>4</v>
      </c>
      <c r="W111" s="160"/>
      <c r="X111" s="160"/>
      <c r="Y111" s="160"/>
      <c r="Z111" s="160">
        <v>1</v>
      </c>
      <c r="AA111" s="160"/>
      <c r="AB111" s="111"/>
      <c r="AC111" s="161"/>
      <c r="AD111" s="132"/>
      <c r="AE111" s="160"/>
      <c r="AF111" s="111"/>
      <c r="AG111" s="172" t="s">
        <v>38</v>
      </c>
      <c r="AH111" s="111"/>
      <c r="AI111" s="171"/>
      <c r="AJ111" s="171"/>
      <c r="AK111" s="171"/>
      <c r="AL111" s="171"/>
      <c r="AM111" s="171"/>
      <c r="AN111" s="171"/>
      <c r="AO111" s="171"/>
      <c r="AP111" s="171"/>
      <c r="AQ111" s="171"/>
      <c r="AR111" s="171"/>
      <c r="AS111" s="171"/>
      <c r="AT111" s="171"/>
      <c r="AV111" s="160">
        <f t="shared" si="83"/>
        <v>0</v>
      </c>
      <c r="AX111" s="161" t="s">
        <v>770</v>
      </c>
      <c r="AY111" s="111"/>
      <c r="AZ111" s="160">
        <v>1</v>
      </c>
      <c r="BA111" s="160" t="str">
        <f t="shared" si="84"/>
        <v xml:space="preserve"> </v>
      </c>
      <c r="BC111" s="160"/>
      <c r="BE111" s="164"/>
      <c r="BF111" s="124"/>
      <c r="BG111" s="164"/>
      <c r="BH111" s="124"/>
      <c r="BI111" s="164"/>
      <c r="BJ111" s="124"/>
      <c r="BK111" s="164"/>
      <c r="BL111" s="124"/>
      <c r="BM111" s="165">
        <f t="shared" si="85"/>
        <v>0</v>
      </c>
      <c r="BN111" s="166" t="e">
        <f t="shared" si="86"/>
        <v>#DIV/0!</v>
      </c>
      <c r="BO111" s="124">
        <f t="shared" si="87"/>
        <v>0</v>
      </c>
      <c r="BP111" s="127"/>
      <c r="BQ111" s="128"/>
    </row>
    <row r="112" spans="1:69" s="111" customFormat="1" ht="127.8" customHeight="1" x14ac:dyDescent="0.4">
      <c r="A112" s="615"/>
      <c r="B112" s="160" t="s">
        <v>1044</v>
      </c>
      <c r="C112" s="162" t="s">
        <v>1124</v>
      </c>
      <c r="E112" s="615" t="s">
        <v>790</v>
      </c>
      <c r="G112" s="615" t="s">
        <v>850</v>
      </c>
      <c r="I112" s="615"/>
      <c r="J112" s="615"/>
      <c r="K112" s="615"/>
      <c r="L112" s="615">
        <v>1</v>
      </c>
      <c r="M112" s="615"/>
      <c r="O112" s="615"/>
      <c r="P112" s="615">
        <v>1</v>
      </c>
      <c r="Q112" s="615"/>
      <c r="R112" s="615"/>
      <c r="S112" s="615"/>
      <c r="U112" s="620" t="s">
        <v>354</v>
      </c>
      <c r="V112" s="615">
        <v>4</v>
      </c>
      <c r="W112" s="615"/>
      <c r="X112" s="615"/>
      <c r="Y112" s="615"/>
      <c r="Z112" s="615"/>
      <c r="AA112" s="615"/>
      <c r="AC112" s="615"/>
      <c r="AD112" s="132"/>
      <c r="AE112" s="615"/>
      <c r="AG112" s="160" t="s">
        <v>38</v>
      </c>
      <c r="AI112" s="615"/>
      <c r="AJ112" s="615"/>
      <c r="AK112" s="615"/>
      <c r="AL112" s="615"/>
      <c r="AM112" s="615"/>
      <c r="AN112" s="615"/>
      <c r="AO112" s="615"/>
      <c r="AP112" s="615"/>
      <c r="AQ112" s="615"/>
      <c r="AR112" s="615"/>
      <c r="AS112" s="615"/>
      <c r="AT112" s="615"/>
      <c r="AV112" s="615">
        <f t="shared" si="73"/>
        <v>0</v>
      </c>
      <c r="AX112" s="619" t="s">
        <v>302</v>
      </c>
      <c r="AZ112" s="615">
        <v>1</v>
      </c>
      <c r="BA112" s="160" t="str">
        <f t="shared" si="74"/>
        <v xml:space="preserve"> </v>
      </c>
      <c r="BC112" s="160"/>
      <c r="BE112" s="616"/>
      <c r="BF112" s="347"/>
      <c r="BG112" s="616"/>
      <c r="BH112" s="347"/>
      <c r="BI112" s="616"/>
      <c r="BJ112" s="347"/>
      <c r="BK112" s="616"/>
      <c r="BL112" s="347"/>
      <c r="BM112" s="618">
        <f t="shared" si="75"/>
        <v>0</v>
      </c>
      <c r="BN112" s="617" t="e">
        <f t="shared" si="76"/>
        <v>#DIV/0!</v>
      </c>
      <c r="BO112" s="347">
        <f t="shared" si="77"/>
        <v>0</v>
      </c>
      <c r="BP112" s="127"/>
      <c r="BQ112" s="586"/>
    </row>
    <row r="113" spans="1:69" s="91" customFormat="1" ht="103.8" customHeight="1" x14ac:dyDescent="0.4">
      <c r="A113" s="160"/>
      <c r="B113" s="160" t="s">
        <v>1045</v>
      </c>
      <c r="C113" s="162" t="s">
        <v>1125</v>
      </c>
      <c r="D113" s="111"/>
      <c r="E113" s="160" t="s">
        <v>790</v>
      </c>
      <c r="F113" s="111"/>
      <c r="G113" s="160" t="s">
        <v>850</v>
      </c>
      <c r="H113" s="111"/>
      <c r="I113" s="160"/>
      <c r="J113" s="160"/>
      <c r="K113" s="160"/>
      <c r="L113" s="160">
        <v>1</v>
      </c>
      <c r="M113" s="160"/>
      <c r="N113" s="111"/>
      <c r="O113" s="160"/>
      <c r="P113" s="160">
        <v>1</v>
      </c>
      <c r="Q113" s="160"/>
      <c r="R113" s="160"/>
      <c r="S113" s="160"/>
      <c r="T113" s="111"/>
      <c r="U113" s="163" t="s">
        <v>353</v>
      </c>
      <c r="V113" s="160">
        <v>2</v>
      </c>
      <c r="W113" s="160"/>
      <c r="X113" s="160"/>
      <c r="Y113" s="160">
        <v>1</v>
      </c>
      <c r="Z113" s="160"/>
      <c r="AA113" s="160"/>
      <c r="AB113" s="111"/>
      <c r="AC113" s="161"/>
      <c r="AD113" s="132"/>
      <c r="AE113" s="160" t="s">
        <v>61</v>
      </c>
      <c r="AF113" s="111"/>
      <c r="AG113" s="172" t="s">
        <v>1011</v>
      </c>
      <c r="AH113" s="111"/>
      <c r="AI113" s="160"/>
      <c r="AJ113" s="160"/>
      <c r="AK113" s="160"/>
      <c r="AL113" s="160"/>
      <c r="AM113" s="160">
        <v>1</v>
      </c>
      <c r="AN113" s="160"/>
      <c r="AO113" s="171"/>
      <c r="AP113" s="171"/>
      <c r="AQ113" s="171"/>
      <c r="AR113" s="171"/>
      <c r="AS113" s="171"/>
      <c r="AT113" s="171"/>
      <c r="AV113" s="160">
        <f t="shared" si="73"/>
        <v>1</v>
      </c>
      <c r="AX113" s="161" t="s">
        <v>83</v>
      </c>
      <c r="AY113" s="111"/>
      <c r="AZ113" s="160">
        <v>1</v>
      </c>
      <c r="BA113" s="160">
        <f t="shared" si="74"/>
        <v>1</v>
      </c>
      <c r="BC113" s="160" t="s">
        <v>332</v>
      </c>
      <c r="BE113" s="164"/>
      <c r="BF113" s="124"/>
      <c r="BG113" s="164"/>
      <c r="BH113" s="124"/>
      <c r="BI113" s="164"/>
      <c r="BJ113" s="124"/>
      <c r="BK113" s="164"/>
      <c r="BL113" s="124"/>
      <c r="BM113" s="165">
        <f t="shared" si="75"/>
        <v>0</v>
      </c>
      <c r="BN113" s="166">
        <f t="shared" si="76"/>
        <v>0</v>
      </c>
      <c r="BO113" s="124">
        <f t="shared" si="77"/>
        <v>0</v>
      </c>
      <c r="BP113" s="127"/>
      <c r="BQ113" s="128"/>
    </row>
    <row r="114" spans="1:69" s="91" customFormat="1" ht="103.8" customHeight="1" x14ac:dyDescent="0.4">
      <c r="A114" s="160"/>
      <c r="B114" s="160" t="s">
        <v>1046</v>
      </c>
      <c r="C114" s="162" t="s">
        <v>1126</v>
      </c>
      <c r="D114" s="111"/>
      <c r="E114" s="160" t="s">
        <v>790</v>
      </c>
      <c r="F114" s="111"/>
      <c r="G114" s="160" t="s">
        <v>850</v>
      </c>
      <c r="H114" s="111"/>
      <c r="I114" s="160"/>
      <c r="J114" s="160"/>
      <c r="K114" s="160"/>
      <c r="L114" s="160">
        <v>1</v>
      </c>
      <c r="M114" s="160"/>
      <c r="N114" s="111"/>
      <c r="O114" s="160"/>
      <c r="P114" s="160">
        <v>1</v>
      </c>
      <c r="Q114" s="160"/>
      <c r="R114" s="160"/>
      <c r="S114" s="160"/>
      <c r="T114" s="111"/>
      <c r="U114" s="163" t="s">
        <v>353</v>
      </c>
      <c r="V114" s="160">
        <v>2</v>
      </c>
      <c r="W114" s="160"/>
      <c r="X114" s="160"/>
      <c r="Y114" s="160">
        <v>1</v>
      </c>
      <c r="Z114" s="160"/>
      <c r="AA114" s="160"/>
      <c r="AB114" s="111"/>
      <c r="AC114" s="161"/>
      <c r="AD114" s="132"/>
      <c r="AE114" s="160"/>
      <c r="AF114" s="111"/>
      <c r="AG114" s="172" t="s">
        <v>38</v>
      </c>
      <c r="AH114" s="111"/>
      <c r="AI114" s="160"/>
      <c r="AJ114" s="160"/>
      <c r="AK114" s="160"/>
      <c r="AL114" s="160"/>
      <c r="AM114" s="160"/>
      <c r="AN114" s="160"/>
      <c r="AO114" s="171"/>
      <c r="AP114" s="171"/>
      <c r="AQ114" s="171"/>
      <c r="AR114" s="171"/>
      <c r="AS114" s="171"/>
      <c r="AT114" s="171"/>
      <c r="AV114" s="160">
        <f t="shared" ref="AV114" si="88">SUM(AI114:AT114)</f>
        <v>0</v>
      </c>
      <c r="AX114" s="161" t="s">
        <v>804</v>
      </c>
      <c r="AY114" s="111"/>
      <c r="AZ114" s="160">
        <v>1</v>
      </c>
      <c r="BA114" s="160" t="str">
        <f t="shared" ref="BA114" si="89">IF(AV114&lt;&gt;0,1," ")</f>
        <v xml:space="preserve"> </v>
      </c>
      <c r="BC114" s="160"/>
      <c r="BE114" s="164"/>
      <c r="BF114" s="124"/>
      <c r="BG114" s="164"/>
      <c r="BH114" s="124"/>
      <c r="BI114" s="164"/>
      <c r="BJ114" s="124"/>
      <c r="BK114" s="164"/>
      <c r="BL114" s="124"/>
      <c r="BM114" s="165">
        <f t="shared" ref="BM114" si="90">BE114+BG114+BI114+BK114</f>
        <v>0</v>
      </c>
      <c r="BN114" s="166" t="e">
        <f t="shared" ref="BN114" si="91">BM114/AV114</f>
        <v>#DIV/0!</v>
      </c>
      <c r="BO114" s="124">
        <f t="shared" ref="BO114" si="92">BF114+BH114+BJ114+BL114</f>
        <v>0</v>
      </c>
      <c r="BP114" s="127"/>
      <c r="BQ114" s="128"/>
    </row>
    <row r="115" spans="1:69" s="91" customFormat="1" ht="103.8" customHeight="1" x14ac:dyDescent="0.4">
      <c r="A115" s="160"/>
      <c r="B115" s="160" t="s">
        <v>1047</v>
      </c>
      <c r="C115" s="162" t="s">
        <v>1127</v>
      </c>
      <c r="D115" s="111"/>
      <c r="E115" s="160" t="s">
        <v>790</v>
      </c>
      <c r="F115" s="111"/>
      <c r="G115" s="160" t="s">
        <v>850</v>
      </c>
      <c r="H115" s="111"/>
      <c r="I115" s="160"/>
      <c r="J115" s="160"/>
      <c r="K115" s="160"/>
      <c r="L115" s="160">
        <v>1</v>
      </c>
      <c r="M115" s="160"/>
      <c r="N115" s="111"/>
      <c r="O115" s="160"/>
      <c r="P115" s="160">
        <v>1</v>
      </c>
      <c r="Q115" s="160"/>
      <c r="R115" s="160"/>
      <c r="S115" s="160"/>
      <c r="T115" s="111"/>
      <c r="U115" s="163" t="s">
        <v>353</v>
      </c>
      <c r="V115" s="160">
        <v>2</v>
      </c>
      <c r="W115" s="160"/>
      <c r="X115" s="160"/>
      <c r="Y115" s="160">
        <v>1</v>
      </c>
      <c r="Z115" s="160"/>
      <c r="AA115" s="160"/>
      <c r="AB115" s="111"/>
      <c r="AC115" s="161"/>
      <c r="AD115" s="132"/>
      <c r="AE115" s="160"/>
      <c r="AF115" s="111"/>
      <c r="AG115" s="172" t="s">
        <v>38</v>
      </c>
      <c r="AH115" s="111"/>
      <c r="AI115" s="160"/>
      <c r="AJ115" s="160"/>
      <c r="AK115" s="160"/>
      <c r="AL115" s="160"/>
      <c r="AM115" s="160"/>
      <c r="AN115" s="160"/>
      <c r="AO115" s="171"/>
      <c r="AP115" s="171"/>
      <c r="AQ115" s="171"/>
      <c r="AR115" s="171"/>
      <c r="AS115" s="171"/>
      <c r="AT115" s="171"/>
      <c r="AV115" s="160">
        <f t="shared" si="73"/>
        <v>0</v>
      </c>
      <c r="AX115" s="161" t="s">
        <v>63</v>
      </c>
      <c r="AY115" s="111"/>
      <c r="AZ115" s="160">
        <v>1</v>
      </c>
      <c r="BA115" s="160" t="str">
        <f t="shared" si="74"/>
        <v xml:space="preserve"> </v>
      </c>
      <c r="BC115" s="160"/>
      <c r="BE115" s="164"/>
      <c r="BF115" s="124"/>
      <c r="BG115" s="164"/>
      <c r="BH115" s="124"/>
      <c r="BI115" s="164"/>
      <c r="BJ115" s="124"/>
      <c r="BK115" s="164"/>
      <c r="BL115" s="124"/>
      <c r="BM115" s="165">
        <f t="shared" si="75"/>
        <v>0</v>
      </c>
      <c r="BN115" s="166" t="e">
        <f t="shared" si="76"/>
        <v>#DIV/0!</v>
      </c>
      <c r="BO115" s="124">
        <f t="shared" si="77"/>
        <v>0</v>
      </c>
      <c r="BP115" s="127"/>
      <c r="BQ115" s="128"/>
    </row>
    <row r="116" spans="1:69" s="91" customFormat="1" ht="72.599999999999994" customHeight="1" x14ac:dyDescent="0.25">
      <c r="A116" s="160" t="s">
        <v>176</v>
      </c>
      <c r="B116" s="881" t="s">
        <v>1050</v>
      </c>
      <c r="C116" s="882"/>
      <c r="D116" s="111"/>
      <c r="E116" s="117"/>
      <c r="F116" s="111"/>
      <c r="G116" s="117"/>
      <c r="H116" s="111"/>
      <c r="I116" s="117"/>
      <c r="J116" s="117"/>
      <c r="K116" s="117"/>
      <c r="L116" s="117"/>
      <c r="M116" s="117"/>
      <c r="N116" s="111"/>
      <c r="O116" s="111"/>
      <c r="P116" s="111"/>
      <c r="Q116" s="111"/>
      <c r="R116" s="111"/>
      <c r="S116" s="111"/>
      <c r="T116" s="111"/>
      <c r="U116" s="119"/>
      <c r="V116" s="117"/>
      <c r="W116" s="117"/>
      <c r="X116" s="117"/>
      <c r="Y116" s="117"/>
      <c r="Z116" s="117"/>
      <c r="AA116" s="117"/>
      <c r="AB116" s="111"/>
      <c r="AC116" s="112"/>
      <c r="AD116" s="132"/>
      <c r="AE116" s="117"/>
      <c r="AF116" s="111"/>
      <c r="AG116" s="117"/>
      <c r="AH116" s="111"/>
      <c r="AI116" s="117"/>
      <c r="AJ116" s="117"/>
      <c r="AK116" s="117"/>
      <c r="AL116" s="117"/>
      <c r="AM116" s="117"/>
      <c r="AN116" s="117"/>
      <c r="AO116" s="117"/>
      <c r="AP116" s="117"/>
      <c r="AQ116" s="117"/>
      <c r="AR116" s="117"/>
      <c r="AS116" s="117"/>
      <c r="AT116" s="117"/>
      <c r="AV116" s="117"/>
      <c r="AX116" s="118"/>
      <c r="AY116" s="111"/>
      <c r="AZ116" s="117"/>
      <c r="BA116" s="117"/>
      <c r="BC116" s="117"/>
      <c r="BF116" s="115"/>
      <c r="BH116" s="115"/>
      <c r="BJ116" s="115"/>
      <c r="BL116" s="115"/>
      <c r="BM116" s="116"/>
      <c r="BN116" s="116"/>
      <c r="BO116" s="115"/>
    </row>
    <row r="117" spans="1:69" s="91" customFormat="1" ht="103.8" customHeight="1" x14ac:dyDescent="0.4">
      <c r="A117" s="160"/>
      <c r="B117" s="160" t="s">
        <v>1048</v>
      </c>
      <c r="C117" s="162" t="s">
        <v>1128</v>
      </c>
      <c r="D117" s="111"/>
      <c r="E117" s="160" t="s">
        <v>790</v>
      </c>
      <c r="F117" s="111"/>
      <c r="G117" s="160" t="s">
        <v>850</v>
      </c>
      <c r="H117" s="111"/>
      <c r="I117" s="160"/>
      <c r="J117" s="160"/>
      <c r="K117" s="160"/>
      <c r="L117" s="160">
        <v>1</v>
      </c>
      <c r="M117" s="160"/>
      <c r="N117" s="111"/>
      <c r="O117" s="160"/>
      <c r="P117" s="160">
        <v>1</v>
      </c>
      <c r="Q117" s="160"/>
      <c r="R117" s="160"/>
      <c r="S117" s="160"/>
      <c r="T117" s="111"/>
      <c r="U117" s="163" t="s">
        <v>353</v>
      </c>
      <c r="V117" s="160">
        <v>2</v>
      </c>
      <c r="W117" s="160"/>
      <c r="X117" s="160"/>
      <c r="Y117" s="160">
        <v>1</v>
      </c>
      <c r="Z117" s="160"/>
      <c r="AA117" s="160"/>
      <c r="AB117" s="111"/>
      <c r="AC117" s="161"/>
      <c r="AD117" s="132"/>
      <c r="AE117" s="160"/>
      <c r="AF117" s="111"/>
      <c r="AG117" s="172" t="s">
        <v>38</v>
      </c>
      <c r="AH117" s="111"/>
      <c r="AI117" s="160"/>
      <c r="AJ117" s="160"/>
      <c r="AK117" s="160"/>
      <c r="AL117" s="160"/>
      <c r="AM117" s="160"/>
      <c r="AN117" s="160"/>
      <c r="AO117" s="171"/>
      <c r="AP117" s="171"/>
      <c r="AQ117" s="171"/>
      <c r="AR117" s="171"/>
      <c r="AS117" s="171"/>
      <c r="AT117" s="171"/>
      <c r="AV117" s="160">
        <f t="shared" ref="AV117:AV118" si="93">SUM(AI117:AT117)</f>
        <v>0</v>
      </c>
      <c r="AX117" s="161" t="s">
        <v>828</v>
      </c>
      <c r="AY117" s="111"/>
      <c r="AZ117" s="160">
        <v>1</v>
      </c>
      <c r="BA117" s="160" t="str">
        <f t="shared" ref="BA117:BA118" si="94">IF(AV117&lt;&gt;0,1," ")</f>
        <v xml:space="preserve"> </v>
      </c>
      <c r="BC117" s="160"/>
      <c r="BE117" s="164"/>
      <c r="BF117" s="124"/>
      <c r="BG117" s="164"/>
      <c r="BH117" s="124"/>
      <c r="BI117" s="164"/>
      <c r="BJ117" s="124"/>
      <c r="BK117" s="164"/>
      <c r="BL117" s="124"/>
      <c r="BM117" s="165">
        <f t="shared" ref="BM117:BM118" si="95">BE117+BG117+BI117+BK117</f>
        <v>0</v>
      </c>
      <c r="BN117" s="166" t="e">
        <f t="shared" ref="BN117:BN118" si="96">BM117/AV117</f>
        <v>#DIV/0!</v>
      </c>
      <c r="BO117" s="124">
        <f t="shared" ref="BO117:BO118" si="97">BF117+BH117+BJ117+BL117</f>
        <v>0</v>
      </c>
      <c r="BP117" s="127"/>
      <c r="BQ117" s="128"/>
    </row>
    <row r="118" spans="1:69" s="91" customFormat="1" ht="103.8" customHeight="1" x14ac:dyDescent="0.4">
      <c r="A118" s="160"/>
      <c r="B118" s="160" t="s">
        <v>1049</v>
      </c>
      <c r="C118" s="162" t="s">
        <v>1129</v>
      </c>
      <c r="D118" s="111"/>
      <c r="E118" s="160" t="s">
        <v>790</v>
      </c>
      <c r="F118" s="111"/>
      <c r="G118" s="160" t="s">
        <v>850</v>
      </c>
      <c r="H118" s="111"/>
      <c r="I118" s="160"/>
      <c r="J118" s="160"/>
      <c r="K118" s="160"/>
      <c r="L118" s="160">
        <v>1</v>
      </c>
      <c r="M118" s="160"/>
      <c r="N118" s="111"/>
      <c r="O118" s="160"/>
      <c r="P118" s="160">
        <v>1</v>
      </c>
      <c r="Q118" s="160"/>
      <c r="R118" s="160"/>
      <c r="S118" s="160"/>
      <c r="T118" s="111"/>
      <c r="U118" s="163" t="s">
        <v>353</v>
      </c>
      <c r="V118" s="160">
        <v>2</v>
      </c>
      <c r="W118" s="160"/>
      <c r="X118" s="160"/>
      <c r="Y118" s="160">
        <v>1</v>
      </c>
      <c r="Z118" s="160"/>
      <c r="AA118" s="160"/>
      <c r="AB118" s="111"/>
      <c r="AC118" s="161"/>
      <c r="AD118" s="132"/>
      <c r="AE118" s="160"/>
      <c r="AF118" s="111"/>
      <c r="AG118" s="172" t="s">
        <v>38</v>
      </c>
      <c r="AH118" s="111"/>
      <c r="AI118" s="160"/>
      <c r="AJ118" s="160"/>
      <c r="AK118" s="160"/>
      <c r="AL118" s="160"/>
      <c r="AM118" s="160"/>
      <c r="AN118" s="160"/>
      <c r="AO118" s="171"/>
      <c r="AP118" s="171"/>
      <c r="AQ118" s="171"/>
      <c r="AR118" s="171"/>
      <c r="AS118" s="171"/>
      <c r="AT118" s="171"/>
      <c r="AV118" s="160">
        <f t="shared" si="93"/>
        <v>0</v>
      </c>
      <c r="AX118" s="161" t="s">
        <v>81</v>
      </c>
      <c r="AY118" s="111"/>
      <c r="AZ118" s="160">
        <v>1</v>
      </c>
      <c r="BA118" s="160" t="str">
        <f t="shared" si="94"/>
        <v xml:space="preserve"> </v>
      </c>
      <c r="BC118" s="160"/>
      <c r="BE118" s="164"/>
      <c r="BF118" s="124"/>
      <c r="BG118" s="164"/>
      <c r="BH118" s="124"/>
      <c r="BI118" s="164"/>
      <c r="BJ118" s="124"/>
      <c r="BK118" s="164"/>
      <c r="BL118" s="124"/>
      <c r="BM118" s="165">
        <f t="shared" si="95"/>
        <v>0</v>
      </c>
      <c r="BN118" s="166" t="e">
        <f t="shared" si="96"/>
        <v>#DIV/0!</v>
      </c>
      <c r="BO118" s="124">
        <f t="shared" si="97"/>
        <v>0</v>
      </c>
      <c r="BP118" s="127"/>
      <c r="BQ118" s="128"/>
    </row>
    <row r="119" spans="1:69" s="91" customFormat="1" ht="9" customHeight="1" thickBot="1" x14ac:dyDescent="0.3">
      <c r="A119" s="111"/>
      <c r="B119" s="112"/>
      <c r="C119" s="112"/>
      <c r="D119" s="111"/>
      <c r="E119" s="111"/>
      <c r="F119" s="111"/>
      <c r="G119" s="111"/>
      <c r="H119" s="111"/>
      <c r="I119" s="111"/>
      <c r="J119" s="111"/>
      <c r="K119" s="111"/>
      <c r="L119" s="111"/>
      <c r="M119" s="111"/>
      <c r="N119" s="111"/>
      <c r="O119" s="111"/>
      <c r="P119" s="111"/>
      <c r="Q119" s="111"/>
      <c r="R119" s="111"/>
      <c r="S119" s="111"/>
      <c r="T119" s="111"/>
      <c r="U119" s="113"/>
      <c r="V119" s="111"/>
      <c r="W119" s="111"/>
      <c r="X119" s="111"/>
      <c r="Y119" s="111"/>
      <c r="Z119" s="111"/>
      <c r="AA119" s="111"/>
      <c r="AB119" s="111"/>
      <c r="AC119" s="114"/>
      <c r="AD119" s="132"/>
      <c r="AE119" s="111"/>
      <c r="AF119" s="111"/>
      <c r="AG119" s="111"/>
      <c r="AH119" s="111"/>
      <c r="AI119" s="111"/>
      <c r="AJ119" s="111"/>
      <c r="AK119" s="111"/>
      <c r="AL119" s="111"/>
      <c r="AM119" s="111"/>
      <c r="AN119" s="111"/>
      <c r="AO119" s="111"/>
      <c r="AP119" s="111"/>
      <c r="AQ119" s="111"/>
      <c r="AR119" s="111"/>
      <c r="AS119" s="111"/>
      <c r="AT119" s="111"/>
      <c r="AV119" s="111"/>
      <c r="AX119" s="112"/>
      <c r="AY119" s="111"/>
      <c r="AZ119" s="111"/>
      <c r="BA119" s="111"/>
      <c r="BC119" s="111"/>
      <c r="BF119" s="115"/>
      <c r="BH119" s="115"/>
      <c r="BJ119" s="115"/>
      <c r="BL119" s="115"/>
      <c r="BM119" s="116"/>
      <c r="BN119" s="116"/>
      <c r="BO119" s="115"/>
    </row>
    <row r="120" spans="1:69" s="116" customFormat="1" ht="59.4" customHeight="1" thickTop="1" thickBot="1" x14ac:dyDescent="0.3">
      <c r="A120" s="805" t="str">
        <f>B93</f>
        <v>AUDITORÍAS A PROCESOS</v>
      </c>
      <c r="B120" s="805"/>
      <c r="C120" s="447" t="s">
        <v>333</v>
      </c>
      <c r="D120" s="130"/>
      <c r="E120" s="425">
        <f>COUNTIF(BC95:BC118,"P")</f>
        <v>3</v>
      </c>
      <c r="F120" s="130"/>
      <c r="G120" s="561">
        <f>E120/(E120+E121)</f>
        <v>0.6</v>
      </c>
      <c r="H120" s="130"/>
      <c r="I120" s="425">
        <f>SUM(I95:I118)</f>
        <v>0</v>
      </c>
      <c r="J120" s="425">
        <f>SUM(J95:J118)</f>
        <v>0</v>
      </c>
      <c r="K120" s="425">
        <f>SUM(K95:K118)</f>
        <v>0</v>
      </c>
      <c r="L120" s="425">
        <f>SUM(L95:L118)</f>
        <v>20</v>
      </c>
      <c r="M120" s="425">
        <f>SUM(M95:M118)</f>
        <v>0</v>
      </c>
      <c r="N120" s="111"/>
      <c r="O120" s="425">
        <f>SUM(O95:O118)</f>
        <v>2</v>
      </c>
      <c r="P120" s="425">
        <f>SUM(P95:P118)</f>
        <v>18</v>
      </c>
      <c r="Q120" s="425">
        <f>SUM(Q95:Q118)</f>
        <v>0</v>
      </c>
      <c r="R120" s="425">
        <f>SUM(R95:R118)</f>
        <v>0</v>
      </c>
      <c r="S120" s="425">
        <f>SUM(S95:S118)</f>
        <v>0</v>
      </c>
      <c r="T120" s="130"/>
      <c r="U120" s="131"/>
      <c r="V120" s="130"/>
      <c r="W120" s="501">
        <f>SUM(W95:W118)</f>
        <v>0</v>
      </c>
      <c r="X120" s="501">
        <f>SUM(X95:X118)</f>
        <v>0</v>
      </c>
      <c r="Y120" s="501">
        <f>SUM(Y95:Y118)</f>
        <v>9</v>
      </c>
      <c r="Z120" s="501">
        <f>SUM(Z95:Z118)</f>
        <v>2</v>
      </c>
      <c r="AA120" s="501">
        <f>SUM(AA95:AA118)</f>
        <v>0</v>
      </c>
      <c r="AB120" s="130"/>
      <c r="AC120" s="806"/>
      <c r="AD120" s="631"/>
      <c r="AE120" s="130"/>
      <c r="AF120" s="130"/>
      <c r="AG120" s="425" t="s">
        <v>253</v>
      </c>
      <c r="AH120" s="130"/>
      <c r="AI120" s="805">
        <f>SUM(AI96:AK118)</f>
        <v>1</v>
      </c>
      <c r="AJ120" s="805"/>
      <c r="AK120" s="805"/>
      <c r="AL120" s="805">
        <f>SUM(AL96:AN118)</f>
        <v>4</v>
      </c>
      <c r="AM120" s="805"/>
      <c r="AN120" s="805"/>
      <c r="AO120" s="805">
        <f>SUM(AO96:AQ118)</f>
        <v>0</v>
      </c>
      <c r="AP120" s="805"/>
      <c r="AQ120" s="805"/>
      <c r="AR120" s="805">
        <f>SUM(AR96:AT118)</f>
        <v>0</v>
      </c>
      <c r="AS120" s="805"/>
      <c r="AT120" s="805"/>
      <c r="AV120" s="805">
        <f>SUM(AV96:AV118)</f>
        <v>5</v>
      </c>
      <c r="AX120" s="808" t="s">
        <v>264</v>
      </c>
      <c r="AY120" s="130"/>
      <c r="AZ120" s="425">
        <f>SUM(AZ96:AZ118)</f>
        <v>20</v>
      </c>
      <c r="BA120" s="425">
        <f>SUM(BA96:BA118)</f>
        <v>5</v>
      </c>
      <c r="BC120" s="111"/>
      <c r="BE120" s="403">
        <f t="shared" ref="BE120:BM120" si="98">SUM(BE95:BE118)</f>
        <v>0</v>
      </c>
      <c r="BF120" s="904">
        <f t="shared" si="98"/>
        <v>0</v>
      </c>
      <c r="BG120" s="403">
        <f t="shared" si="98"/>
        <v>0</v>
      </c>
      <c r="BH120" s="904">
        <f t="shared" si="98"/>
        <v>0</v>
      </c>
      <c r="BI120" s="403">
        <f t="shared" si="98"/>
        <v>0</v>
      </c>
      <c r="BJ120" s="904">
        <f t="shared" si="98"/>
        <v>0</v>
      </c>
      <c r="BK120" s="403">
        <f t="shared" si="98"/>
        <v>0</v>
      </c>
      <c r="BL120" s="904">
        <f t="shared" si="98"/>
        <v>0</v>
      </c>
      <c r="BM120" s="914">
        <f t="shared" si="98"/>
        <v>0</v>
      </c>
      <c r="BN120" s="915">
        <f>BM120/AV120</f>
        <v>0</v>
      </c>
      <c r="BO120" s="904">
        <f>SUM(BO95:BO118)</f>
        <v>0</v>
      </c>
      <c r="BP120" s="91"/>
      <c r="BQ120" s="91"/>
    </row>
    <row r="121" spans="1:69" s="116" customFormat="1" ht="59.4" customHeight="1" thickTop="1" thickBot="1" x14ac:dyDescent="0.3">
      <c r="A121" s="805"/>
      <c r="B121" s="805"/>
      <c r="C121" s="447" t="s">
        <v>334</v>
      </c>
      <c r="D121" s="130"/>
      <c r="E121" s="425">
        <f>COUNTIF(BC95:BC118,"C")</f>
        <v>2</v>
      </c>
      <c r="F121" s="130"/>
      <c r="G121" s="561">
        <f>E121/(E120+E121)</f>
        <v>0.4</v>
      </c>
      <c r="H121" s="130"/>
      <c r="I121" s="805">
        <f>SUM(I120:M120)</f>
        <v>20</v>
      </c>
      <c r="J121" s="805"/>
      <c r="K121" s="805"/>
      <c r="L121" s="805"/>
      <c r="M121" s="805"/>
      <c r="N121" s="132"/>
      <c r="O121" s="805">
        <f>SUM(O120:S120)</f>
        <v>20</v>
      </c>
      <c r="P121" s="805"/>
      <c r="Q121" s="805"/>
      <c r="R121" s="805"/>
      <c r="S121" s="805"/>
      <c r="T121" s="130"/>
      <c r="U121" s="131"/>
      <c r="V121" s="130"/>
      <c r="W121" s="130"/>
      <c r="X121" s="130"/>
      <c r="Y121" s="130"/>
      <c r="Z121" s="130"/>
      <c r="AA121" s="130"/>
      <c r="AB121" s="130"/>
      <c r="AC121" s="806"/>
      <c r="AD121" s="631"/>
      <c r="AE121" s="130"/>
      <c r="AF121" s="130"/>
      <c r="AG121" s="425" t="s">
        <v>766</v>
      </c>
      <c r="AH121" s="130"/>
      <c r="AI121" s="805">
        <f>AI120+AL120+AO120+AR120</f>
        <v>5</v>
      </c>
      <c r="AJ121" s="805"/>
      <c r="AK121" s="805"/>
      <c r="AL121" s="805"/>
      <c r="AM121" s="805"/>
      <c r="AN121" s="805"/>
      <c r="AO121" s="805"/>
      <c r="AP121" s="805"/>
      <c r="AQ121" s="805"/>
      <c r="AR121" s="805"/>
      <c r="AS121" s="805"/>
      <c r="AT121" s="805"/>
      <c r="AV121" s="805"/>
      <c r="AX121" s="808"/>
      <c r="AY121" s="130"/>
      <c r="AZ121" s="925">
        <f>BA120/AZ120</f>
        <v>0.25</v>
      </c>
      <c r="BA121" s="925"/>
      <c r="BC121" s="133"/>
      <c r="BE121" s="404">
        <f>BE120/AI120</f>
        <v>0</v>
      </c>
      <c r="BF121" s="904"/>
      <c r="BG121" s="404">
        <f>BG120/AL120</f>
        <v>0</v>
      </c>
      <c r="BH121" s="904"/>
      <c r="BI121" s="404" t="e">
        <f>BI120/AO120</f>
        <v>#DIV/0!</v>
      </c>
      <c r="BJ121" s="904"/>
      <c r="BK121" s="404" t="e">
        <f>BK120/AR120</f>
        <v>#DIV/0!</v>
      </c>
      <c r="BL121" s="904"/>
      <c r="BM121" s="914"/>
      <c r="BN121" s="915"/>
      <c r="BO121" s="904"/>
      <c r="BP121" s="91"/>
      <c r="BQ121" s="91"/>
    </row>
    <row r="122" spans="1:69" s="91" customFormat="1" ht="23.4" thickTop="1" x14ac:dyDescent="0.25">
      <c r="A122" s="117"/>
      <c r="B122" s="118"/>
      <c r="C122" s="118"/>
      <c r="D122" s="111"/>
      <c r="E122" s="111"/>
      <c r="F122" s="111"/>
      <c r="G122" s="111"/>
      <c r="H122" s="111"/>
      <c r="I122" s="111"/>
      <c r="J122" s="111"/>
      <c r="K122" s="111"/>
      <c r="L122" s="111"/>
      <c r="M122" s="111"/>
      <c r="N122" s="111"/>
      <c r="O122" s="111"/>
      <c r="P122" s="111"/>
      <c r="Q122" s="111"/>
      <c r="R122" s="111"/>
      <c r="S122" s="111"/>
      <c r="T122" s="111"/>
      <c r="U122" s="113"/>
      <c r="V122" s="111"/>
      <c r="W122" s="111"/>
      <c r="X122" s="111"/>
      <c r="Y122" s="111"/>
      <c r="Z122" s="111"/>
      <c r="AA122" s="111"/>
      <c r="AB122" s="111"/>
      <c r="AC122" s="114"/>
      <c r="AD122" s="132"/>
      <c r="AE122" s="111"/>
      <c r="AF122" s="111"/>
      <c r="AG122" s="111"/>
      <c r="AH122" s="111"/>
      <c r="AI122" s="111"/>
      <c r="AJ122" s="111"/>
      <c r="AK122" s="111"/>
      <c r="AL122" s="111"/>
      <c r="AM122" s="111"/>
      <c r="AN122" s="111"/>
      <c r="AO122" s="111"/>
      <c r="AP122" s="111"/>
      <c r="AQ122" s="111"/>
      <c r="AR122" s="111"/>
      <c r="AS122" s="111"/>
      <c r="AT122" s="111"/>
      <c r="AV122" s="111"/>
      <c r="AX122" s="112"/>
      <c r="AY122" s="111"/>
      <c r="AZ122" s="111"/>
      <c r="BA122" s="111"/>
      <c r="BC122" s="111"/>
      <c r="BF122" s="115"/>
      <c r="BH122" s="115"/>
      <c r="BJ122" s="115"/>
      <c r="BL122" s="115"/>
      <c r="BM122" s="116"/>
      <c r="BN122" s="116"/>
      <c r="BO122" s="115"/>
    </row>
    <row r="123" spans="1:69" s="91" customFormat="1" ht="60" customHeight="1" x14ac:dyDescent="0.25">
      <c r="A123" s="173">
        <v>5</v>
      </c>
      <c r="B123" s="1046" t="s">
        <v>265</v>
      </c>
      <c r="C123" s="1047"/>
      <c r="D123" s="111"/>
      <c r="E123" s="111"/>
      <c r="F123" s="111"/>
      <c r="G123" s="111"/>
      <c r="H123" s="111"/>
      <c r="I123" s="117"/>
      <c r="J123" s="117"/>
      <c r="K123" s="117"/>
      <c r="L123" s="117"/>
      <c r="M123" s="117"/>
      <c r="N123" s="111"/>
      <c r="O123" s="111"/>
      <c r="P123" s="111"/>
      <c r="Q123" s="111"/>
      <c r="R123" s="111"/>
      <c r="S123" s="111"/>
      <c r="T123" s="111"/>
      <c r="U123" s="119"/>
      <c r="V123" s="117"/>
      <c r="W123" s="117"/>
      <c r="X123" s="117"/>
      <c r="Y123" s="117"/>
      <c r="Z123" s="117"/>
      <c r="AA123" s="117"/>
      <c r="AB123" s="111"/>
      <c r="AC123" s="175"/>
      <c r="AD123" s="132"/>
      <c r="AE123" s="117"/>
      <c r="AF123" s="111"/>
      <c r="AG123" s="117"/>
      <c r="AH123" s="111"/>
      <c r="AI123" s="117"/>
      <c r="AJ123" s="117"/>
      <c r="AK123" s="117"/>
      <c r="AL123" s="117"/>
      <c r="AM123" s="117"/>
      <c r="AN123" s="117"/>
      <c r="AO123" s="117"/>
      <c r="AP123" s="117"/>
      <c r="AQ123" s="117"/>
      <c r="AR123" s="117"/>
      <c r="AS123" s="117"/>
      <c r="AT123" s="117"/>
      <c r="AV123" s="117"/>
      <c r="AX123" s="118"/>
      <c r="AY123" s="111"/>
      <c r="AZ123" s="117"/>
      <c r="BA123" s="117"/>
      <c r="BC123" s="117"/>
      <c r="BF123" s="115"/>
      <c r="BH123" s="115"/>
      <c r="BJ123" s="115"/>
      <c r="BL123" s="115"/>
      <c r="BM123" s="116"/>
      <c r="BN123" s="116"/>
      <c r="BO123" s="115"/>
    </row>
    <row r="124" spans="1:69" s="91" customFormat="1" ht="70.95" customHeight="1" x14ac:dyDescent="0.4">
      <c r="A124" s="174" t="s">
        <v>133</v>
      </c>
      <c r="B124" s="816" t="s">
        <v>255</v>
      </c>
      <c r="C124" s="817"/>
      <c r="D124" s="111"/>
      <c r="E124" s="174" t="s">
        <v>46</v>
      </c>
      <c r="F124" s="111"/>
      <c r="G124" s="174" t="s">
        <v>841</v>
      </c>
      <c r="H124" s="111"/>
      <c r="I124" s="174"/>
      <c r="J124" s="174"/>
      <c r="K124" s="174"/>
      <c r="L124" s="174">
        <v>1</v>
      </c>
      <c r="M124" s="174"/>
      <c r="N124" s="111"/>
      <c r="O124" s="174"/>
      <c r="P124" s="174"/>
      <c r="Q124" s="174">
        <v>1</v>
      </c>
      <c r="R124" s="174"/>
      <c r="S124" s="174"/>
      <c r="T124" s="111"/>
      <c r="U124" s="176" t="s">
        <v>355</v>
      </c>
      <c r="V124" s="174">
        <v>5</v>
      </c>
      <c r="W124" s="174"/>
      <c r="X124" s="174"/>
      <c r="Y124" s="174"/>
      <c r="Z124" s="174"/>
      <c r="AA124" s="174"/>
      <c r="AB124" s="111"/>
      <c r="AC124" s="177"/>
      <c r="AD124" s="132"/>
      <c r="AE124" s="174"/>
      <c r="AF124" s="111"/>
      <c r="AG124" s="605" t="s">
        <v>38</v>
      </c>
      <c r="AH124" s="111"/>
      <c r="AI124" s="174"/>
      <c r="AJ124" s="174"/>
      <c r="AK124" s="174"/>
      <c r="AL124" s="174"/>
      <c r="AM124" s="174"/>
      <c r="AN124" s="174"/>
      <c r="AO124" s="174"/>
      <c r="AP124" s="174"/>
      <c r="AQ124" s="174"/>
      <c r="AR124" s="174"/>
      <c r="AS124" s="174"/>
      <c r="AT124" s="174"/>
      <c r="AV124" s="174">
        <f>SUM(AI124:AT124)</f>
        <v>0</v>
      </c>
      <c r="AX124" s="177" t="s">
        <v>29</v>
      </c>
      <c r="AY124" s="111"/>
      <c r="AZ124" s="174">
        <v>1</v>
      </c>
      <c r="BA124" s="174" t="str">
        <f>IF(AV124&lt;&gt;0,1," ")</f>
        <v xml:space="preserve"> </v>
      </c>
      <c r="BC124" s="174"/>
      <c r="BE124" s="178"/>
      <c r="BF124" s="124"/>
      <c r="BG124" s="178"/>
      <c r="BH124" s="124"/>
      <c r="BI124" s="178"/>
      <c r="BJ124" s="124"/>
      <c r="BK124" s="178"/>
      <c r="BL124" s="124"/>
      <c r="BM124" s="179">
        <f t="shared" ref="BM124:BM130" si="99">BE124+BG124+BI124+BK124</f>
        <v>0</v>
      </c>
      <c r="BN124" s="180" t="e">
        <f t="shared" ref="BN124:BN130" si="100">BM124/AV124</f>
        <v>#DIV/0!</v>
      </c>
      <c r="BO124" s="124">
        <f t="shared" ref="BO124:BO130" si="101">BF124+BH124+BJ124+BL124</f>
        <v>0</v>
      </c>
      <c r="BP124" s="127"/>
      <c r="BQ124" s="128"/>
    </row>
    <row r="125" spans="1:69" s="91" customFormat="1" ht="155.4" customHeight="1" x14ac:dyDescent="0.4">
      <c r="A125" s="181" t="s">
        <v>134</v>
      </c>
      <c r="B125" s="816" t="s">
        <v>1054</v>
      </c>
      <c r="C125" s="817"/>
      <c r="D125" s="111"/>
      <c r="E125" s="181" t="s">
        <v>46</v>
      </c>
      <c r="F125" s="111"/>
      <c r="G125" s="181" t="s">
        <v>841</v>
      </c>
      <c r="H125" s="111"/>
      <c r="I125" s="181"/>
      <c r="J125" s="181"/>
      <c r="K125" s="181"/>
      <c r="L125" s="181">
        <v>1</v>
      </c>
      <c r="M125" s="181"/>
      <c r="N125" s="371"/>
      <c r="O125" s="181"/>
      <c r="P125" s="181"/>
      <c r="Q125" s="181">
        <v>1</v>
      </c>
      <c r="R125" s="181"/>
      <c r="S125" s="181"/>
      <c r="T125" s="111"/>
      <c r="U125" s="176" t="s">
        <v>353</v>
      </c>
      <c r="V125" s="174">
        <v>2</v>
      </c>
      <c r="W125" s="174"/>
      <c r="X125" s="174"/>
      <c r="Y125" s="174">
        <v>1</v>
      </c>
      <c r="Z125" s="174">
        <v>1</v>
      </c>
      <c r="AA125" s="174"/>
      <c r="AB125" s="111"/>
      <c r="AC125" s="177"/>
      <c r="AD125" s="132"/>
      <c r="AE125" s="174"/>
      <c r="AF125" s="111"/>
      <c r="AG125" s="605" t="s">
        <v>38</v>
      </c>
      <c r="AH125" s="111"/>
      <c r="AI125" s="623"/>
      <c r="AJ125" s="623"/>
      <c r="AK125" s="623"/>
      <c r="AL125" s="623"/>
      <c r="AM125" s="623"/>
      <c r="AN125" s="623"/>
      <c r="AO125" s="623"/>
      <c r="AP125" s="623"/>
      <c r="AQ125" s="623"/>
      <c r="AR125" s="623"/>
      <c r="AS125" s="623"/>
      <c r="AT125" s="623"/>
      <c r="AV125" s="174">
        <f t="shared" ref="AV125:AV126" si="102">SUM(AI125:AT125)</f>
        <v>0</v>
      </c>
      <c r="AX125" s="183" t="s">
        <v>40</v>
      </c>
      <c r="AY125" s="111"/>
      <c r="AZ125" s="181">
        <v>1</v>
      </c>
      <c r="BA125" s="174" t="str">
        <f t="shared" ref="BA125:BA127" si="103">IF(AV125&lt;&gt;0,1," ")</f>
        <v xml:space="preserve"> </v>
      </c>
      <c r="BC125" s="174"/>
      <c r="BE125" s="178"/>
      <c r="BF125" s="124"/>
      <c r="BG125" s="178"/>
      <c r="BH125" s="124"/>
      <c r="BI125" s="178"/>
      <c r="BJ125" s="124"/>
      <c r="BK125" s="178"/>
      <c r="BL125" s="124"/>
      <c r="BM125" s="179">
        <f t="shared" si="99"/>
        <v>0</v>
      </c>
      <c r="BN125" s="180" t="e">
        <f t="shared" si="100"/>
        <v>#DIV/0!</v>
      </c>
      <c r="BO125" s="124">
        <f t="shared" si="101"/>
        <v>0</v>
      </c>
      <c r="BP125" s="127"/>
      <c r="BQ125" s="128"/>
    </row>
    <row r="126" spans="1:69" s="91" customFormat="1" ht="75" customHeight="1" x14ac:dyDescent="0.4">
      <c r="A126" s="181" t="s">
        <v>135</v>
      </c>
      <c r="B126" s="816" t="s">
        <v>323</v>
      </c>
      <c r="C126" s="817"/>
      <c r="D126" s="111"/>
      <c r="E126" s="181" t="s">
        <v>46</v>
      </c>
      <c r="F126" s="111"/>
      <c r="G126" s="181" t="s">
        <v>849</v>
      </c>
      <c r="H126" s="111"/>
      <c r="I126" s="181"/>
      <c r="J126" s="181"/>
      <c r="K126" s="181"/>
      <c r="L126" s="181">
        <v>1</v>
      </c>
      <c r="M126" s="181"/>
      <c r="N126" s="371"/>
      <c r="O126" s="181">
        <v>1</v>
      </c>
      <c r="P126" s="181"/>
      <c r="Q126" s="181"/>
      <c r="R126" s="181"/>
      <c r="S126" s="181"/>
      <c r="T126" s="111"/>
      <c r="U126" s="176" t="s">
        <v>353</v>
      </c>
      <c r="V126" s="174">
        <v>1</v>
      </c>
      <c r="W126" s="174">
        <v>1</v>
      </c>
      <c r="X126" s="174">
        <v>1</v>
      </c>
      <c r="Y126" s="174">
        <v>1</v>
      </c>
      <c r="Z126" s="174">
        <v>1</v>
      </c>
      <c r="AA126" s="174"/>
      <c r="AB126" s="111"/>
      <c r="AC126" s="177"/>
      <c r="AD126" s="132"/>
      <c r="AE126" s="181" t="s">
        <v>61</v>
      </c>
      <c r="AF126" s="111"/>
      <c r="AG126" s="181" t="s">
        <v>821</v>
      </c>
      <c r="AH126" s="111"/>
      <c r="AI126" s="181"/>
      <c r="AJ126" s="181"/>
      <c r="AK126" s="181"/>
      <c r="AL126" s="181"/>
      <c r="AM126" s="181"/>
      <c r="AN126" s="181">
        <v>1</v>
      </c>
      <c r="AO126" s="181"/>
      <c r="AP126" s="181"/>
      <c r="AQ126" s="181"/>
      <c r="AR126" s="181"/>
      <c r="AS126" s="181">
        <v>1</v>
      </c>
      <c r="AT126" s="181"/>
      <c r="AV126" s="174">
        <f t="shared" si="102"/>
        <v>2</v>
      </c>
      <c r="AX126" s="183" t="s">
        <v>40</v>
      </c>
      <c r="AY126" s="111"/>
      <c r="AZ126" s="181">
        <v>1</v>
      </c>
      <c r="BA126" s="174">
        <f t="shared" si="103"/>
        <v>1</v>
      </c>
      <c r="BC126" s="174" t="s">
        <v>332</v>
      </c>
      <c r="BE126" s="178"/>
      <c r="BF126" s="124"/>
      <c r="BG126" s="178"/>
      <c r="BH126" s="124"/>
      <c r="BI126" s="178"/>
      <c r="BJ126" s="124"/>
      <c r="BK126" s="178"/>
      <c r="BL126" s="124"/>
      <c r="BM126" s="179">
        <f t="shared" si="99"/>
        <v>0</v>
      </c>
      <c r="BN126" s="180">
        <f t="shared" si="100"/>
        <v>0</v>
      </c>
      <c r="BO126" s="124">
        <f t="shared" si="101"/>
        <v>0</v>
      </c>
      <c r="BP126" s="127"/>
      <c r="BQ126" s="128"/>
    </row>
    <row r="127" spans="1:69" s="91" customFormat="1" ht="129" customHeight="1" x14ac:dyDescent="0.4">
      <c r="A127" s="181" t="s">
        <v>136</v>
      </c>
      <c r="B127" s="816" t="s">
        <v>513</v>
      </c>
      <c r="C127" s="817"/>
      <c r="D127" s="111"/>
      <c r="E127" s="181" t="s">
        <v>46</v>
      </c>
      <c r="F127" s="111"/>
      <c r="G127" s="181" t="s">
        <v>841</v>
      </c>
      <c r="H127" s="111"/>
      <c r="I127" s="181"/>
      <c r="J127" s="181"/>
      <c r="K127" s="181"/>
      <c r="L127" s="181">
        <v>1</v>
      </c>
      <c r="M127" s="181"/>
      <c r="N127" s="371"/>
      <c r="O127" s="181"/>
      <c r="P127" s="181"/>
      <c r="Q127" s="181">
        <v>1</v>
      </c>
      <c r="R127" s="181"/>
      <c r="S127" s="181"/>
      <c r="T127" s="111"/>
      <c r="U127" s="176" t="s">
        <v>355</v>
      </c>
      <c r="V127" s="174">
        <v>5</v>
      </c>
      <c r="W127" s="174"/>
      <c r="X127" s="174"/>
      <c r="Y127" s="174"/>
      <c r="Z127" s="174"/>
      <c r="AA127" s="174"/>
      <c r="AB127" s="111"/>
      <c r="AC127" s="183"/>
      <c r="AD127" s="132"/>
      <c r="AE127" s="181"/>
      <c r="AF127" s="111"/>
      <c r="AG127" s="181" t="s">
        <v>38</v>
      </c>
      <c r="AH127" s="111"/>
      <c r="AI127" s="181"/>
      <c r="AJ127" s="181"/>
      <c r="AK127" s="181"/>
      <c r="AL127" s="181"/>
      <c r="AM127" s="181"/>
      <c r="AN127" s="181"/>
      <c r="AO127" s="181"/>
      <c r="AP127" s="181"/>
      <c r="AQ127" s="181"/>
      <c r="AR127" s="181"/>
      <c r="AS127" s="181"/>
      <c r="AT127" s="181"/>
      <c r="AV127" s="174">
        <f t="shared" ref="AV127" si="104">SUM(AI127:AT127)</f>
        <v>0</v>
      </c>
      <c r="AX127" s="183" t="s">
        <v>40</v>
      </c>
      <c r="AY127" s="111"/>
      <c r="AZ127" s="181">
        <v>1</v>
      </c>
      <c r="BA127" s="174" t="str">
        <f t="shared" si="103"/>
        <v xml:space="preserve"> </v>
      </c>
      <c r="BC127" s="174"/>
      <c r="BE127" s="178"/>
      <c r="BF127" s="124"/>
      <c r="BG127" s="178"/>
      <c r="BH127" s="124"/>
      <c r="BI127" s="178"/>
      <c r="BJ127" s="124"/>
      <c r="BK127" s="178"/>
      <c r="BL127" s="124"/>
      <c r="BM127" s="179">
        <f t="shared" ref="BM127:BM128" si="105">BE127+BG127+BI127+BK127</f>
        <v>0</v>
      </c>
      <c r="BN127" s="180" t="e">
        <f t="shared" ref="BN127:BN128" si="106">BM127/AV127</f>
        <v>#DIV/0!</v>
      </c>
      <c r="BO127" s="124">
        <f t="shared" ref="BO127:BO128" si="107">BF127+BH127+BJ127+BL127</f>
        <v>0</v>
      </c>
      <c r="BP127" s="127"/>
      <c r="BQ127" s="128"/>
    </row>
    <row r="128" spans="1:69" s="91" customFormat="1" ht="93" customHeight="1" x14ac:dyDescent="0.4">
      <c r="A128" s="181" t="s">
        <v>137</v>
      </c>
      <c r="B128" s="816" t="s">
        <v>1020</v>
      </c>
      <c r="C128" s="817"/>
      <c r="D128" s="111"/>
      <c r="E128" s="181" t="s">
        <v>46</v>
      </c>
      <c r="F128" s="111"/>
      <c r="G128" s="181" t="s">
        <v>841</v>
      </c>
      <c r="H128" s="111"/>
      <c r="I128" s="181"/>
      <c r="J128" s="181"/>
      <c r="K128" s="181"/>
      <c r="L128" s="181">
        <v>1</v>
      </c>
      <c r="M128" s="181"/>
      <c r="N128" s="371"/>
      <c r="O128" s="181"/>
      <c r="P128" s="181"/>
      <c r="Q128" s="181">
        <v>1</v>
      </c>
      <c r="R128" s="181"/>
      <c r="S128" s="181"/>
      <c r="T128" s="111"/>
      <c r="U128" s="176" t="s">
        <v>355</v>
      </c>
      <c r="V128" s="174">
        <v>5</v>
      </c>
      <c r="W128" s="174"/>
      <c r="X128" s="174"/>
      <c r="Y128" s="174"/>
      <c r="Z128" s="174">
        <v>1</v>
      </c>
      <c r="AA128" s="174"/>
      <c r="AB128" s="111"/>
      <c r="AC128" s="183"/>
      <c r="AD128" s="132"/>
      <c r="AE128" s="181"/>
      <c r="AF128" s="111"/>
      <c r="AG128" s="684" t="s">
        <v>38</v>
      </c>
      <c r="AH128" s="111"/>
      <c r="AI128" s="181"/>
      <c r="AJ128" s="181"/>
      <c r="AK128" s="181"/>
      <c r="AL128" s="181"/>
      <c r="AM128" s="181"/>
      <c r="AN128" s="181"/>
      <c r="AO128" s="181"/>
      <c r="AP128" s="181"/>
      <c r="AQ128" s="181"/>
      <c r="AR128" s="181"/>
      <c r="AS128" s="181"/>
      <c r="AT128" s="181"/>
      <c r="AV128" s="174">
        <f t="shared" ref="AV128" si="108">SUM(AI128:AT128)</f>
        <v>0</v>
      </c>
      <c r="AX128" s="183" t="s">
        <v>40</v>
      </c>
      <c r="AY128" s="111"/>
      <c r="AZ128" s="181">
        <v>1</v>
      </c>
      <c r="BA128" s="174" t="str">
        <f>IF(AV128&lt;&gt;0,1," ")</f>
        <v xml:space="preserve"> </v>
      </c>
      <c r="BC128" s="174"/>
      <c r="BE128" s="178"/>
      <c r="BF128" s="124"/>
      <c r="BG128" s="178"/>
      <c r="BH128" s="124"/>
      <c r="BI128" s="178"/>
      <c r="BJ128" s="124"/>
      <c r="BK128" s="178"/>
      <c r="BL128" s="124"/>
      <c r="BM128" s="179">
        <f t="shared" si="105"/>
        <v>0</v>
      </c>
      <c r="BN128" s="180" t="e">
        <f t="shared" si="106"/>
        <v>#DIV/0!</v>
      </c>
      <c r="BO128" s="124">
        <f t="shared" si="107"/>
        <v>0</v>
      </c>
      <c r="BP128" s="127"/>
      <c r="BQ128" s="128"/>
    </row>
    <row r="129" spans="1:69" s="91" customFormat="1" ht="171.45" customHeight="1" x14ac:dyDescent="0.4">
      <c r="A129" s="181" t="s">
        <v>767</v>
      </c>
      <c r="B129" s="816" t="s">
        <v>1052</v>
      </c>
      <c r="C129" s="817"/>
      <c r="D129" s="111"/>
      <c r="E129" s="181" t="s">
        <v>46</v>
      </c>
      <c r="F129" s="111"/>
      <c r="G129" s="181" t="s">
        <v>841</v>
      </c>
      <c r="H129" s="111"/>
      <c r="I129" s="181"/>
      <c r="J129" s="181"/>
      <c r="K129" s="181"/>
      <c r="L129" s="181">
        <v>1</v>
      </c>
      <c r="M129" s="181"/>
      <c r="N129" s="371"/>
      <c r="O129" s="181"/>
      <c r="P129" s="181"/>
      <c r="Q129" s="181">
        <v>1</v>
      </c>
      <c r="R129" s="181"/>
      <c r="S129" s="181"/>
      <c r="T129" s="111"/>
      <c r="U129" s="176" t="s">
        <v>355</v>
      </c>
      <c r="V129" s="174">
        <v>5</v>
      </c>
      <c r="W129" s="174"/>
      <c r="X129" s="174"/>
      <c r="Y129" s="174"/>
      <c r="Z129" s="174"/>
      <c r="AA129" s="174"/>
      <c r="AB129" s="111"/>
      <c r="AC129" s="183"/>
      <c r="AD129" s="132"/>
      <c r="AE129" s="181" t="s">
        <v>61</v>
      </c>
      <c r="AF129" s="111"/>
      <c r="AG129" s="684" t="s">
        <v>827</v>
      </c>
      <c r="AH129" s="111"/>
      <c r="AI129" s="181"/>
      <c r="AJ129" s="181"/>
      <c r="AK129" s="181"/>
      <c r="AL129" s="181">
        <v>1</v>
      </c>
      <c r="AM129" s="181"/>
      <c r="AN129" s="181"/>
      <c r="AO129" s="181"/>
      <c r="AP129" s="181"/>
      <c r="AQ129" s="181"/>
      <c r="AR129" s="181"/>
      <c r="AS129" s="181"/>
      <c r="AT129" s="181"/>
      <c r="AV129" s="174">
        <f t="shared" ref="AV129" si="109">SUM(AI129:AT129)</f>
        <v>1</v>
      </c>
      <c r="AX129" s="183" t="s">
        <v>40</v>
      </c>
      <c r="AY129" s="111"/>
      <c r="AZ129" s="181">
        <v>1</v>
      </c>
      <c r="BA129" s="174">
        <f>IF(AV129&lt;&gt;0,1," ")</f>
        <v>1</v>
      </c>
      <c r="BC129" s="174" t="s">
        <v>332</v>
      </c>
      <c r="BE129" s="178"/>
      <c r="BF129" s="124"/>
      <c r="BG129" s="178"/>
      <c r="BH129" s="124"/>
      <c r="BI129" s="178"/>
      <c r="BJ129" s="124"/>
      <c r="BK129" s="178"/>
      <c r="BL129" s="124"/>
      <c r="BM129" s="179">
        <f t="shared" ref="BM129" si="110">BE129+BG129+BI129+BK129</f>
        <v>0</v>
      </c>
      <c r="BN129" s="180">
        <f t="shared" ref="BN129" si="111">BM129/AV129</f>
        <v>0</v>
      </c>
      <c r="BO129" s="124">
        <f t="shared" ref="BO129" si="112">BF129+BH129+BJ129+BL129</f>
        <v>0</v>
      </c>
      <c r="BP129" s="127"/>
      <c r="BQ129" s="128"/>
    </row>
    <row r="130" spans="1:69" s="91" customFormat="1" ht="172.2" customHeight="1" x14ac:dyDescent="0.4">
      <c r="A130" s="174" t="s">
        <v>1021</v>
      </c>
      <c r="B130" s="1025" t="s">
        <v>834</v>
      </c>
      <c r="C130" s="1026"/>
      <c r="D130" s="111"/>
      <c r="E130" s="174" t="s">
        <v>46</v>
      </c>
      <c r="F130" s="111"/>
      <c r="G130" s="174" t="s">
        <v>841</v>
      </c>
      <c r="H130" s="111"/>
      <c r="I130" s="174"/>
      <c r="J130" s="174"/>
      <c r="K130" s="174"/>
      <c r="L130" s="174">
        <v>1</v>
      </c>
      <c r="M130" s="174"/>
      <c r="N130" s="111"/>
      <c r="O130" s="174"/>
      <c r="P130" s="174"/>
      <c r="Q130" s="174">
        <v>1</v>
      </c>
      <c r="R130" s="174"/>
      <c r="S130" s="174"/>
      <c r="T130" s="111"/>
      <c r="U130" s="176" t="s">
        <v>355</v>
      </c>
      <c r="V130" s="174">
        <v>5</v>
      </c>
      <c r="W130" s="174"/>
      <c r="X130" s="174">
        <v>1</v>
      </c>
      <c r="Y130" s="174">
        <v>1</v>
      </c>
      <c r="Z130" s="174">
        <v>1</v>
      </c>
      <c r="AA130" s="174"/>
      <c r="AB130" s="111"/>
      <c r="AC130" s="654"/>
      <c r="AD130" s="132"/>
      <c r="AE130" s="174"/>
      <c r="AF130" s="111"/>
      <c r="AG130" s="684" t="s">
        <v>38</v>
      </c>
      <c r="AH130" s="111"/>
      <c r="AI130" s="652"/>
      <c r="AJ130" s="652"/>
      <c r="AK130" s="652"/>
      <c r="AL130" s="652"/>
      <c r="AM130" s="652"/>
      <c r="AN130" s="652"/>
      <c r="AO130" s="652"/>
      <c r="AP130" s="652"/>
      <c r="AQ130" s="652"/>
      <c r="AR130" s="652"/>
      <c r="AS130" s="652"/>
      <c r="AT130" s="652"/>
      <c r="AV130" s="174">
        <f t="shared" ref="AV130" si="113">SUM(AI130:AT130)</f>
        <v>0</v>
      </c>
      <c r="AX130" s="177" t="s">
        <v>40</v>
      </c>
      <c r="AY130" s="111"/>
      <c r="AZ130" s="174">
        <v>1</v>
      </c>
      <c r="BA130" s="174" t="str">
        <f>IF(AV130&lt;&gt;0,1," ")</f>
        <v xml:space="preserve"> </v>
      </c>
      <c r="BC130" s="174"/>
      <c r="BE130" s="655"/>
      <c r="BF130" s="347"/>
      <c r="BG130" s="655"/>
      <c r="BH130" s="347"/>
      <c r="BI130" s="655"/>
      <c r="BJ130" s="347"/>
      <c r="BK130" s="655"/>
      <c r="BL130" s="347"/>
      <c r="BM130" s="656">
        <f t="shared" si="99"/>
        <v>0</v>
      </c>
      <c r="BN130" s="657" t="e">
        <f t="shared" si="100"/>
        <v>#DIV/0!</v>
      </c>
      <c r="BO130" s="347">
        <f t="shared" si="101"/>
        <v>0</v>
      </c>
      <c r="BP130" s="127"/>
      <c r="BQ130" s="586"/>
    </row>
    <row r="131" spans="1:69" s="91" customFormat="1" ht="75" customHeight="1" x14ac:dyDescent="0.4">
      <c r="A131" s="181" t="s">
        <v>1022</v>
      </c>
      <c r="B131" s="816" t="s">
        <v>1023</v>
      </c>
      <c r="C131" s="817"/>
      <c r="D131" s="111"/>
      <c r="E131" s="181" t="s">
        <v>28</v>
      </c>
      <c r="F131" s="111"/>
      <c r="G131" s="181" t="s">
        <v>850</v>
      </c>
      <c r="H131" s="111"/>
      <c r="I131" s="181"/>
      <c r="J131" s="181"/>
      <c r="K131" s="181"/>
      <c r="L131" s="181">
        <v>1</v>
      </c>
      <c r="M131" s="181"/>
      <c r="N131" s="371"/>
      <c r="O131" s="181">
        <v>1</v>
      </c>
      <c r="P131" s="181"/>
      <c r="Q131" s="181"/>
      <c r="R131" s="181"/>
      <c r="S131" s="181"/>
      <c r="T131" s="111"/>
      <c r="U131" s="176" t="s">
        <v>355</v>
      </c>
      <c r="V131" s="174">
        <v>1</v>
      </c>
      <c r="W131" s="174"/>
      <c r="X131" s="174"/>
      <c r="Y131" s="174">
        <v>1</v>
      </c>
      <c r="Z131" s="174">
        <v>1</v>
      </c>
      <c r="AA131" s="174"/>
      <c r="AB131" s="111"/>
      <c r="AC131" s="177" t="s">
        <v>1024</v>
      </c>
      <c r="AD131" s="132"/>
      <c r="AE131" s="181" t="s">
        <v>61</v>
      </c>
      <c r="AF131" s="111"/>
      <c r="AG131" s="181" t="s">
        <v>66</v>
      </c>
      <c r="AH131" s="111"/>
      <c r="AI131" s="181"/>
      <c r="AJ131" s="181"/>
      <c r="AK131" s="181"/>
      <c r="AL131" s="181"/>
      <c r="AM131" s="181"/>
      <c r="AN131" s="181"/>
      <c r="AO131" s="181">
        <v>1</v>
      </c>
      <c r="AP131" s="181"/>
      <c r="AQ131" s="181"/>
      <c r="AR131" s="181"/>
      <c r="AS131" s="181"/>
      <c r="AT131" s="181">
        <v>1</v>
      </c>
      <c r="AV131" s="174">
        <f t="shared" ref="AV131" si="114">SUM(AI131:AT131)</f>
        <v>2</v>
      </c>
      <c r="AX131" s="183" t="s">
        <v>35</v>
      </c>
      <c r="AY131" s="111"/>
      <c r="AZ131" s="181">
        <v>1</v>
      </c>
      <c r="BA131" s="174">
        <f t="shared" ref="BA131:BA132" si="115">IF(AV131&lt;&gt;0,1," ")</f>
        <v>1</v>
      </c>
      <c r="BC131" s="174" t="s">
        <v>332</v>
      </c>
      <c r="BE131" s="178"/>
      <c r="BF131" s="124"/>
      <c r="BG131" s="178"/>
      <c r="BH131" s="124"/>
      <c r="BI131" s="178"/>
      <c r="BJ131" s="124"/>
      <c r="BK131" s="178"/>
      <c r="BL131" s="124"/>
      <c r="BM131" s="179">
        <f t="shared" ref="BM131" si="116">BE131+BG131+BI131+BK131</f>
        <v>0</v>
      </c>
      <c r="BN131" s="180">
        <f t="shared" ref="BN131" si="117">BM131/AV131</f>
        <v>0</v>
      </c>
      <c r="BO131" s="124">
        <f t="shared" ref="BO131" si="118">BF131+BH131+BJ131+BL131</f>
        <v>0</v>
      </c>
      <c r="BP131" s="127"/>
      <c r="BQ131" s="128"/>
    </row>
    <row r="132" spans="1:69" s="111" customFormat="1" ht="77.400000000000006" customHeight="1" x14ac:dyDescent="0.4">
      <c r="A132" s="181" t="s">
        <v>1051</v>
      </c>
      <c r="B132" s="816" t="s">
        <v>793</v>
      </c>
      <c r="C132" s="817"/>
      <c r="D132" s="371"/>
      <c r="E132" s="181" t="s">
        <v>46</v>
      </c>
      <c r="F132" s="371"/>
      <c r="G132" s="181" t="s">
        <v>841</v>
      </c>
      <c r="H132" s="371"/>
      <c r="I132" s="181"/>
      <c r="J132" s="181"/>
      <c r="K132" s="181"/>
      <c r="L132" s="181">
        <v>1</v>
      </c>
      <c r="M132" s="181"/>
      <c r="N132" s="371"/>
      <c r="O132" s="181">
        <v>1</v>
      </c>
      <c r="P132" s="181"/>
      <c r="Q132" s="181"/>
      <c r="R132" s="181"/>
      <c r="S132" s="181"/>
      <c r="U132" s="182" t="s">
        <v>355</v>
      </c>
      <c r="V132" s="181">
        <v>4</v>
      </c>
      <c r="W132" s="181"/>
      <c r="X132" s="181"/>
      <c r="Y132" s="181"/>
      <c r="Z132" s="181"/>
      <c r="AA132" s="181"/>
      <c r="AB132" s="371"/>
      <c r="AC132" s="183" t="s">
        <v>233</v>
      </c>
      <c r="AD132" s="632"/>
      <c r="AE132" s="181" t="s">
        <v>61</v>
      </c>
      <c r="AG132" s="181" t="s">
        <v>821</v>
      </c>
      <c r="AH132" s="371"/>
      <c r="AI132" s="181"/>
      <c r="AJ132" s="181"/>
      <c r="AK132" s="181"/>
      <c r="AL132" s="181"/>
      <c r="AM132" s="181"/>
      <c r="AN132" s="181"/>
      <c r="AO132" s="181"/>
      <c r="AP132" s="181"/>
      <c r="AQ132" s="181"/>
      <c r="AR132" s="181"/>
      <c r="AS132" s="181"/>
      <c r="AT132" s="181"/>
      <c r="AV132" s="181">
        <f t="shared" ref="AV132" si="119">SUM(AI132:AT132)</f>
        <v>0</v>
      </c>
      <c r="AX132" s="183" t="s">
        <v>159</v>
      </c>
      <c r="AY132" s="145"/>
      <c r="AZ132" s="181">
        <v>1</v>
      </c>
      <c r="BA132" s="181" t="str">
        <f t="shared" si="115"/>
        <v xml:space="preserve"> </v>
      </c>
      <c r="BC132" s="181" t="s">
        <v>332</v>
      </c>
      <c r="BE132" s="178"/>
      <c r="BF132" s="124"/>
      <c r="BG132" s="178"/>
      <c r="BH132" s="124"/>
      <c r="BI132" s="178"/>
      <c r="BJ132" s="124"/>
      <c r="BK132" s="178"/>
      <c r="BL132" s="124"/>
      <c r="BM132" s="179">
        <f t="shared" ref="BM132" si="120">BE132+BG132+BI132+BK132</f>
        <v>0</v>
      </c>
      <c r="BN132" s="180" t="e">
        <f t="shared" ref="BN132" si="121">BM132/AV132</f>
        <v>#DIV/0!</v>
      </c>
      <c r="BO132" s="124">
        <f t="shared" ref="BO132" si="122">BF132+BH132+BJ132+BL132</f>
        <v>0</v>
      </c>
      <c r="BP132" s="127"/>
      <c r="BQ132" s="128"/>
    </row>
    <row r="133" spans="1:69" s="91" customFormat="1" ht="8.4" customHeight="1" thickBot="1" x14ac:dyDescent="0.3">
      <c r="A133" s="111"/>
      <c r="B133" s="112"/>
      <c r="C133" s="112"/>
      <c r="D133" s="111"/>
      <c r="E133" s="111"/>
      <c r="F133" s="111"/>
      <c r="G133" s="111"/>
      <c r="H133" s="111"/>
      <c r="I133" s="111"/>
      <c r="J133" s="111"/>
      <c r="K133" s="111"/>
      <c r="L133" s="111"/>
      <c r="M133" s="111"/>
      <c r="N133" s="111"/>
      <c r="O133" s="111"/>
      <c r="P133" s="111"/>
      <c r="Q133" s="111"/>
      <c r="R133" s="111"/>
      <c r="S133" s="111"/>
      <c r="T133" s="111"/>
      <c r="U133" s="113"/>
      <c r="V133" s="111"/>
      <c r="W133" s="111"/>
      <c r="X133" s="111"/>
      <c r="Y133" s="111"/>
      <c r="Z133" s="111"/>
      <c r="AA133" s="111"/>
      <c r="AB133" s="111"/>
      <c r="AC133" s="114"/>
      <c r="AD133" s="132"/>
      <c r="AE133" s="111"/>
      <c r="AF133" s="111"/>
      <c r="AG133" s="111"/>
      <c r="AH133" s="111"/>
      <c r="AI133" s="111"/>
      <c r="AJ133" s="111"/>
      <c r="AK133" s="111"/>
      <c r="AL133" s="111"/>
      <c r="AM133" s="111"/>
      <c r="AN133" s="111"/>
      <c r="AO133" s="111"/>
      <c r="AP133" s="111"/>
      <c r="AQ133" s="111"/>
      <c r="AR133" s="111"/>
      <c r="AS133" s="111"/>
      <c r="AT133" s="111"/>
      <c r="AV133" s="111"/>
      <c r="AX133" s="112"/>
      <c r="AY133" s="111"/>
      <c r="AZ133" s="111"/>
      <c r="BA133" s="111"/>
      <c r="BC133" s="111"/>
      <c r="BF133" s="115"/>
      <c r="BH133" s="115"/>
      <c r="BJ133" s="115"/>
      <c r="BL133" s="115"/>
      <c r="BM133" s="116"/>
      <c r="BN133" s="116"/>
      <c r="BO133" s="115"/>
    </row>
    <row r="134" spans="1:69" s="116" customFormat="1" ht="60.6" customHeight="1" thickTop="1" thickBot="1" x14ac:dyDescent="0.3">
      <c r="A134" s="796" t="str">
        <f>B123</f>
        <v>AUDITORÍAS DE SEGUIMIENTO</v>
      </c>
      <c r="B134" s="796"/>
      <c r="C134" s="432" t="s">
        <v>333</v>
      </c>
      <c r="D134" s="130"/>
      <c r="E134" s="429">
        <f>COUNTIF(BC124:BC132,"P")</f>
        <v>4</v>
      </c>
      <c r="F134" s="130"/>
      <c r="G134" s="562">
        <f>E134/(E134+E135)</f>
        <v>1</v>
      </c>
      <c r="H134" s="130"/>
      <c r="I134" s="429">
        <f>SUM(I124:I132)</f>
        <v>0</v>
      </c>
      <c r="J134" s="429">
        <f>SUM(J124:J132)</f>
        <v>0</v>
      </c>
      <c r="K134" s="429">
        <f>SUM(K124:K132)</f>
        <v>0</v>
      </c>
      <c r="L134" s="429">
        <f>SUM(L124:L132)</f>
        <v>9</v>
      </c>
      <c r="M134" s="429">
        <f>SUM(M124:M132)</f>
        <v>0</v>
      </c>
      <c r="N134" s="111"/>
      <c r="O134" s="429">
        <f>SUM(O124:O132)</f>
        <v>3</v>
      </c>
      <c r="P134" s="429">
        <f>SUM(P124:P132)</f>
        <v>0</v>
      </c>
      <c r="Q134" s="429">
        <f>SUM(Q124:Q132)</f>
        <v>6</v>
      </c>
      <c r="R134" s="429">
        <f>SUM(R124:R132)</f>
        <v>0</v>
      </c>
      <c r="S134" s="429">
        <f>SUM(S124:S132)</f>
        <v>0</v>
      </c>
      <c r="T134" s="130"/>
      <c r="U134" s="131"/>
      <c r="V134" s="130"/>
      <c r="W134" s="500">
        <f>SUM(W124:W132)</f>
        <v>1</v>
      </c>
      <c r="X134" s="500">
        <f>SUM(X124:X132)</f>
        <v>2</v>
      </c>
      <c r="Y134" s="500">
        <f>SUM(Y124:Y132)</f>
        <v>4</v>
      </c>
      <c r="Z134" s="500">
        <f>SUM(Z124:Z132)</f>
        <v>5</v>
      </c>
      <c r="AA134" s="500">
        <f>SUM(AA124:AA132)</f>
        <v>0</v>
      </c>
      <c r="AB134" s="130"/>
      <c r="AC134" s="806"/>
      <c r="AD134" s="631"/>
      <c r="AE134" s="130"/>
      <c r="AF134" s="130"/>
      <c r="AG134" s="429" t="s">
        <v>253</v>
      </c>
      <c r="AH134" s="130"/>
      <c r="AI134" s="796">
        <f>SUM(AI124:AK132)</f>
        <v>0</v>
      </c>
      <c r="AJ134" s="796"/>
      <c r="AK134" s="796"/>
      <c r="AL134" s="796">
        <f>SUM(AL124:AN132)</f>
        <v>2</v>
      </c>
      <c r="AM134" s="796"/>
      <c r="AN134" s="796"/>
      <c r="AO134" s="796">
        <f>SUM(AO124:AQ132)</f>
        <v>1</v>
      </c>
      <c r="AP134" s="796"/>
      <c r="AQ134" s="796"/>
      <c r="AR134" s="796">
        <f>SUM(AR124:AT132)</f>
        <v>2</v>
      </c>
      <c r="AS134" s="796"/>
      <c r="AT134" s="796"/>
      <c r="AV134" s="796">
        <f>SUM(AV124:AV132)</f>
        <v>5</v>
      </c>
      <c r="AX134" s="807" t="s">
        <v>264</v>
      </c>
      <c r="AY134" s="130"/>
      <c r="AZ134" s="429">
        <f>SUM(AZ124:AZ132)</f>
        <v>9</v>
      </c>
      <c r="BA134" s="429">
        <f>SUM(BA124:BA132)</f>
        <v>3</v>
      </c>
      <c r="BC134" s="111"/>
      <c r="BE134" s="451">
        <f t="shared" ref="BE134:BM134" si="123">SUM(BE124:BE132)</f>
        <v>0</v>
      </c>
      <c r="BF134" s="901">
        <f t="shared" si="123"/>
        <v>0</v>
      </c>
      <c r="BG134" s="451">
        <f t="shared" si="123"/>
        <v>0</v>
      </c>
      <c r="BH134" s="901">
        <f t="shared" si="123"/>
        <v>0</v>
      </c>
      <c r="BI134" s="451">
        <f t="shared" si="123"/>
        <v>0</v>
      </c>
      <c r="BJ134" s="901">
        <f t="shared" si="123"/>
        <v>0</v>
      </c>
      <c r="BK134" s="451">
        <f t="shared" si="123"/>
        <v>0</v>
      </c>
      <c r="BL134" s="901">
        <f t="shared" si="123"/>
        <v>0</v>
      </c>
      <c r="BM134" s="924">
        <f t="shared" si="123"/>
        <v>0</v>
      </c>
      <c r="BN134" s="1136">
        <f>BM134/AV134</f>
        <v>0</v>
      </c>
      <c r="BO134" s="904">
        <f>SUM(BO124:BO132)</f>
        <v>0</v>
      </c>
      <c r="BP134" s="91"/>
      <c r="BQ134" s="91"/>
    </row>
    <row r="135" spans="1:69" s="116" customFormat="1" ht="60.6" customHeight="1" thickTop="1" thickBot="1" x14ac:dyDescent="0.3">
      <c r="A135" s="796"/>
      <c r="B135" s="796"/>
      <c r="C135" s="432" t="s">
        <v>334</v>
      </c>
      <c r="D135" s="130"/>
      <c r="E135" s="429">
        <f>COUNTIF(BC124:BC132,"C")</f>
        <v>0</v>
      </c>
      <c r="F135" s="130"/>
      <c r="G135" s="562">
        <f>E135/(E134+E135)</f>
        <v>0</v>
      </c>
      <c r="H135" s="130"/>
      <c r="I135" s="796">
        <f>SUM(I134:M134)</f>
        <v>9</v>
      </c>
      <c r="J135" s="796"/>
      <c r="K135" s="796"/>
      <c r="L135" s="796"/>
      <c r="M135" s="796"/>
      <c r="N135" s="132"/>
      <c r="O135" s="796">
        <f>SUM(O134:S134)</f>
        <v>9</v>
      </c>
      <c r="P135" s="796"/>
      <c r="Q135" s="796"/>
      <c r="R135" s="796"/>
      <c r="S135" s="796"/>
      <c r="T135" s="130"/>
      <c r="U135" s="131"/>
      <c r="V135" s="130"/>
      <c r="W135" s="130"/>
      <c r="X135" s="130"/>
      <c r="Y135" s="130"/>
      <c r="Z135" s="130"/>
      <c r="AA135" s="130"/>
      <c r="AB135" s="130"/>
      <c r="AC135" s="806"/>
      <c r="AD135" s="631"/>
      <c r="AE135" s="130"/>
      <c r="AF135" s="130"/>
      <c r="AG135" s="429" t="s">
        <v>766</v>
      </c>
      <c r="AH135" s="130"/>
      <c r="AI135" s="796">
        <f>AI134+AL134+AO134+AR134</f>
        <v>5</v>
      </c>
      <c r="AJ135" s="796"/>
      <c r="AK135" s="796"/>
      <c r="AL135" s="796"/>
      <c r="AM135" s="796"/>
      <c r="AN135" s="796"/>
      <c r="AO135" s="796"/>
      <c r="AP135" s="796"/>
      <c r="AQ135" s="796"/>
      <c r="AR135" s="796"/>
      <c r="AS135" s="796"/>
      <c r="AT135" s="796"/>
      <c r="AV135" s="796"/>
      <c r="AX135" s="807"/>
      <c r="AY135" s="130"/>
      <c r="AZ135" s="917">
        <f>BA134/AZ134</f>
        <v>0.33333333333333331</v>
      </c>
      <c r="BA135" s="917"/>
      <c r="BC135" s="133"/>
      <c r="BE135" s="452" t="e">
        <f>BE134/AI134</f>
        <v>#DIV/0!</v>
      </c>
      <c r="BF135" s="902"/>
      <c r="BG135" s="452">
        <f>BG134/AL134</f>
        <v>0</v>
      </c>
      <c r="BH135" s="902"/>
      <c r="BI135" s="452">
        <f>BI134/AO134</f>
        <v>0</v>
      </c>
      <c r="BJ135" s="902"/>
      <c r="BK135" s="452">
        <f>BK134/AR134</f>
        <v>0</v>
      </c>
      <c r="BL135" s="902"/>
      <c r="BM135" s="924"/>
      <c r="BN135" s="1136"/>
      <c r="BO135" s="904"/>
      <c r="BP135" s="91"/>
      <c r="BQ135" s="91"/>
    </row>
    <row r="136" spans="1:69" s="91" customFormat="1" ht="23.4" thickTop="1" x14ac:dyDescent="0.25">
      <c r="A136" s="117"/>
      <c r="B136" s="118"/>
      <c r="C136" s="118"/>
      <c r="D136" s="111"/>
      <c r="E136" s="111"/>
      <c r="F136" s="111"/>
      <c r="G136" s="111"/>
      <c r="H136" s="111"/>
      <c r="I136" s="111"/>
      <c r="J136" s="111"/>
      <c r="K136" s="111"/>
      <c r="L136" s="111"/>
      <c r="M136" s="111"/>
      <c r="N136" s="111"/>
      <c r="O136" s="111"/>
      <c r="P136" s="111"/>
      <c r="Q136" s="111"/>
      <c r="R136" s="111"/>
      <c r="S136" s="111"/>
      <c r="T136" s="111"/>
      <c r="U136" s="113"/>
      <c r="V136" s="111"/>
      <c r="W136" s="111"/>
      <c r="X136" s="111"/>
      <c r="Y136" s="111"/>
      <c r="Z136" s="111"/>
      <c r="AA136" s="111"/>
      <c r="AB136" s="111"/>
      <c r="AC136" s="114"/>
      <c r="AD136" s="132"/>
      <c r="AE136" s="111"/>
      <c r="AF136" s="111"/>
      <c r="AG136" s="111"/>
      <c r="AH136" s="111"/>
      <c r="AI136" s="111"/>
      <c r="AJ136" s="111"/>
      <c r="AK136" s="111"/>
      <c r="AL136" s="111"/>
      <c r="AM136" s="111"/>
      <c r="AN136" s="111"/>
      <c r="AO136" s="111"/>
      <c r="AP136" s="111"/>
      <c r="AQ136" s="111"/>
      <c r="AR136" s="111"/>
      <c r="AS136" s="111"/>
      <c r="AT136" s="111"/>
      <c r="AV136" s="111"/>
      <c r="AX136" s="112"/>
      <c r="AY136" s="111"/>
      <c r="AZ136" s="111"/>
      <c r="BA136" s="111"/>
      <c r="BC136" s="111"/>
      <c r="BF136" s="115"/>
      <c r="BH136" s="115"/>
      <c r="BJ136" s="115"/>
      <c r="BL136" s="115"/>
      <c r="BM136" s="116"/>
      <c r="BN136" s="116"/>
      <c r="BO136" s="115"/>
    </row>
    <row r="137" spans="1:69" s="91" customFormat="1" ht="64.2" customHeight="1" x14ac:dyDescent="0.25">
      <c r="A137" s="1029">
        <v>6</v>
      </c>
      <c r="B137" s="809" t="s">
        <v>689</v>
      </c>
      <c r="C137" s="810"/>
      <c r="D137" s="111"/>
      <c r="E137" s="111"/>
      <c r="F137" s="111"/>
      <c r="G137" s="111"/>
      <c r="H137" s="111"/>
      <c r="I137" s="111"/>
      <c r="J137" s="111"/>
      <c r="K137" s="111"/>
      <c r="L137" s="111"/>
      <c r="M137" s="111"/>
      <c r="N137" s="111"/>
      <c r="O137" s="111"/>
      <c r="P137" s="111"/>
      <c r="Q137" s="111"/>
      <c r="R137" s="111"/>
      <c r="S137" s="111"/>
      <c r="T137" s="111"/>
      <c r="U137" s="113"/>
      <c r="V137" s="111"/>
      <c r="W137" s="111"/>
      <c r="X137" s="111"/>
      <c r="Y137" s="111"/>
      <c r="Z137" s="111"/>
      <c r="AA137" s="111"/>
      <c r="AB137" s="111"/>
      <c r="AC137" s="175"/>
      <c r="AD137" s="132"/>
      <c r="AE137" s="111"/>
      <c r="AF137" s="111"/>
      <c r="AG137" s="111"/>
      <c r="AH137" s="111"/>
      <c r="AI137" s="111"/>
      <c r="AJ137" s="111"/>
      <c r="AK137" s="111"/>
      <c r="AL137" s="111"/>
      <c r="AM137" s="111"/>
      <c r="AN137" s="111"/>
      <c r="AO137" s="111"/>
      <c r="AP137" s="111"/>
      <c r="AQ137" s="111"/>
      <c r="AR137" s="111"/>
      <c r="AS137" s="111"/>
      <c r="AT137" s="111"/>
      <c r="AV137" s="111"/>
      <c r="AX137" s="112"/>
      <c r="AY137" s="111"/>
      <c r="AZ137" s="111"/>
      <c r="BA137" s="111"/>
      <c r="BC137" s="111"/>
      <c r="BF137" s="115"/>
      <c r="BH137" s="115"/>
      <c r="BJ137" s="115"/>
      <c r="BL137" s="115"/>
      <c r="BM137" s="116"/>
      <c r="BN137" s="116"/>
      <c r="BO137" s="115"/>
    </row>
    <row r="138" spans="1:69" s="91" customFormat="1" ht="107.4" customHeight="1" x14ac:dyDescent="0.25">
      <c r="A138" s="1030"/>
      <c r="B138" s="877" t="s">
        <v>690</v>
      </c>
      <c r="C138" s="878"/>
      <c r="D138" s="111"/>
      <c r="E138" s="111"/>
      <c r="F138" s="111"/>
      <c r="G138" s="111"/>
      <c r="H138" s="111"/>
      <c r="I138" s="117"/>
      <c r="J138" s="117"/>
      <c r="K138" s="117"/>
      <c r="L138" s="117"/>
      <c r="M138" s="117"/>
      <c r="N138" s="111"/>
      <c r="O138" s="111"/>
      <c r="P138" s="111"/>
      <c r="Q138" s="111"/>
      <c r="R138" s="111"/>
      <c r="S138" s="111"/>
      <c r="T138" s="111"/>
      <c r="U138" s="119"/>
      <c r="V138" s="117"/>
      <c r="W138" s="117"/>
      <c r="X138" s="117"/>
      <c r="Y138" s="117"/>
      <c r="Z138" s="117"/>
      <c r="AA138" s="117"/>
      <c r="AB138" s="111"/>
      <c r="AC138" s="175"/>
      <c r="AD138" s="132"/>
      <c r="AE138" s="117"/>
      <c r="AF138" s="111"/>
      <c r="AG138" s="117"/>
      <c r="AH138" s="111"/>
      <c r="AI138" s="117"/>
      <c r="AJ138" s="117"/>
      <c r="AK138" s="117"/>
      <c r="AL138" s="117"/>
      <c r="AM138" s="117"/>
      <c r="AN138" s="117"/>
      <c r="AO138" s="117"/>
      <c r="AP138" s="117"/>
      <c r="AQ138" s="117"/>
      <c r="AR138" s="117"/>
      <c r="AS138" s="117"/>
      <c r="AT138" s="117"/>
      <c r="AV138" s="117"/>
      <c r="AX138" s="118"/>
      <c r="AY138" s="111"/>
      <c r="AZ138" s="117"/>
      <c r="BA138" s="117"/>
      <c r="BC138" s="117"/>
      <c r="BF138" s="115"/>
      <c r="BH138" s="115"/>
      <c r="BJ138" s="115"/>
      <c r="BL138" s="115"/>
      <c r="BM138" s="116"/>
      <c r="BN138" s="116"/>
      <c r="BO138" s="115"/>
    </row>
    <row r="139" spans="1:69" s="91" customFormat="1" ht="63" x14ac:dyDescent="0.4">
      <c r="A139" s="345" t="s">
        <v>123</v>
      </c>
      <c r="B139" s="756" t="s">
        <v>782</v>
      </c>
      <c r="C139" s="757"/>
      <c r="D139" s="141"/>
      <c r="E139" s="184" t="s">
        <v>46</v>
      </c>
      <c r="F139" s="141"/>
      <c r="G139" s="184" t="s">
        <v>841</v>
      </c>
      <c r="H139" s="141"/>
      <c r="I139" s="184"/>
      <c r="J139" s="184"/>
      <c r="K139" s="184"/>
      <c r="L139" s="184">
        <v>1</v>
      </c>
      <c r="M139" s="184"/>
      <c r="N139" s="111"/>
      <c r="O139" s="184"/>
      <c r="P139" s="184"/>
      <c r="Q139" s="184">
        <v>1</v>
      </c>
      <c r="R139" s="184"/>
      <c r="S139" s="184"/>
      <c r="T139" s="111"/>
      <c r="U139" s="185" t="s">
        <v>354</v>
      </c>
      <c r="V139" s="184">
        <v>3</v>
      </c>
      <c r="W139" s="184"/>
      <c r="X139" s="184"/>
      <c r="Y139" s="184">
        <v>1</v>
      </c>
      <c r="Z139" s="184"/>
      <c r="AA139" s="184"/>
      <c r="AB139" s="142"/>
      <c r="AC139" s="186"/>
      <c r="AD139" s="132"/>
      <c r="AE139" s="184"/>
      <c r="AF139" s="112"/>
      <c r="AG139" s="184" t="s">
        <v>38</v>
      </c>
      <c r="AH139" s="112"/>
      <c r="AI139" s="184"/>
      <c r="AJ139" s="184"/>
      <c r="AK139" s="184"/>
      <c r="AL139" s="184"/>
      <c r="AM139" s="184"/>
      <c r="AN139" s="184"/>
      <c r="AO139" s="184"/>
      <c r="AP139" s="184"/>
      <c r="AQ139" s="184"/>
      <c r="AR139" s="184"/>
      <c r="AS139" s="184"/>
      <c r="AT139" s="184"/>
      <c r="AV139" s="184">
        <f t="shared" ref="AV139:AV155" si="124">SUM(AI139:AT139)</f>
        <v>0</v>
      </c>
      <c r="AX139" s="186" t="s">
        <v>40</v>
      </c>
      <c r="AY139" s="111"/>
      <c r="AZ139" s="184">
        <v>1</v>
      </c>
      <c r="BA139" s="184" t="str">
        <f>IF(AV139&lt;&gt;0,1," ")</f>
        <v xml:space="preserve"> </v>
      </c>
      <c r="BC139" s="184"/>
      <c r="BE139" s="187"/>
      <c r="BF139" s="124"/>
      <c r="BG139" s="187"/>
      <c r="BH139" s="124"/>
      <c r="BI139" s="187"/>
      <c r="BJ139" s="124"/>
      <c r="BK139" s="187"/>
      <c r="BL139" s="124"/>
      <c r="BM139" s="188">
        <f t="shared" ref="BM139:BM155" si="125">BE139+BG139+BI139+BK139</f>
        <v>0</v>
      </c>
      <c r="BN139" s="189" t="e">
        <f t="shared" ref="BN139:BN142" si="126">BM139/AV139</f>
        <v>#DIV/0!</v>
      </c>
      <c r="BO139" s="124">
        <f t="shared" ref="BO139:BO155" si="127">BF139+BH139+BJ139+BL139</f>
        <v>0</v>
      </c>
      <c r="BP139" s="127"/>
      <c r="BQ139" s="128"/>
    </row>
    <row r="140" spans="1:69" s="91" customFormat="1" ht="82.5" customHeight="1" x14ac:dyDescent="0.4">
      <c r="A140" s="184" t="s">
        <v>124</v>
      </c>
      <c r="B140" s="756" t="s">
        <v>781</v>
      </c>
      <c r="C140" s="757"/>
      <c r="D140" s="141"/>
      <c r="E140" s="184" t="s">
        <v>46</v>
      </c>
      <c r="F140" s="141"/>
      <c r="G140" s="184" t="s">
        <v>841</v>
      </c>
      <c r="H140" s="141"/>
      <c r="I140" s="184"/>
      <c r="J140" s="184"/>
      <c r="K140" s="184"/>
      <c r="L140" s="184">
        <v>1</v>
      </c>
      <c r="M140" s="184"/>
      <c r="N140" s="111"/>
      <c r="O140" s="184">
        <v>1</v>
      </c>
      <c r="P140" s="184"/>
      <c r="Q140" s="184"/>
      <c r="R140" s="184"/>
      <c r="S140" s="184"/>
      <c r="T140" s="111"/>
      <c r="U140" s="185" t="s">
        <v>354</v>
      </c>
      <c r="V140" s="184">
        <v>3</v>
      </c>
      <c r="W140" s="184"/>
      <c r="X140" s="184"/>
      <c r="Y140" s="184"/>
      <c r="Z140" s="184"/>
      <c r="AA140" s="184"/>
      <c r="AB140" s="142"/>
      <c r="AC140" s="186"/>
      <c r="AD140" s="132"/>
      <c r="AE140" s="184"/>
      <c r="AF140" s="112"/>
      <c r="AG140" s="184" t="s">
        <v>38</v>
      </c>
      <c r="AH140" s="112"/>
      <c r="AI140" s="184"/>
      <c r="AJ140" s="184"/>
      <c r="AK140" s="184"/>
      <c r="AL140" s="184"/>
      <c r="AM140" s="184"/>
      <c r="AN140" s="184"/>
      <c r="AO140" s="184"/>
      <c r="AP140" s="184"/>
      <c r="AQ140" s="184"/>
      <c r="AR140" s="184"/>
      <c r="AS140" s="184"/>
      <c r="AT140" s="184"/>
      <c r="AV140" s="184">
        <f t="shared" si="124"/>
        <v>0</v>
      </c>
      <c r="AX140" s="186" t="s">
        <v>40</v>
      </c>
      <c r="AY140" s="111"/>
      <c r="AZ140" s="184">
        <v>1</v>
      </c>
      <c r="BA140" s="184" t="str">
        <f t="shared" ref="BA140:BA155" si="128">IF(AV140&lt;&gt;0,1," ")</f>
        <v xml:space="preserve"> </v>
      </c>
      <c r="BC140" s="184"/>
      <c r="BE140" s="187"/>
      <c r="BF140" s="124"/>
      <c r="BG140" s="187"/>
      <c r="BH140" s="124"/>
      <c r="BI140" s="187"/>
      <c r="BJ140" s="124"/>
      <c r="BK140" s="187"/>
      <c r="BL140" s="124"/>
      <c r="BM140" s="188">
        <f t="shared" si="125"/>
        <v>0</v>
      </c>
      <c r="BN140" s="189" t="e">
        <f t="shared" si="126"/>
        <v>#DIV/0!</v>
      </c>
      <c r="BO140" s="124">
        <f t="shared" si="127"/>
        <v>0</v>
      </c>
      <c r="BP140" s="127"/>
      <c r="BQ140" s="128"/>
    </row>
    <row r="141" spans="1:69" s="91" customFormat="1" ht="100.5" customHeight="1" x14ac:dyDescent="0.4">
      <c r="A141" s="184" t="s">
        <v>125</v>
      </c>
      <c r="B141" s="756" t="s">
        <v>725</v>
      </c>
      <c r="C141" s="757"/>
      <c r="D141" s="141"/>
      <c r="E141" s="184" t="s">
        <v>46</v>
      </c>
      <c r="F141" s="141"/>
      <c r="G141" s="184" t="s">
        <v>841</v>
      </c>
      <c r="H141" s="141"/>
      <c r="I141" s="184"/>
      <c r="J141" s="184"/>
      <c r="K141" s="184"/>
      <c r="L141" s="184">
        <v>1</v>
      </c>
      <c r="M141" s="184"/>
      <c r="N141" s="111"/>
      <c r="O141" s="184"/>
      <c r="P141" s="184">
        <v>1</v>
      </c>
      <c r="Q141" s="184"/>
      <c r="R141" s="184"/>
      <c r="S141" s="184"/>
      <c r="T141" s="111"/>
      <c r="U141" s="185" t="s">
        <v>354</v>
      </c>
      <c r="V141" s="184">
        <v>3</v>
      </c>
      <c r="W141" s="184"/>
      <c r="X141" s="184"/>
      <c r="Y141" s="184">
        <v>1</v>
      </c>
      <c r="Z141" s="184"/>
      <c r="AA141" s="184"/>
      <c r="AB141" s="142"/>
      <c r="AC141" s="186"/>
      <c r="AD141" s="132"/>
      <c r="AE141" s="184"/>
      <c r="AF141" s="112"/>
      <c r="AG141" s="184" t="s">
        <v>38</v>
      </c>
      <c r="AH141" s="112"/>
      <c r="AI141" s="184"/>
      <c r="AJ141" s="184"/>
      <c r="AK141" s="184"/>
      <c r="AL141" s="184"/>
      <c r="AM141" s="184"/>
      <c r="AN141" s="184"/>
      <c r="AO141" s="184"/>
      <c r="AP141" s="184"/>
      <c r="AQ141" s="184"/>
      <c r="AR141" s="184"/>
      <c r="AS141" s="184"/>
      <c r="AT141" s="184"/>
      <c r="AV141" s="184">
        <f t="shared" ref="AV141:AV142" si="129">SUM(AI141:AT141)</f>
        <v>0</v>
      </c>
      <c r="AX141" s="186" t="s">
        <v>84</v>
      </c>
      <c r="AY141" s="111"/>
      <c r="AZ141" s="184">
        <v>1</v>
      </c>
      <c r="BA141" s="184" t="str">
        <f t="shared" si="128"/>
        <v xml:space="preserve"> </v>
      </c>
      <c r="BC141" s="184"/>
      <c r="BE141" s="187"/>
      <c r="BF141" s="124"/>
      <c r="BG141" s="187"/>
      <c r="BH141" s="124"/>
      <c r="BI141" s="187"/>
      <c r="BJ141" s="124"/>
      <c r="BK141" s="187"/>
      <c r="BL141" s="124"/>
      <c r="BM141" s="188">
        <f t="shared" ref="BM141:BM142" si="130">BE141+BG141+BI141+BK141</f>
        <v>0</v>
      </c>
      <c r="BN141" s="189" t="e">
        <f t="shared" si="126"/>
        <v>#DIV/0!</v>
      </c>
      <c r="BO141" s="124">
        <f t="shared" ref="BO141:BO142" si="131">BF141+BH141+BJ141+BL141</f>
        <v>0</v>
      </c>
      <c r="BP141" s="127"/>
      <c r="BQ141" s="128"/>
    </row>
    <row r="142" spans="1:69" s="91" customFormat="1" ht="86.4" customHeight="1" x14ac:dyDescent="0.4">
      <c r="A142" s="184" t="s">
        <v>126</v>
      </c>
      <c r="B142" s="756" t="s">
        <v>726</v>
      </c>
      <c r="C142" s="757"/>
      <c r="D142" s="141"/>
      <c r="E142" s="184" t="s">
        <v>46</v>
      </c>
      <c r="F142" s="141"/>
      <c r="G142" s="184" t="s">
        <v>841</v>
      </c>
      <c r="H142" s="141"/>
      <c r="I142" s="184"/>
      <c r="J142" s="184"/>
      <c r="K142" s="184"/>
      <c r="L142" s="184">
        <v>1</v>
      </c>
      <c r="M142" s="184"/>
      <c r="N142" s="111"/>
      <c r="O142" s="184"/>
      <c r="P142" s="184">
        <v>1</v>
      </c>
      <c r="Q142" s="184"/>
      <c r="R142" s="184"/>
      <c r="S142" s="184"/>
      <c r="T142" s="111"/>
      <c r="U142" s="185" t="s">
        <v>354</v>
      </c>
      <c r="V142" s="184">
        <v>3</v>
      </c>
      <c r="W142" s="184"/>
      <c r="X142" s="184"/>
      <c r="Y142" s="184"/>
      <c r="Z142" s="184">
        <v>1</v>
      </c>
      <c r="AA142" s="184"/>
      <c r="AB142" s="142"/>
      <c r="AC142" s="186"/>
      <c r="AD142" s="132"/>
      <c r="AE142" s="184"/>
      <c r="AF142" s="112"/>
      <c r="AG142" s="242" t="s">
        <v>38</v>
      </c>
      <c r="AH142" s="112"/>
      <c r="AI142" s="184"/>
      <c r="AJ142" s="184"/>
      <c r="AK142" s="184"/>
      <c r="AL142" s="184"/>
      <c r="AM142" s="184"/>
      <c r="AN142" s="184"/>
      <c r="AO142" s="184"/>
      <c r="AP142" s="184"/>
      <c r="AQ142" s="184"/>
      <c r="AR142" s="184"/>
      <c r="AS142" s="184"/>
      <c r="AT142" s="184"/>
      <c r="AV142" s="184">
        <f t="shared" si="129"/>
        <v>0</v>
      </c>
      <c r="AX142" s="186" t="s">
        <v>84</v>
      </c>
      <c r="AY142" s="111"/>
      <c r="AZ142" s="184">
        <v>1</v>
      </c>
      <c r="BA142" s="184" t="str">
        <f t="shared" si="128"/>
        <v xml:space="preserve"> </v>
      </c>
      <c r="BC142" s="184"/>
      <c r="BE142" s="187"/>
      <c r="BF142" s="124"/>
      <c r="BG142" s="187"/>
      <c r="BH142" s="124"/>
      <c r="BI142" s="187"/>
      <c r="BJ142" s="124"/>
      <c r="BK142" s="187"/>
      <c r="BL142" s="124"/>
      <c r="BM142" s="188">
        <f t="shared" si="130"/>
        <v>0</v>
      </c>
      <c r="BN142" s="189" t="e">
        <f t="shared" si="126"/>
        <v>#DIV/0!</v>
      </c>
      <c r="BO142" s="124">
        <f t="shared" si="131"/>
        <v>0</v>
      </c>
      <c r="BP142" s="127"/>
      <c r="BQ142" s="128"/>
    </row>
    <row r="143" spans="1:69" s="91" customFormat="1" ht="88.2" customHeight="1" x14ac:dyDescent="0.4">
      <c r="A143" s="184" t="s">
        <v>127</v>
      </c>
      <c r="B143" s="756" t="s">
        <v>597</v>
      </c>
      <c r="C143" s="757"/>
      <c r="D143" s="141"/>
      <c r="E143" s="184" t="s">
        <v>46</v>
      </c>
      <c r="F143" s="141"/>
      <c r="G143" s="184" t="s">
        <v>841</v>
      </c>
      <c r="H143" s="141"/>
      <c r="I143" s="184"/>
      <c r="J143" s="184"/>
      <c r="K143" s="184"/>
      <c r="L143" s="184">
        <v>1</v>
      </c>
      <c r="M143" s="184"/>
      <c r="N143" s="111"/>
      <c r="O143" s="184"/>
      <c r="P143" s="184">
        <v>1</v>
      </c>
      <c r="Q143" s="184"/>
      <c r="R143" s="184"/>
      <c r="S143" s="184"/>
      <c r="T143" s="111"/>
      <c r="U143" s="185" t="s">
        <v>354</v>
      </c>
      <c r="V143" s="184">
        <v>3</v>
      </c>
      <c r="W143" s="184"/>
      <c r="X143" s="184"/>
      <c r="Y143" s="184"/>
      <c r="Z143" s="184">
        <v>1</v>
      </c>
      <c r="AA143" s="184"/>
      <c r="AB143" s="142"/>
      <c r="AC143" s="186"/>
      <c r="AD143" s="132"/>
      <c r="AE143" s="184"/>
      <c r="AF143" s="112"/>
      <c r="AG143" s="242" t="s">
        <v>38</v>
      </c>
      <c r="AH143" s="112"/>
      <c r="AI143" s="184"/>
      <c r="AJ143" s="184"/>
      <c r="AK143" s="184"/>
      <c r="AL143" s="184"/>
      <c r="AM143" s="184"/>
      <c r="AN143" s="184"/>
      <c r="AO143" s="184"/>
      <c r="AP143" s="184"/>
      <c r="AQ143" s="184"/>
      <c r="AR143" s="242"/>
      <c r="AS143" s="184"/>
      <c r="AT143" s="184"/>
      <c r="AV143" s="184">
        <f t="shared" si="124"/>
        <v>0</v>
      </c>
      <c r="AX143" s="186" t="s">
        <v>84</v>
      </c>
      <c r="AY143" s="111"/>
      <c r="AZ143" s="184">
        <v>1</v>
      </c>
      <c r="BA143" s="184" t="str">
        <f t="shared" si="128"/>
        <v xml:space="preserve"> </v>
      </c>
      <c r="BC143" s="184"/>
      <c r="BE143" s="187"/>
      <c r="BF143" s="124"/>
      <c r="BG143" s="187"/>
      <c r="BH143" s="124"/>
      <c r="BI143" s="187"/>
      <c r="BJ143" s="124"/>
      <c r="BK143" s="187"/>
      <c r="BL143" s="124"/>
      <c r="BM143" s="188">
        <f t="shared" si="125"/>
        <v>0</v>
      </c>
      <c r="BN143" s="189" t="e">
        <f t="shared" ref="BN143" si="132">BM143/AV143</f>
        <v>#DIV/0!</v>
      </c>
      <c r="BO143" s="124">
        <f t="shared" si="127"/>
        <v>0</v>
      </c>
      <c r="BP143" s="127"/>
      <c r="BQ143" s="128"/>
    </row>
    <row r="144" spans="1:69" s="91" customFormat="1" ht="63" x14ac:dyDescent="0.4">
      <c r="A144" s="345" t="s">
        <v>128</v>
      </c>
      <c r="B144" s="756" t="s">
        <v>405</v>
      </c>
      <c r="C144" s="757"/>
      <c r="D144" s="141"/>
      <c r="E144" s="184" t="s">
        <v>46</v>
      </c>
      <c r="F144" s="141"/>
      <c r="G144" s="184" t="s">
        <v>841</v>
      </c>
      <c r="H144" s="141"/>
      <c r="I144" s="184"/>
      <c r="J144" s="184"/>
      <c r="K144" s="184"/>
      <c r="L144" s="184">
        <v>1</v>
      </c>
      <c r="M144" s="184"/>
      <c r="N144" s="111"/>
      <c r="O144" s="184"/>
      <c r="P144" s="184"/>
      <c r="Q144" s="184">
        <v>1</v>
      </c>
      <c r="R144" s="184"/>
      <c r="S144" s="184"/>
      <c r="T144" s="111"/>
      <c r="U144" s="185" t="s">
        <v>354</v>
      </c>
      <c r="V144" s="184">
        <v>3</v>
      </c>
      <c r="W144" s="184"/>
      <c r="X144" s="184">
        <v>1</v>
      </c>
      <c r="Y144" s="184"/>
      <c r="Z144" s="184"/>
      <c r="AA144" s="184"/>
      <c r="AB144" s="142"/>
      <c r="AC144" s="186"/>
      <c r="AD144" s="132"/>
      <c r="AE144" s="184"/>
      <c r="AF144" s="112"/>
      <c r="AG144" s="242" t="s">
        <v>38</v>
      </c>
      <c r="AH144" s="112"/>
      <c r="AI144" s="184"/>
      <c r="AJ144" s="184"/>
      <c r="AK144" s="184"/>
      <c r="AL144" s="184"/>
      <c r="AM144" s="184"/>
      <c r="AN144" s="184"/>
      <c r="AO144" s="184"/>
      <c r="AP144" s="184"/>
      <c r="AQ144" s="184"/>
      <c r="AR144" s="184"/>
      <c r="AS144" s="184"/>
      <c r="AT144" s="184"/>
      <c r="AV144" s="184">
        <f t="shared" si="124"/>
        <v>0</v>
      </c>
      <c r="AX144" s="186" t="s">
        <v>40</v>
      </c>
      <c r="AY144" s="111"/>
      <c r="AZ144" s="184">
        <v>1</v>
      </c>
      <c r="BA144" s="184" t="str">
        <f t="shared" si="128"/>
        <v xml:space="preserve"> </v>
      </c>
      <c r="BC144" s="184"/>
      <c r="BE144" s="187"/>
      <c r="BF144" s="124"/>
      <c r="BG144" s="187"/>
      <c r="BH144" s="124"/>
      <c r="BI144" s="187"/>
      <c r="BJ144" s="124"/>
      <c r="BK144" s="187"/>
      <c r="BL144" s="124"/>
      <c r="BM144" s="188">
        <f t="shared" si="125"/>
        <v>0</v>
      </c>
      <c r="BN144" s="189" t="e">
        <f t="shared" ref="BN144:BN155" si="133">BM144/AV144</f>
        <v>#DIV/0!</v>
      </c>
      <c r="BO144" s="124">
        <f t="shared" si="127"/>
        <v>0</v>
      </c>
      <c r="BP144" s="127"/>
      <c r="BQ144" s="128"/>
    </row>
    <row r="145" spans="1:69" s="91" customFormat="1" ht="86.25" customHeight="1" x14ac:dyDescent="0.4">
      <c r="A145" s="184" t="s">
        <v>129</v>
      </c>
      <c r="B145" s="756" t="s">
        <v>775</v>
      </c>
      <c r="C145" s="757"/>
      <c r="D145" s="141"/>
      <c r="E145" s="184" t="s">
        <v>46</v>
      </c>
      <c r="F145" s="141"/>
      <c r="G145" s="184" t="s">
        <v>841</v>
      </c>
      <c r="H145" s="141"/>
      <c r="I145" s="184"/>
      <c r="J145" s="184"/>
      <c r="K145" s="184"/>
      <c r="L145" s="184">
        <v>1</v>
      </c>
      <c r="M145" s="184"/>
      <c r="N145" s="111"/>
      <c r="O145" s="184"/>
      <c r="P145" s="184"/>
      <c r="Q145" s="184">
        <v>1</v>
      </c>
      <c r="R145" s="184"/>
      <c r="S145" s="184"/>
      <c r="T145" s="111"/>
      <c r="U145" s="185" t="s">
        <v>354</v>
      </c>
      <c r="V145" s="184">
        <v>3</v>
      </c>
      <c r="W145" s="184"/>
      <c r="X145" s="184"/>
      <c r="Y145" s="184"/>
      <c r="Z145" s="184"/>
      <c r="AA145" s="184"/>
      <c r="AB145" s="142"/>
      <c r="AC145" s="186"/>
      <c r="AD145" s="132"/>
      <c r="AE145" s="184"/>
      <c r="AF145" s="112"/>
      <c r="AG145" s="242" t="s">
        <v>38</v>
      </c>
      <c r="AH145" s="112"/>
      <c r="AI145" s="184"/>
      <c r="AJ145" s="184"/>
      <c r="AK145" s="184"/>
      <c r="AL145" s="184"/>
      <c r="AM145" s="184"/>
      <c r="AN145" s="184"/>
      <c r="AO145" s="184"/>
      <c r="AP145" s="184"/>
      <c r="AQ145" s="184"/>
      <c r="AR145" s="184"/>
      <c r="AS145" s="184"/>
      <c r="AT145" s="184"/>
      <c r="AV145" s="184">
        <f t="shared" si="124"/>
        <v>0</v>
      </c>
      <c r="AX145" s="186" t="s">
        <v>40</v>
      </c>
      <c r="AY145" s="111"/>
      <c r="AZ145" s="184">
        <v>1</v>
      </c>
      <c r="BA145" s="184" t="str">
        <f t="shared" si="128"/>
        <v xml:space="preserve"> </v>
      </c>
      <c r="BC145" s="184"/>
      <c r="BE145" s="187"/>
      <c r="BF145" s="124"/>
      <c r="BG145" s="187"/>
      <c r="BH145" s="124"/>
      <c r="BI145" s="187"/>
      <c r="BJ145" s="124"/>
      <c r="BK145" s="187"/>
      <c r="BL145" s="124"/>
      <c r="BM145" s="188">
        <f t="shared" si="125"/>
        <v>0</v>
      </c>
      <c r="BN145" s="189" t="e">
        <f t="shared" si="133"/>
        <v>#DIV/0!</v>
      </c>
      <c r="BO145" s="124">
        <f t="shared" si="127"/>
        <v>0</v>
      </c>
      <c r="BP145" s="127"/>
      <c r="BQ145" s="128"/>
    </row>
    <row r="146" spans="1:69" s="91" customFormat="1" ht="87.75" customHeight="1" x14ac:dyDescent="0.4">
      <c r="A146" s="184" t="s">
        <v>150</v>
      </c>
      <c r="B146" s="756" t="s">
        <v>776</v>
      </c>
      <c r="C146" s="757"/>
      <c r="D146" s="141"/>
      <c r="E146" s="184" t="s">
        <v>46</v>
      </c>
      <c r="F146" s="141"/>
      <c r="G146" s="184" t="s">
        <v>841</v>
      </c>
      <c r="H146" s="141"/>
      <c r="I146" s="184"/>
      <c r="J146" s="184"/>
      <c r="K146" s="184"/>
      <c r="L146" s="184">
        <v>1</v>
      </c>
      <c r="M146" s="184"/>
      <c r="N146" s="111"/>
      <c r="O146" s="184"/>
      <c r="P146" s="184"/>
      <c r="Q146" s="184">
        <v>1</v>
      </c>
      <c r="R146" s="184"/>
      <c r="S146" s="184"/>
      <c r="T146" s="111"/>
      <c r="U146" s="185" t="s">
        <v>354</v>
      </c>
      <c r="V146" s="184">
        <v>3</v>
      </c>
      <c r="W146" s="184"/>
      <c r="X146" s="184"/>
      <c r="Y146" s="184">
        <v>1</v>
      </c>
      <c r="Z146" s="184"/>
      <c r="AA146" s="184"/>
      <c r="AB146" s="142"/>
      <c r="AC146" s="186"/>
      <c r="AD146" s="132"/>
      <c r="AE146" s="184"/>
      <c r="AF146" s="112"/>
      <c r="AG146" s="242" t="s">
        <v>38</v>
      </c>
      <c r="AH146" s="220"/>
      <c r="AI146" s="242"/>
      <c r="AJ146" s="242"/>
      <c r="AK146" s="242"/>
      <c r="AL146" s="184"/>
      <c r="AM146" s="184"/>
      <c r="AN146" s="184"/>
      <c r="AO146" s="184"/>
      <c r="AP146" s="184"/>
      <c r="AQ146" s="184"/>
      <c r="AR146" s="184"/>
      <c r="AS146" s="184"/>
      <c r="AT146" s="184"/>
      <c r="AV146" s="184">
        <f t="shared" si="124"/>
        <v>0</v>
      </c>
      <c r="AX146" s="186" t="s">
        <v>40</v>
      </c>
      <c r="AY146" s="111"/>
      <c r="AZ146" s="184">
        <v>1</v>
      </c>
      <c r="BA146" s="184" t="str">
        <f t="shared" si="128"/>
        <v xml:space="preserve"> </v>
      </c>
      <c r="BC146" s="184"/>
      <c r="BE146" s="187"/>
      <c r="BF146" s="124"/>
      <c r="BG146" s="187"/>
      <c r="BH146" s="124"/>
      <c r="BI146" s="187"/>
      <c r="BJ146" s="124"/>
      <c r="BK146" s="187"/>
      <c r="BL146" s="124"/>
      <c r="BM146" s="188">
        <f t="shared" si="125"/>
        <v>0</v>
      </c>
      <c r="BN146" s="189" t="e">
        <f t="shared" si="133"/>
        <v>#DIV/0!</v>
      </c>
      <c r="BO146" s="124">
        <f t="shared" si="127"/>
        <v>0</v>
      </c>
      <c r="BP146" s="127"/>
      <c r="BQ146" s="128"/>
    </row>
    <row r="147" spans="1:69" s="91" customFormat="1" ht="168" customHeight="1" x14ac:dyDescent="0.4">
      <c r="A147" s="184" t="s">
        <v>207</v>
      </c>
      <c r="B147" s="756" t="s">
        <v>514</v>
      </c>
      <c r="C147" s="757"/>
      <c r="D147" s="141"/>
      <c r="E147" s="184" t="s">
        <v>46</v>
      </c>
      <c r="F147" s="141"/>
      <c r="G147" s="184" t="s">
        <v>841</v>
      </c>
      <c r="H147" s="141"/>
      <c r="I147" s="184"/>
      <c r="J147" s="184"/>
      <c r="K147" s="184"/>
      <c r="L147" s="184">
        <v>1</v>
      </c>
      <c r="M147" s="184"/>
      <c r="N147" s="111"/>
      <c r="O147" s="184"/>
      <c r="P147" s="184"/>
      <c r="Q147" s="184">
        <v>1</v>
      </c>
      <c r="R147" s="184"/>
      <c r="S147" s="184"/>
      <c r="T147" s="111"/>
      <c r="U147" s="185" t="s">
        <v>354</v>
      </c>
      <c r="V147" s="184">
        <v>3</v>
      </c>
      <c r="W147" s="184"/>
      <c r="X147" s="184"/>
      <c r="Y147" s="184"/>
      <c r="Z147" s="184"/>
      <c r="AA147" s="184"/>
      <c r="AB147" s="142"/>
      <c r="AC147" s="186"/>
      <c r="AD147" s="132"/>
      <c r="AE147" s="184"/>
      <c r="AF147" s="112"/>
      <c r="AG147" s="242" t="s">
        <v>38</v>
      </c>
      <c r="AH147" s="112"/>
      <c r="AI147" s="184"/>
      <c r="AJ147" s="184"/>
      <c r="AK147" s="184"/>
      <c r="AL147" s="184"/>
      <c r="AM147" s="184"/>
      <c r="AN147" s="184"/>
      <c r="AO147" s="184"/>
      <c r="AP147" s="184"/>
      <c r="AQ147" s="184"/>
      <c r="AR147" s="184"/>
      <c r="AS147" s="184"/>
      <c r="AT147" s="184"/>
      <c r="AV147" s="184">
        <f t="shared" si="124"/>
        <v>0</v>
      </c>
      <c r="AX147" s="186" t="s">
        <v>40</v>
      </c>
      <c r="AY147" s="111"/>
      <c r="AZ147" s="184">
        <v>1</v>
      </c>
      <c r="BA147" s="184" t="str">
        <f t="shared" si="128"/>
        <v xml:space="preserve"> </v>
      </c>
      <c r="BC147" s="184"/>
      <c r="BE147" s="187"/>
      <c r="BF147" s="124"/>
      <c r="BG147" s="187"/>
      <c r="BH147" s="124"/>
      <c r="BI147" s="187"/>
      <c r="BJ147" s="124"/>
      <c r="BK147" s="187"/>
      <c r="BL147" s="124"/>
      <c r="BM147" s="188">
        <f t="shared" si="125"/>
        <v>0</v>
      </c>
      <c r="BN147" s="189" t="e">
        <f t="shared" si="133"/>
        <v>#DIV/0!</v>
      </c>
      <c r="BO147" s="124">
        <f t="shared" si="127"/>
        <v>0</v>
      </c>
      <c r="BP147" s="127"/>
      <c r="BQ147" s="128"/>
    </row>
    <row r="148" spans="1:69" s="91" customFormat="1" ht="121.5" customHeight="1" x14ac:dyDescent="0.4">
      <c r="A148" s="184" t="s">
        <v>227</v>
      </c>
      <c r="B148" s="756" t="s">
        <v>777</v>
      </c>
      <c r="C148" s="757"/>
      <c r="D148" s="141"/>
      <c r="E148" s="184" t="s">
        <v>46</v>
      </c>
      <c r="F148" s="141"/>
      <c r="G148" s="184" t="s">
        <v>841</v>
      </c>
      <c r="H148" s="141"/>
      <c r="I148" s="184"/>
      <c r="J148" s="184"/>
      <c r="K148" s="184"/>
      <c r="L148" s="184">
        <v>1</v>
      </c>
      <c r="M148" s="184"/>
      <c r="N148" s="111"/>
      <c r="O148" s="184"/>
      <c r="P148" s="184"/>
      <c r="Q148" s="184">
        <v>1</v>
      </c>
      <c r="R148" s="184"/>
      <c r="S148" s="184"/>
      <c r="T148" s="111"/>
      <c r="U148" s="185" t="s">
        <v>354</v>
      </c>
      <c r="V148" s="184">
        <v>3</v>
      </c>
      <c r="W148" s="184"/>
      <c r="X148" s="184"/>
      <c r="Y148" s="184"/>
      <c r="Z148" s="184"/>
      <c r="AA148" s="184"/>
      <c r="AB148" s="142"/>
      <c r="AC148" s="186"/>
      <c r="AD148" s="132"/>
      <c r="AE148" s="184"/>
      <c r="AF148" s="112"/>
      <c r="AG148" s="184" t="s">
        <v>38</v>
      </c>
      <c r="AH148" s="112"/>
      <c r="AI148" s="184"/>
      <c r="AJ148" s="184"/>
      <c r="AK148" s="184"/>
      <c r="AL148" s="184"/>
      <c r="AM148" s="184"/>
      <c r="AN148" s="184"/>
      <c r="AO148" s="184"/>
      <c r="AP148" s="184"/>
      <c r="AQ148" s="184"/>
      <c r="AR148" s="184"/>
      <c r="AS148" s="184"/>
      <c r="AT148" s="184"/>
      <c r="AV148" s="184">
        <f t="shared" si="124"/>
        <v>0</v>
      </c>
      <c r="AX148" s="186" t="s">
        <v>40</v>
      </c>
      <c r="AY148" s="111"/>
      <c r="AZ148" s="184">
        <v>1</v>
      </c>
      <c r="BA148" s="184" t="str">
        <f t="shared" si="128"/>
        <v xml:space="preserve"> </v>
      </c>
      <c r="BC148" s="184"/>
      <c r="BE148" s="187"/>
      <c r="BF148" s="124"/>
      <c r="BG148" s="187"/>
      <c r="BH148" s="124"/>
      <c r="BI148" s="187"/>
      <c r="BJ148" s="124"/>
      <c r="BK148" s="187"/>
      <c r="BL148" s="124"/>
      <c r="BM148" s="188">
        <f t="shared" si="125"/>
        <v>0</v>
      </c>
      <c r="BN148" s="189" t="e">
        <f t="shared" si="133"/>
        <v>#DIV/0!</v>
      </c>
      <c r="BO148" s="124">
        <f t="shared" si="127"/>
        <v>0</v>
      </c>
      <c r="BP148" s="127"/>
      <c r="BQ148" s="128"/>
    </row>
    <row r="149" spans="1:69" s="91" customFormat="1" ht="102" customHeight="1" x14ac:dyDescent="0.4">
      <c r="A149" s="345" t="s">
        <v>537</v>
      </c>
      <c r="B149" s="756" t="s">
        <v>408</v>
      </c>
      <c r="C149" s="757"/>
      <c r="D149" s="141"/>
      <c r="E149" s="184" t="s">
        <v>46</v>
      </c>
      <c r="F149" s="141"/>
      <c r="G149" s="184" t="s">
        <v>841</v>
      </c>
      <c r="H149" s="141"/>
      <c r="I149" s="184"/>
      <c r="J149" s="184"/>
      <c r="K149" s="184"/>
      <c r="L149" s="184">
        <v>1</v>
      </c>
      <c r="M149" s="184"/>
      <c r="N149" s="111"/>
      <c r="O149" s="184"/>
      <c r="P149" s="184"/>
      <c r="Q149" s="184">
        <v>1</v>
      </c>
      <c r="R149" s="184"/>
      <c r="S149" s="184"/>
      <c r="T149" s="111"/>
      <c r="U149" s="185" t="s">
        <v>354</v>
      </c>
      <c r="V149" s="184">
        <v>3</v>
      </c>
      <c r="W149" s="184"/>
      <c r="X149" s="184"/>
      <c r="Y149" s="184"/>
      <c r="Z149" s="184">
        <v>1</v>
      </c>
      <c r="AA149" s="184"/>
      <c r="AB149" s="142"/>
      <c r="AC149" s="186"/>
      <c r="AD149" s="132"/>
      <c r="AE149" s="184"/>
      <c r="AF149" s="112"/>
      <c r="AG149" s="242" t="s">
        <v>38</v>
      </c>
      <c r="AH149" s="112"/>
      <c r="AI149" s="184"/>
      <c r="AJ149" s="184"/>
      <c r="AK149" s="184"/>
      <c r="AL149" s="184"/>
      <c r="AM149" s="184"/>
      <c r="AN149" s="184"/>
      <c r="AO149" s="184"/>
      <c r="AP149" s="184"/>
      <c r="AQ149" s="184"/>
      <c r="AR149" s="184"/>
      <c r="AS149" s="184"/>
      <c r="AT149" s="184"/>
      <c r="AV149" s="184">
        <f t="shared" si="124"/>
        <v>0</v>
      </c>
      <c r="AX149" s="186" t="s">
        <v>40</v>
      </c>
      <c r="AY149" s="111"/>
      <c r="AZ149" s="184">
        <v>1</v>
      </c>
      <c r="BA149" s="184" t="str">
        <f t="shared" si="128"/>
        <v xml:space="preserve"> </v>
      </c>
      <c r="BC149" s="184"/>
      <c r="BE149" s="187"/>
      <c r="BF149" s="124"/>
      <c r="BG149" s="187"/>
      <c r="BH149" s="124"/>
      <c r="BI149" s="187"/>
      <c r="BJ149" s="124"/>
      <c r="BK149" s="187"/>
      <c r="BL149" s="124"/>
      <c r="BM149" s="188">
        <f t="shared" si="125"/>
        <v>0</v>
      </c>
      <c r="BN149" s="189" t="e">
        <f t="shared" si="133"/>
        <v>#DIV/0!</v>
      </c>
      <c r="BO149" s="124">
        <f t="shared" si="127"/>
        <v>0</v>
      </c>
      <c r="BP149" s="127"/>
      <c r="BQ149" s="128"/>
    </row>
    <row r="150" spans="1:69" s="91" customFormat="1" ht="119.25" customHeight="1" x14ac:dyDescent="0.4">
      <c r="A150" s="184" t="s">
        <v>538</v>
      </c>
      <c r="B150" s="756" t="s">
        <v>778</v>
      </c>
      <c r="C150" s="757"/>
      <c r="D150" s="141"/>
      <c r="E150" s="184" t="s">
        <v>46</v>
      </c>
      <c r="F150" s="141"/>
      <c r="G150" s="184" t="s">
        <v>841</v>
      </c>
      <c r="H150" s="141"/>
      <c r="I150" s="184"/>
      <c r="J150" s="184"/>
      <c r="K150" s="184"/>
      <c r="L150" s="184">
        <v>1</v>
      </c>
      <c r="M150" s="184"/>
      <c r="N150" s="111"/>
      <c r="O150" s="184"/>
      <c r="P150" s="184"/>
      <c r="Q150" s="184">
        <v>1</v>
      </c>
      <c r="R150" s="184"/>
      <c r="S150" s="184"/>
      <c r="T150" s="111"/>
      <c r="U150" s="185" t="s">
        <v>354</v>
      </c>
      <c r="V150" s="184">
        <v>3</v>
      </c>
      <c r="W150" s="184"/>
      <c r="X150" s="184"/>
      <c r="Y150" s="184"/>
      <c r="Z150" s="184"/>
      <c r="AA150" s="184"/>
      <c r="AB150" s="142"/>
      <c r="AC150" s="186"/>
      <c r="AD150" s="132"/>
      <c r="AE150" s="184"/>
      <c r="AF150" s="112"/>
      <c r="AG150" s="184" t="s">
        <v>38</v>
      </c>
      <c r="AH150" s="112"/>
      <c r="AI150" s="184"/>
      <c r="AJ150" s="184"/>
      <c r="AK150" s="184"/>
      <c r="AL150" s="184"/>
      <c r="AM150" s="184"/>
      <c r="AN150" s="184"/>
      <c r="AO150" s="184"/>
      <c r="AP150" s="184"/>
      <c r="AQ150" s="184"/>
      <c r="AR150" s="184"/>
      <c r="AS150" s="184"/>
      <c r="AT150" s="184"/>
      <c r="AV150" s="184">
        <f t="shared" si="124"/>
        <v>0</v>
      </c>
      <c r="AX150" s="186" t="s">
        <v>40</v>
      </c>
      <c r="AY150" s="111"/>
      <c r="AZ150" s="184">
        <v>1</v>
      </c>
      <c r="BA150" s="184" t="str">
        <f t="shared" si="128"/>
        <v xml:space="preserve"> </v>
      </c>
      <c r="BC150" s="184"/>
      <c r="BE150" s="187"/>
      <c r="BF150" s="124"/>
      <c r="BG150" s="187"/>
      <c r="BH150" s="124"/>
      <c r="BI150" s="187"/>
      <c r="BJ150" s="124"/>
      <c r="BK150" s="187"/>
      <c r="BL150" s="124"/>
      <c r="BM150" s="188">
        <f t="shared" si="125"/>
        <v>0</v>
      </c>
      <c r="BN150" s="189" t="e">
        <f t="shared" si="133"/>
        <v>#DIV/0!</v>
      </c>
      <c r="BO150" s="124">
        <f t="shared" si="127"/>
        <v>0</v>
      </c>
      <c r="BP150" s="127"/>
      <c r="BQ150" s="128"/>
    </row>
    <row r="151" spans="1:69" s="91" customFormat="1" ht="74.25" customHeight="1" x14ac:dyDescent="0.4">
      <c r="A151" s="184" t="s">
        <v>539</v>
      </c>
      <c r="B151" s="756" t="s">
        <v>320</v>
      </c>
      <c r="C151" s="757"/>
      <c r="D151" s="141"/>
      <c r="E151" s="184" t="s">
        <v>46</v>
      </c>
      <c r="F151" s="141"/>
      <c r="G151" s="184" t="s">
        <v>841</v>
      </c>
      <c r="H151" s="141"/>
      <c r="I151" s="184"/>
      <c r="J151" s="184"/>
      <c r="K151" s="184"/>
      <c r="L151" s="184">
        <v>1</v>
      </c>
      <c r="M151" s="184"/>
      <c r="N151" s="111"/>
      <c r="O151" s="184"/>
      <c r="P151" s="184"/>
      <c r="Q151" s="184">
        <v>1</v>
      </c>
      <c r="R151" s="184"/>
      <c r="S151" s="184"/>
      <c r="T151" s="111"/>
      <c r="U151" s="185" t="s">
        <v>354</v>
      </c>
      <c r="V151" s="184">
        <v>3</v>
      </c>
      <c r="W151" s="184"/>
      <c r="X151" s="184"/>
      <c r="Y151" s="184"/>
      <c r="Z151" s="184"/>
      <c r="AA151" s="184"/>
      <c r="AB151" s="142"/>
      <c r="AC151" s="186"/>
      <c r="AD151" s="132"/>
      <c r="AE151" s="184"/>
      <c r="AF151" s="112"/>
      <c r="AG151" s="184" t="s">
        <v>38</v>
      </c>
      <c r="AH151" s="112"/>
      <c r="AI151" s="184"/>
      <c r="AJ151" s="184"/>
      <c r="AK151" s="184"/>
      <c r="AL151" s="184"/>
      <c r="AM151" s="184"/>
      <c r="AN151" s="184"/>
      <c r="AO151" s="184"/>
      <c r="AP151" s="184"/>
      <c r="AQ151" s="184"/>
      <c r="AR151" s="184"/>
      <c r="AS151" s="184"/>
      <c r="AT151" s="184"/>
      <c r="AV151" s="184">
        <f t="shared" si="124"/>
        <v>0</v>
      </c>
      <c r="AX151" s="186" t="s">
        <v>40</v>
      </c>
      <c r="AY151" s="111"/>
      <c r="AZ151" s="184">
        <v>1</v>
      </c>
      <c r="BA151" s="184" t="str">
        <f t="shared" si="128"/>
        <v xml:space="preserve"> </v>
      </c>
      <c r="BC151" s="184"/>
      <c r="BE151" s="187"/>
      <c r="BF151" s="124"/>
      <c r="BG151" s="187"/>
      <c r="BH151" s="124"/>
      <c r="BI151" s="187"/>
      <c r="BJ151" s="124"/>
      <c r="BK151" s="187"/>
      <c r="BL151" s="124"/>
      <c r="BM151" s="188">
        <f t="shared" si="125"/>
        <v>0</v>
      </c>
      <c r="BN151" s="189" t="e">
        <f t="shared" si="133"/>
        <v>#DIV/0!</v>
      </c>
      <c r="BO151" s="124">
        <f t="shared" si="127"/>
        <v>0</v>
      </c>
      <c r="BP151" s="127"/>
      <c r="BQ151" s="128"/>
    </row>
    <row r="152" spans="1:69" s="91" customFormat="1" ht="118.5" customHeight="1" x14ac:dyDescent="0.4">
      <c r="A152" s="184" t="s">
        <v>746</v>
      </c>
      <c r="B152" s="756" t="s">
        <v>321</v>
      </c>
      <c r="C152" s="757"/>
      <c r="D152" s="141"/>
      <c r="E152" s="184" t="s">
        <v>46</v>
      </c>
      <c r="F152" s="141"/>
      <c r="G152" s="184" t="s">
        <v>841</v>
      </c>
      <c r="H152" s="141"/>
      <c r="I152" s="184"/>
      <c r="J152" s="184"/>
      <c r="K152" s="184"/>
      <c r="L152" s="184">
        <v>1</v>
      </c>
      <c r="M152" s="184"/>
      <c r="N152" s="111"/>
      <c r="O152" s="184"/>
      <c r="P152" s="184"/>
      <c r="Q152" s="184">
        <v>1</v>
      </c>
      <c r="R152" s="184"/>
      <c r="S152" s="184"/>
      <c r="T152" s="111"/>
      <c r="U152" s="185" t="s">
        <v>354</v>
      </c>
      <c r="V152" s="184">
        <v>3</v>
      </c>
      <c r="W152" s="184"/>
      <c r="X152" s="184"/>
      <c r="Y152" s="184"/>
      <c r="Z152" s="184"/>
      <c r="AA152" s="184"/>
      <c r="AB152" s="142"/>
      <c r="AC152" s="186"/>
      <c r="AD152" s="132"/>
      <c r="AE152" s="184"/>
      <c r="AF152" s="112"/>
      <c r="AG152" s="184" t="s">
        <v>38</v>
      </c>
      <c r="AH152" s="112"/>
      <c r="AI152" s="184"/>
      <c r="AJ152" s="184"/>
      <c r="AK152" s="184"/>
      <c r="AL152" s="184"/>
      <c r="AM152" s="184"/>
      <c r="AN152" s="184"/>
      <c r="AO152" s="184"/>
      <c r="AP152" s="184"/>
      <c r="AQ152" s="184"/>
      <c r="AR152" s="184"/>
      <c r="AS152" s="184"/>
      <c r="AT152" s="184"/>
      <c r="AV152" s="184">
        <f t="shared" si="124"/>
        <v>0</v>
      </c>
      <c r="AX152" s="186" t="s">
        <v>40</v>
      </c>
      <c r="AY152" s="111"/>
      <c r="AZ152" s="184">
        <v>1</v>
      </c>
      <c r="BA152" s="184" t="str">
        <f t="shared" si="128"/>
        <v xml:space="preserve"> </v>
      </c>
      <c r="BC152" s="184"/>
      <c r="BE152" s="187"/>
      <c r="BF152" s="124"/>
      <c r="BG152" s="187"/>
      <c r="BH152" s="124"/>
      <c r="BI152" s="187"/>
      <c r="BJ152" s="124"/>
      <c r="BK152" s="187"/>
      <c r="BL152" s="124"/>
      <c r="BM152" s="188">
        <f t="shared" si="125"/>
        <v>0</v>
      </c>
      <c r="BN152" s="189" t="e">
        <f t="shared" si="133"/>
        <v>#DIV/0!</v>
      </c>
      <c r="BO152" s="124">
        <f t="shared" si="127"/>
        <v>0</v>
      </c>
      <c r="BP152" s="127"/>
      <c r="BQ152" s="128"/>
    </row>
    <row r="153" spans="1:69" s="91" customFormat="1" ht="117.6" customHeight="1" x14ac:dyDescent="0.4">
      <c r="A153" s="184" t="s">
        <v>747</v>
      </c>
      <c r="B153" s="756" t="s">
        <v>779</v>
      </c>
      <c r="C153" s="757"/>
      <c r="D153" s="141"/>
      <c r="E153" s="184" t="s">
        <v>46</v>
      </c>
      <c r="F153" s="141"/>
      <c r="G153" s="184" t="s">
        <v>841</v>
      </c>
      <c r="H153" s="141"/>
      <c r="I153" s="184"/>
      <c r="J153" s="184"/>
      <c r="K153" s="184"/>
      <c r="L153" s="184">
        <v>1</v>
      </c>
      <c r="M153" s="184"/>
      <c r="N153" s="111"/>
      <c r="O153" s="184"/>
      <c r="P153" s="184"/>
      <c r="Q153" s="184">
        <v>1</v>
      </c>
      <c r="R153" s="184"/>
      <c r="S153" s="184"/>
      <c r="T153" s="111"/>
      <c r="U153" s="185" t="s">
        <v>354</v>
      </c>
      <c r="V153" s="184">
        <v>3</v>
      </c>
      <c r="W153" s="184"/>
      <c r="X153" s="184"/>
      <c r="Y153" s="184"/>
      <c r="Z153" s="184"/>
      <c r="AA153" s="184"/>
      <c r="AB153" s="142"/>
      <c r="AC153" s="186"/>
      <c r="AD153" s="132"/>
      <c r="AE153" s="184"/>
      <c r="AF153" s="112"/>
      <c r="AG153" s="184" t="s">
        <v>38</v>
      </c>
      <c r="AH153" s="112"/>
      <c r="AI153" s="243"/>
      <c r="AJ153" s="243"/>
      <c r="AK153" s="243"/>
      <c r="AL153" s="243"/>
      <c r="AM153" s="243"/>
      <c r="AN153" s="243"/>
      <c r="AO153" s="243"/>
      <c r="AP153" s="243"/>
      <c r="AQ153" s="243"/>
      <c r="AR153" s="243"/>
      <c r="AS153" s="243"/>
      <c r="AT153" s="243"/>
      <c r="AV153" s="184">
        <f t="shared" si="124"/>
        <v>0</v>
      </c>
      <c r="AX153" s="186" t="s">
        <v>40</v>
      </c>
      <c r="AY153" s="111"/>
      <c r="AZ153" s="184">
        <v>1</v>
      </c>
      <c r="BA153" s="184" t="str">
        <f t="shared" si="128"/>
        <v xml:space="preserve"> </v>
      </c>
      <c r="BC153" s="184"/>
      <c r="BE153" s="187"/>
      <c r="BF153" s="124"/>
      <c r="BG153" s="187"/>
      <c r="BH153" s="124"/>
      <c r="BI153" s="187"/>
      <c r="BJ153" s="124"/>
      <c r="BK153" s="187"/>
      <c r="BL153" s="124"/>
      <c r="BM153" s="188">
        <f t="shared" si="125"/>
        <v>0</v>
      </c>
      <c r="BN153" s="189" t="e">
        <f t="shared" si="133"/>
        <v>#DIV/0!</v>
      </c>
      <c r="BO153" s="124">
        <f t="shared" si="127"/>
        <v>0</v>
      </c>
      <c r="BP153" s="127"/>
      <c r="BQ153" s="128"/>
    </row>
    <row r="154" spans="1:69" s="91" customFormat="1" ht="63" x14ac:dyDescent="0.4">
      <c r="A154" s="345" t="s">
        <v>748</v>
      </c>
      <c r="B154" s="756" t="s">
        <v>322</v>
      </c>
      <c r="C154" s="757"/>
      <c r="D154" s="141"/>
      <c r="E154" s="184" t="s">
        <v>46</v>
      </c>
      <c r="F154" s="141"/>
      <c r="G154" s="184" t="s">
        <v>841</v>
      </c>
      <c r="H154" s="141"/>
      <c r="I154" s="184"/>
      <c r="J154" s="184"/>
      <c r="K154" s="184"/>
      <c r="L154" s="184">
        <v>1</v>
      </c>
      <c r="M154" s="184"/>
      <c r="N154" s="111"/>
      <c r="O154" s="184"/>
      <c r="P154" s="184"/>
      <c r="Q154" s="184">
        <v>1</v>
      </c>
      <c r="R154" s="184"/>
      <c r="S154" s="184"/>
      <c r="T154" s="111"/>
      <c r="U154" s="185" t="s">
        <v>354</v>
      </c>
      <c r="V154" s="184">
        <v>3</v>
      </c>
      <c r="W154" s="184"/>
      <c r="X154" s="184">
        <v>1</v>
      </c>
      <c r="Y154" s="184"/>
      <c r="Z154" s="184"/>
      <c r="AA154" s="184"/>
      <c r="AB154" s="142"/>
      <c r="AC154" s="186"/>
      <c r="AD154" s="132"/>
      <c r="AE154" s="184" t="s">
        <v>61</v>
      </c>
      <c r="AF154" s="112"/>
      <c r="AG154" s="242" t="s">
        <v>821</v>
      </c>
      <c r="AH154" s="112"/>
      <c r="AI154" s="184"/>
      <c r="AJ154" s="184"/>
      <c r="AK154" s="184"/>
      <c r="AL154" s="184">
        <v>1</v>
      </c>
      <c r="AM154" s="184"/>
      <c r="AN154" s="184"/>
      <c r="AO154" s="184"/>
      <c r="AP154" s="184"/>
      <c r="AQ154" s="184"/>
      <c r="AR154" s="184"/>
      <c r="AS154" s="184"/>
      <c r="AT154" s="184"/>
      <c r="AV154" s="184">
        <f t="shared" ref="AV154" si="134">SUM(AI154:AT154)</f>
        <v>1</v>
      </c>
      <c r="AX154" s="186" t="s">
        <v>40</v>
      </c>
      <c r="AY154" s="111"/>
      <c r="AZ154" s="184">
        <v>1</v>
      </c>
      <c r="BA154" s="184">
        <f t="shared" si="128"/>
        <v>1</v>
      </c>
      <c r="BC154" s="184" t="s">
        <v>332</v>
      </c>
      <c r="BE154" s="187"/>
      <c r="BF154" s="124"/>
      <c r="BG154" s="187"/>
      <c r="BH154" s="124"/>
      <c r="BI154" s="187"/>
      <c r="BJ154" s="124"/>
      <c r="BK154" s="187"/>
      <c r="BL154" s="124"/>
      <c r="BM154" s="188">
        <f t="shared" ref="BM154" si="135">BE154+BG154+BI154+BK154</f>
        <v>0</v>
      </c>
      <c r="BN154" s="189">
        <f t="shared" ref="BN154" si="136">BM154/AV154</f>
        <v>0</v>
      </c>
      <c r="BO154" s="124">
        <f t="shared" ref="BO154" si="137">BF154+BH154+BJ154+BL154</f>
        <v>0</v>
      </c>
      <c r="BP154" s="127"/>
      <c r="BQ154" s="128"/>
    </row>
    <row r="155" spans="1:69" s="91" customFormat="1" ht="78" customHeight="1" x14ac:dyDescent="0.4">
      <c r="A155" s="184" t="s">
        <v>749</v>
      </c>
      <c r="B155" s="756" t="s">
        <v>780</v>
      </c>
      <c r="C155" s="757"/>
      <c r="D155" s="141"/>
      <c r="E155" s="184" t="s">
        <v>46</v>
      </c>
      <c r="F155" s="141"/>
      <c r="G155" s="184" t="s">
        <v>841</v>
      </c>
      <c r="H155" s="141"/>
      <c r="I155" s="184"/>
      <c r="J155" s="184"/>
      <c r="K155" s="184"/>
      <c r="L155" s="184">
        <v>1</v>
      </c>
      <c r="M155" s="184"/>
      <c r="N155" s="111"/>
      <c r="O155" s="184">
        <v>1</v>
      </c>
      <c r="P155" s="184"/>
      <c r="Q155" s="184"/>
      <c r="R155" s="184"/>
      <c r="S155" s="184"/>
      <c r="T155" s="111"/>
      <c r="U155" s="185" t="s">
        <v>354</v>
      </c>
      <c r="V155" s="184">
        <v>3</v>
      </c>
      <c r="W155" s="184"/>
      <c r="X155" s="184">
        <v>1</v>
      </c>
      <c r="Y155" s="184"/>
      <c r="Z155" s="184"/>
      <c r="AA155" s="184"/>
      <c r="AB155" s="142"/>
      <c r="AC155" s="186"/>
      <c r="AD155" s="132"/>
      <c r="AE155" s="184"/>
      <c r="AF155" s="112"/>
      <c r="AG155" s="242" t="s">
        <v>38</v>
      </c>
      <c r="AH155" s="112"/>
      <c r="AI155" s="184"/>
      <c r="AJ155" s="184"/>
      <c r="AK155" s="184"/>
      <c r="AL155" s="184"/>
      <c r="AM155" s="184"/>
      <c r="AN155" s="184"/>
      <c r="AO155" s="184"/>
      <c r="AP155" s="184"/>
      <c r="AQ155" s="184"/>
      <c r="AR155" s="184"/>
      <c r="AS155" s="184"/>
      <c r="AT155" s="184"/>
      <c r="AV155" s="184">
        <f t="shared" si="124"/>
        <v>0</v>
      </c>
      <c r="AX155" s="186" t="s">
        <v>40</v>
      </c>
      <c r="AY155" s="111"/>
      <c r="AZ155" s="184">
        <v>1</v>
      </c>
      <c r="BA155" s="184" t="str">
        <f t="shared" si="128"/>
        <v xml:space="preserve"> </v>
      </c>
      <c r="BC155" s="184"/>
      <c r="BE155" s="187"/>
      <c r="BF155" s="124"/>
      <c r="BG155" s="187"/>
      <c r="BH155" s="124"/>
      <c r="BI155" s="187"/>
      <c r="BJ155" s="124"/>
      <c r="BK155" s="187"/>
      <c r="BL155" s="124"/>
      <c r="BM155" s="188">
        <f t="shared" si="125"/>
        <v>0</v>
      </c>
      <c r="BN155" s="189" t="e">
        <f t="shared" si="133"/>
        <v>#DIV/0!</v>
      </c>
      <c r="BO155" s="124">
        <f t="shared" si="127"/>
        <v>0</v>
      </c>
      <c r="BP155" s="127"/>
      <c r="BQ155" s="128"/>
    </row>
    <row r="156" spans="1:69" s="91" customFormat="1" ht="9" customHeight="1" thickBot="1" x14ac:dyDescent="0.3">
      <c r="A156" s="111"/>
      <c r="B156" s="112"/>
      <c r="C156" s="112"/>
      <c r="D156" s="111"/>
      <c r="E156" s="111"/>
      <c r="F156" s="111"/>
      <c r="G156" s="111"/>
      <c r="H156" s="111"/>
      <c r="I156" s="111"/>
      <c r="J156" s="111"/>
      <c r="K156" s="111"/>
      <c r="L156" s="111"/>
      <c r="M156" s="111"/>
      <c r="N156" s="111"/>
      <c r="O156" s="111"/>
      <c r="P156" s="111"/>
      <c r="Q156" s="111"/>
      <c r="R156" s="111"/>
      <c r="S156" s="111"/>
      <c r="T156" s="111"/>
      <c r="U156" s="113"/>
      <c r="V156" s="111"/>
      <c r="W156" s="111"/>
      <c r="X156" s="111"/>
      <c r="Y156" s="111"/>
      <c r="Z156" s="111"/>
      <c r="AA156" s="111"/>
      <c r="AB156" s="111"/>
      <c r="AC156" s="114"/>
      <c r="AD156" s="132"/>
      <c r="AE156" s="111"/>
      <c r="AF156" s="111"/>
      <c r="AG156" s="111"/>
      <c r="AH156" s="111"/>
      <c r="AI156" s="111"/>
      <c r="AJ156" s="111"/>
      <c r="AK156" s="111"/>
      <c r="AL156" s="111"/>
      <c r="AM156" s="111"/>
      <c r="AN156" s="111"/>
      <c r="AO156" s="111"/>
      <c r="AP156" s="111"/>
      <c r="AQ156" s="111"/>
      <c r="AR156" s="111"/>
      <c r="AS156" s="111"/>
      <c r="AT156" s="111"/>
      <c r="AV156" s="111"/>
      <c r="AX156" s="112"/>
      <c r="AY156" s="111"/>
      <c r="AZ156" s="111"/>
      <c r="BA156" s="111"/>
      <c r="BC156" s="111"/>
      <c r="BF156" s="115"/>
      <c r="BH156" s="115"/>
      <c r="BJ156" s="115"/>
      <c r="BL156" s="115"/>
      <c r="BM156" s="116"/>
      <c r="BN156" s="116"/>
      <c r="BO156" s="115"/>
    </row>
    <row r="157" spans="1:69" s="116" customFormat="1" ht="59.4" customHeight="1" thickTop="1" thickBot="1" x14ac:dyDescent="0.3">
      <c r="A157" s="797" t="str">
        <f>B137</f>
        <v>AUDITORÍAS A COMITÉS INSTITUCIONALES</v>
      </c>
      <c r="B157" s="797"/>
      <c r="C157" s="438" t="s">
        <v>333</v>
      </c>
      <c r="D157" s="130"/>
      <c r="E157" s="428">
        <f>COUNTIF(BC139:BC155,"P")</f>
        <v>1</v>
      </c>
      <c r="F157" s="130"/>
      <c r="G157" s="563">
        <f>E157/(E157+E158)</f>
        <v>1</v>
      </c>
      <c r="H157" s="130"/>
      <c r="I157" s="428">
        <f>SUM(I139:I155)</f>
        <v>0</v>
      </c>
      <c r="J157" s="428">
        <f>SUM(J139:J155)</f>
        <v>0</v>
      </c>
      <c r="K157" s="428">
        <f>SUM(K139:K155)</f>
        <v>0</v>
      </c>
      <c r="L157" s="428">
        <f>SUM(L139:L155)</f>
        <v>17</v>
      </c>
      <c r="M157" s="428">
        <f>SUM(M139:M155)</f>
        <v>0</v>
      </c>
      <c r="N157" s="111"/>
      <c r="O157" s="428">
        <f>SUM(O139:O155)</f>
        <v>2</v>
      </c>
      <c r="P157" s="428">
        <f>SUM(P139:P155)</f>
        <v>3</v>
      </c>
      <c r="Q157" s="428">
        <f>SUM(Q139:Q155)</f>
        <v>12</v>
      </c>
      <c r="R157" s="428">
        <f>SUM(R139:R155)</f>
        <v>0</v>
      </c>
      <c r="S157" s="428">
        <f>SUM(S139:S155)</f>
        <v>0</v>
      </c>
      <c r="T157" s="130"/>
      <c r="U157" s="131"/>
      <c r="V157" s="130"/>
      <c r="W157" s="503">
        <f t="shared" ref="W157:Z157" si="138">SUM(W139:W155)</f>
        <v>0</v>
      </c>
      <c r="X157" s="503">
        <f t="shared" si="138"/>
        <v>3</v>
      </c>
      <c r="Y157" s="503">
        <f t="shared" ref="Y157" si="139">SUM(Y139:Y155)</f>
        <v>3</v>
      </c>
      <c r="Z157" s="503">
        <f t="shared" si="138"/>
        <v>3</v>
      </c>
      <c r="AA157" s="503">
        <f t="shared" ref="AA157" si="140">SUM(AA139:AA155)</f>
        <v>0</v>
      </c>
      <c r="AB157" s="130"/>
      <c r="AC157" s="806"/>
      <c r="AD157" s="631"/>
      <c r="AE157" s="130"/>
      <c r="AF157" s="130"/>
      <c r="AG157" s="428" t="s">
        <v>253</v>
      </c>
      <c r="AH157" s="130"/>
      <c r="AI157" s="797">
        <f>SUM(AI139:AK155)</f>
        <v>0</v>
      </c>
      <c r="AJ157" s="797"/>
      <c r="AK157" s="797"/>
      <c r="AL157" s="797">
        <f>SUM(AL139:AN155)</f>
        <v>1</v>
      </c>
      <c r="AM157" s="797"/>
      <c r="AN157" s="797"/>
      <c r="AO157" s="797">
        <f>SUM(AO139:AQ155)</f>
        <v>0</v>
      </c>
      <c r="AP157" s="797"/>
      <c r="AQ157" s="797"/>
      <c r="AR157" s="797">
        <f>SUM(AR139:AT155)</f>
        <v>0</v>
      </c>
      <c r="AS157" s="797"/>
      <c r="AT157" s="797"/>
      <c r="AV157" s="797">
        <f>SUM(AV139:AV155)</f>
        <v>1</v>
      </c>
      <c r="AX157" s="861" t="s">
        <v>264</v>
      </c>
      <c r="AY157" s="130"/>
      <c r="AZ157" s="428">
        <f>SUM(AZ139:AZ155)</f>
        <v>17</v>
      </c>
      <c r="BA157" s="428">
        <f>SUM(BA139:BA155)</f>
        <v>1</v>
      </c>
      <c r="BC157" s="111"/>
      <c r="BE157" s="450">
        <f t="shared" ref="BE157:BM157" si="141">SUM(BE139:BE155)</f>
        <v>0</v>
      </c>
      <c r="BF157" s="901">
        <f t="shared" si="141"/>
        <v>0</v>
      </c>
      <c r="BG157" s="450">
        <f t="shared" si="141"/>
        <v>0</v>
      </c>
      <c r="BH157" s="901">
        <f t="shared" si="141"/>
        <v>0</v>
      </c>
      <c r="BI157" s="450">
        <f t="shared" si="141"/>
        <v>0</v>
      </c>
      <c r="BJ157" s="901">
        <f t="shared" si="141"/>
        <v>0</v>
      </c>
      <c r="BK157" s="450">
        <f t="shared" si="141"/>
        <v>0</v>
      </c>
      <c r="BL157" s="901">
        <f t="shared" si="141"/>
        <v>0</v>
      </c>
      <c r="BM157" s="1141">
        <f t="shared" si="141"/>
        <v>0</v>
      </c>
      <c r="BN157" s="913">
        <f>BM157/AV157</f>
        <v>0</v>
      </c>
      <c r="BO157" s="904">
        <f>SUM(BO139:BO155)</f>
        <v>0</v>
      </c>
      <c r="BP157" s="91"/>
      <c r="BQ157" s="91"/>
    </row>
    <row r="158" spans="1:69" s="116" customFormat="1" ht="59.4" customHeight="1" thickTop="1" thickBot="1" x14ac:dyDescent="0.3">
      <c r="A158" s="797"/>
      <c r="B158" s="797"/>
      <c r="C158" s="438" t="s">
        <v>334</v>
      </c>
      <c r="D158" s="130"/>
      <c r="E158" s="428">
        <f>COUNTIF(BC139:BC155,"C")</f>
        <v>0</v>
      </c>
      <c r="F158" s="130"/>
      <c r="G158" s="563">
        <f>E158/(E157+E158)</f>
        <v>0</v>
      </c>
      <c r="H158" s="130"/>
      <c r="I158" s="797">
        <f>SUM(I157:M157)</f>
        <v>17</v>
      </c>
      <c r="J158" s="797"/>
      <c r="K158" s="797"/>
      <c r="L158" s="797"/>
      <c r="M158" s="797"/>
      <c r="N158" s="132"/>
      <c r="O158" s="797">
        <f>SUM(O157:S157)</f>
        <v>17</v>
      </c>
      <c r="P158" s="797"/>
      <c r="Q158" s="797"/>
      <c r="R158" s="797"/>
      <c r="S158" s="797"/>
      <c r="T158" s="130"/>
      <c r="U158" s="131"/>
      <c r="V158" s="130"/>
      <c r="W158" s="130"/>
      <c r="X158" s="130"/>
      <c r="Y158" s="130"/>
      <c r="Z158" s="130"/>
      <c r="AA158" s="130"/>
      <c r="AB158" s="130"/>
      <c r="AC158" s="806"/>
      <c r="AD158" s="631"/>
      <c r="AE158" s="130"/>
      <c r="AF158" s="130"/>
      <c r="AG158" s="428" t="s">
        <v>766</v>
      </c>
      <c r="AH158" s="130"/>
      <c r="AI158" s="797">
        <f>AI157+AL157+AO157+AR157</f>
        <v>1</v>
      </c>
      <c r="AJ158" s="797"/>
      <c r="AK158" s="797"/>
      <c r="AL158" s="797"/>
      <c r="AM158" s="797"/>
      <c r="AN158" s="797"/>
      <c r="AO158" s="797"/>
      <c r="AP158" s="797"/>
      <c r="AQ158" s="797"/>
      <c r="AR158" s="797"/>
      <c r="AS158" s="797"/>
      <c r="AT158" s="797"/>
      <c r="AV158" s="797"/>
      <c r="AX158" s="861"/>
      <c r="AY158" s="130"/>
      <c r="AZ158" s="916">
        <f>BA157/AZ157</f>
        <v>5.8823529411764705E-2</v>
      </c>
      <c r="BA158" s="916"/>
      <c r="BC158" s="133"/>
      <c r="BE158" s="402" t="e">
        <f>BE157/AI157</f>
        <v>#DIV/0!</v>
      </c>
      <c r="BF158" s="902"/>
      <c r="BG158" s="402">
        <f>BG157/AL157</f>
        <v>0</v>
      </c>
      <c r="BH158" s="902"/>
      <c r="BI158" s="402" t="e">
        <f>BI157/AO157</f>
        <v>#DIV/0!</v>
      </c>
      <c r="BJ158" s="902"/>
      <c r="BK158" s="402" t="e">
        <f>BK157/AR157</f>
        <v>#DIV/0!</v>
      </c>
      <c r="BL158" s="902"/>
      <c r="BM158" s="1141"/>
      <c r="BN158" s="913"/>
      <c r="BO158" s="904"/>
      <c r="BP158" s="91"/>
      <c r="BQ158" s="91"/>
    </row>
    <row r="159" spans="1:69" s="91" customFormat="1" ht="23.4" thickTop="1" x14ac:dyDescent="0.25">
      <c r="A159" s="117"/>
      <c r="B159" s="118"/>
      <c r="C159" s="118"/>
      <c r="D159" s="111"/>
      <c r="E159" s="111"/>
      <c r="F159" s="111"/>
      <c r="G159" s="111"/>
      <c r="H159" s="111"/>
      <c r="I159" s="111"/>
      <c r="J159" s="111"/>
      <c r="K159" s="111"/>
      <c r="L159" s="111"/>
      <c r="M159" s="111"/>
      <c r="N159" s="111"/>
      <c r="O159" s="111"/>
      <c r="P159" s="111"/>
      <c r="Q159" s="111"/>
      <c r="R159" s="111"/>
      <c r="S159" s="111"/>
      <c r="T159" s="111"/>
      <c r="U159" s="113"/>
      <c r="V159" s="111"/>
      <c r="W159" s="111"/>
      <c r="X159" s="111"/>
      <c r="Y159" s="111"/>
      <c r="Z159" s="111"/>
      <c r="AA159" s="111"/>
      <c r="AB159" s="111"/>
      <c r="AC159" s="114"/>
      <c r="AD159" s="132"/>
      <c r="AE159" s="111"/>
      <c r="AF159" s="111"/>
      <c r="AG159" s="111"/>
      <c r="AH159" s="111"/>
      <c r="AI159" s="111"/>
      <c r="AJ159" s="111"/>
      <c r="AK159" s="111"/>
      <c r="AL159" s="111"/>
      <c r="AM159" s="111"/>
      <c r="AN159" s="111"/>
      <c r="AO159" s="111"/>
      <c r="AP159" s="111"/>
      <c r="AQ159" s="111"/>
      <c r="AR159" s="111"/>
      <c r="AS159" s="111"/>
      <c r="AT159" s="111"/>
      <c r="AV159" s="111"/>
      <c r="AX159" s="112"/>
      <c r="AY159" s="111"/>
      <c r="AZ159" s="111"/>
      <c r="BA159" s="111"/>
      <c r="BC159" s="111"/>
      <c r="BF159" s="115"/>
      <c r="BH159" s="115"/>
      <c r="BJ159" s="115"/>
      <c r="BL159" s="115"/>
      <c r="BM159" s="116"/>
      <c r="BN159" s="116"/>
      <c r="BO159" s="115"/>
    </row>
    <row r="160" spans="1:69" s="91" customFormat="1" ht="86.4" customHeight="1" x14ac:dyDescent="0.25">
      <c r="A160" s="1040">
        <v>7</v>
      </c>
      <c r="B160" s="1131" t="s">
        <v>691</v>
      </c>
      <c r="C160" s="1132"/>
      <c r="D160" s="111"/>
      <c r="E160" s="111"/>
      <c r="F160" s="111"/>
      <c r="G160" s="111"/>
      <c r="H160" s="111"/>
      <c r="I160" s="111"/>
      <c r="J160" s="111"/>
      <c r="K160" s="111"/>
      <c r="L160" s="111"/>
      <c r="M160" s="111"/>
      <c r="N160" s="111"/>
      <c r="O160" s="111"/>
      <c r="P160" s="111"/>
      <c r="Q160" s="111"/>
      <c r="R160" s="111"/>
      <c r="S160" s="111"/>
      <c r="T160" s="111"/>
      <c r="U160" s="113"/>
      <c r="V160" s="111"/>
      <c r="W160" s="111"/>
      <c r="X160" s="111"/>
      <c r="Y160" s="111"/>
      <c r="Z160" s="111"/>
      <c r="AA160" s="111"/>
      <c r="AB160" s="111"/>
      <c r="AC160" s="175"/>
      <c r="AD160" s="132"/>
      <c r="AE160" s="111"/>
      <c r="AF160" s="111"/>
      <c r="AG160" s="111"/>
      <c r="AH160" s="111"/>
      <c r="AI160" s="111"/>
      <c r="AJ160" s="111"/>
      <c r="AK160" s="111"/>
      <c r="AL160" s="111"/>
      <c r="AM160" s="111"/>
      <c r="AN160" s="111"/>
      <c r="AO160" s="111"/>
      <c r="AP160" s="111"/>
      <c r="AQ160" s="111"/>
      <c r="AR160" s="111"/>
      <c r="AS160" s="111"/>
      <c r="AT160" s="111"/>
      <c r="AV160" s="111"/>
      <c r="AX160" s="112"/>
      <c r="AY160" s="111"/>
      <c r="AZ160" s="111"/>
      <c r="BA160" s="111"/>
      <c r="BC160" s="111"/>
      <c r="BF160" s="115"/>
      <c r="BH160" s="115"/>
      <c r="BJ160" s="115"/>
      <c r="BL160" s="115"/>
      <c r="BM160" s="116"/>
      <c r="BN160" s="116"/>
      <c r="BO160" s="115"/>
    </row>
    <row r="161" spans="1:69" s="91" customFormat="1" ht="92.4" customHeight="1" x14ac:dyDescent="0.25">
      <c r="A161" s="1041"/>
      <c r="B161" s="1129" t="s">
        <v>1131</v>
      </c>
      <c r="C161" s="1130"/>
      <c r="D161" s="111"/>
      <c r="E161" s="111"/>
      <c r="F161" s="111"/>
      <c r="G161" s="111"/>
      <c r="H161" s="111"/>
      <c r="I161" s="117"/>
      <c r="J161" s="117"/>
      <c r="K161" s="117"/>
      <c r="L161" s="117"/>
      <c r="M161" s="117"/>
      <c r="N161" s="111"/>
      <c r="O161" s="111"/>
      <c r="P161" s="111"/>
      <c r="Q161" s="111"/>
      <c r="R161" s="111"/>
      <c r="S161" s="111"/>
      <c r="T161" s="111"/>
      <c r="U161" s="119"/>
      <c r="V161" s="117"/>
      <c r="W161" s="117"/>
      <c r="X161" s="117"/>
      <c r="Y161" s="117"/>
      <c r="Z161" s="117"/>
      <c r="AA161" s="117"/>
      <c r="AB161" s="111"/>
      <c r="AC161" s="175"/>
      <c r="AD161" s="132"/>
      <c r="AE161" s="117"/>
      <c r="AF161" s="111"/>
      <c r="AG161" s="117"/>
      <c r="AH161" s="111"/>
      <c r="AI161" s="117"/>
      <c r="AJ161" s="117"/>
      <c r="AK161" s="117"/>
      <c r="AL161" s="117"/>
      <c r="AM161" s="117"/>
      <c r="AN161" s="117"/>
      <c r="AO161" s="117"/>
      <c r="AP161" s="117"/>
      <c r="AQ161" s="117"/>
      <c r="AR161" s="117"/>
      <c r="AS161" s="117"/>
      <c r="AT161" s="117"/>
      <c r="AV161" s="117"/>
      <c r="AX161" s="118"/>
      <c r="AY161" s="111"/>
      <c r="AZ161" s="117"/>
      <c r="BA161" s="117"/>
      <c r="BC161" s="117"/>
      <c r="BF161" s="115"/>
      <c r="BH161" s="115"/>
      <c r="BJ161" s="115"/>
      <c r="BL161" s="115"/>
      <c r="BM161" s="116"/>
      <c r="BN161" s="116"/>
      <c r="BO161" s="115"/>
    </row>
    <row r="162" spans="1:69" s="91" customFormat="1" ht="69.900000000000006" customHeight="1" x14ac:dyDescent="0.4">
      <c r="A162" s="190" t="s">
        <v>163</v>
      </c>
      <c r="B162" s="752" t="s">
        <v>1130</v>
      </c>
      <c r="C162" s="753"/>
      <c r="D162" s="141"/>
      <c r="E162" s="190" t="s">
        <v>46</v>
      </c>
      <c r="F162" s="141"/>
      <c r="G162" s="190" t="s">
        <v>841</v>
      </c>
      <c r="H162" s="141"/>
      <c r="I162" s="190"/>
      <c r="J162" s="190"/>
      <c r="K162" s="190"/>
      <c r="L162" s="190">
        <v>1</v>
      </c>
      <c r="M162" s="190"/>
      <c r="N162" s="111"/>
      <c r="O162" s="190">
        <v>1</v>
      </c>
      <c r="P162" s="190">
        <v>1</v>
      </c>
      <c r="Q162" s="190">
        <v>1</v>
      </c>
      <c r="R162" s="190">
        <v>1</v>
      </c>
      <c r="S162" s="190">
        <v>1</v>
      </c>
      <c r="T162" s="111"/>
      <c r="U162" s="191" t="s">
        <v>354</v>
      </c>
      <c r="V162" s="354">
        <v>2</v>
      </c>
      <c r="W162" s="354">
        <v>1</v>
      </c>
      <c r="X162" s="354">
        <v>1</v>
      </c>
      <c r="Y162" s="354">
        <v>1</v>
      </c>
      <c r="Z162" s="354">
        <v>1</v>
      </c>
      <c r="AA162" s="354"/>
      <c r="AB162" s="142"/>
      <c r="AC162" s="192"/>
      <c r="AD162" s="132"/>
      <c r="AE162" s="190" t="s">
        <v>61</v>
      </c>
      <c r="AF162" s="112"/>
      <c r="AG162" s="190" t="s">
        <v>66</v>
      </c>
      <c r="AH162" s="112"/>
      <c r="AI162" s="199"/>
      <c r="AJ162" s="199"/>
      <c r="AK162" s="199"/>
      <c r="AL162" s="199"/>
      <c r="AM162" s="199"/>
      <c r="AN162" s="199"/>
      <c r="AO162" s="199"/>
      <c r="AP162" s="199">
        <v>1</v>
      </c>
      <c r="AQ162" s="199"/>
      <c r="AR162" s="199"/>
      <c r="AS162" s="199"/>
      <c r="AT162" s="199"/>
      <c r="AV162" s="354">
        <f t="shared" ref="AV162:AV170" si="142">SUM(AI162:AT162)</f>
        <v>1</v>
      </c>
      <c r="AX162" s="194" t="s">
        <v>40</v>
      </c>
      <c r="AY162" s="111"/>
      <c r="AZ162" s="190">
        <v>1</v>
      </c>
      <c r="BA162" s="354">
        <f>IF(AV162&lt;&gt;0,1," ")</f>
        <v>1</v>
      </c>
      <c r="BC162" s="190" t="s">
        <v>332</v>
      </c>
      <c r="BE162" s="195"/>
      <c r="BF162" s="124"/>
      <c r="BG162" s="195"/>
      <c r="BH162" s="124"/>
      <c r="BI162" s="195"/>
      <c r="BJ162" s="124"/>
      <c r="BK162" s="195"/>
      <c r="BL162" s="124"/>
      <c r="BM162" s="196">
        <f t="shared" ref="BM162:BM165" si="143">BE162+BG162+BI162+BK162</f>
        <v>0</v>
      </c>
      <c r="BN162" s="197">
        <f t="shared" ref="BN162:BN165" si="144">BM162/AV162</f>
        <v>0</v>
      </c>
      <c r="BO162" s="124">
        <f t="shared" ref="BO162:BO165" si="145">BF162+BH162+BJ162+BL162</f>
        <v>0</v>
      </c>
      <c r="BP162" s="127"/>
      <c r="BQ162" s="128"/>
    </row>
    <row r="163" spans="1:69" s="91" customFormat="1" ht="94.2" customHeight="1" x14ac:dyDescent="0.4">
      <c r="A163" s="354" t="s">
        <v>165</v>
      </c>
      <c r="B163" s="752" t="s">
        <v>1130</v>
      </c>
      <c r="C163" s="753"/>
      <c r="D163" s="111"/>
      <c r="E163" s="354" t="s">
        <v>46</v>
      </c>
      <c r="F163" s="111"/>
      <c r="G163" s="354" t="s">
        <v>841</v>
      </c>
      <c r="H163" s="111"/>
      <c r="I163" s="354"/>
      <c r="J163" s="354"/>
      <c r="K163" s="354"/>
      <c r="L163" s="354">
        <v>1</v>
      </c>
      <c r="M163" s="354"/>
      <c r="N163" s="111"/>
      <c r="O163" s="354">
        <v>1</v>
      </c>
      <c r="P163" s="354">
        <v>1</v>
      </c>
      <c r="Q163" s="354">
        <v>1</v>
      </c>
      <c r="R163" s="354">
        <v>1</v>
      </c>
      <c r="S163" s="354">
        <v>1</v>
      </c>
      <c r="T163" s="111"/>
      <c r="U163" s="191" t="s">
        <v>354</v>
      </c>
      <c r="V163" s="354">
        <v>2</v>
      </c>
      <c r="W163" s="354">
        <v>1</v>
      </c>
      <c r="X163" s="354">
        <v>1</v>
      </c>
      <c r="Y163" s="354">
        <v>1</v>
      </c>
      <c r="Z163" s="354">
        <v>1</v>
      </c>
      <c r="AA163" s="354"/>
      <c r="AB163" s="111"/>
      <c r="AC163" s="601"/>
      <c r="AD163" s="132"/>
      <c r="AE163" s="354" t="s">
        <v>61</v>
      </c>
      <c r="AF163" s="111"/>
      <c r="AG163" s="198" t="s">
        <v>821</v>
      </c>
      <c r="AH163" s="111"/>
      <c r="AI163" s="600"/>
      <c r="AJ163" s="600"/>
      <c r="AK163" s="600"/>
      <c r="AL163" s="600"/>
      <c r="AM163" s="600"/>
      <c r="AN163" s="600"/>
      <c r="AO163" s="600"/>
      <c r="AP163" s="600">
        <v>1</v>
      </c>
      <c r="AQ163" s="600"/>
      <c r="AR163" s="600"/>
      <c r="AS163" s="600"/>
      <c r="AT163" s="600"/>
      <c r="AV163" s="354">
        <f t="shared" ref="AV163" si="146">SUM(AI163:AT163)</f>
        <v>1</v>
      </c>
      <c r="AX163" s="194" t="s">
        <v>40</v>
      </c>
      <c r="AY163" s="111"/>
      <c r="AZ163" s="354">
        <v>1</v>
      </c>
      <c r="BA163" s="354">
        <f t="shared" ref="BA163:BA173" si="147">IF(AV163&lt;&gt;0,1," ")</f>
        <v>1</v>
      </c>
      <c r="BC163" s="354" t="s">
        <v>332</v>
      </c>
      <c r="BE163" s="595"/>
      <c r="BF163" s="347"/>
      <c r="BG163" s="595"/>
      <c r="BH163" s="347"/>
      <c r="BI163" s="595"/>
      <c r="BJ163" s="347"/>
      <c r="BK163" s="595"/>
      <c r="BL163" s="347"/>
      <c r="BM163" s="598">
        <f t="shared" ref="BM163" si="148">BE163+BG163+BI163+BK163</f>
        <v>0</v>
      </c>
      <c r="BN163" s="596">
        <f t="shared" ref="BN163" si="149">BM163/AV163</f>
        <v>0</v>
      </c>
      <c r="BO163" s="347">
        <f t="shared" ref="BO163" si="150">BF163+BH163+BJ163+BL163</f>
        <v>0</v>
      </c>
      <c r="BP163" s="127"/>
      <c r="BQ163" s="586"/>
    </row>
    <row r="164" spans="1:69" s="91" customFormat="1" ht="69.900000000000006" customHeight="1" x14ac:dyDescent="0.4">
      <c r="A164" s="190" t="s">
        <v>166</v>
      </c>
      <c r="B164" s="752" t="s">
        <v>1130</v>
      </c>
      <c r="C164" s="753"/>
      <c r="D164" s="141"/>
      <c r="E164" s="190" t="s">
        <v>46</v>
      </c>
      <c r="F164" s="141"/>
      <c r="G164" s="190" t="s">
        <v>841</v>
      </c>
      <c r="H164" s="141"/>
      <c r="I164" s="190"/>
      <c r="J164" s="190"/>
      <c r="K164" s="190"/>
      <c r="L164" s="190">
        <v>1</v>
      </c>
      <c r="M164" s="190"/>
      <c r="N164" s="111"/>
      <c r="O164" s="190">
        <v>1</v>
      </c>
      <c r="P164" s="190">
        <v>1</v>
      </c>
      <c r="Q164" s="190">
        <v>1</v>
      </c>
      <c r="R164" s="190">
        <v>1</v>
      </c>
      <c r="S164" s="190">
        <v>1</v>
      </c>
      <c r="T164" s="111"/>
      <c r="U164" s="191" t="s">
        <v>354</v>
      </c>
      <c r="V164" s="354">
        <v>2</v>
      </c>
      <c r="W164" s="354">
        <v>1</v>
      </c>
      <c r="X164" s="354">
        <v>1</v>
      </c>
      <c r="Y164" s="354">
        <v>1</v>
      </c>
      <c r="Z164" s="354">
        <v>1</v>
      </c>
      <c r="AA164" s="354"/>
      <c r="AB164" s="142"/>
      <c r="AC164" s="192"/>
      <c r="AD164" s="132"/>
      <c r="AE164" s="190" t="s">
        <v>61</v>
      </c>
      <c r="AF164" s="112"/>
      <c r="AG164" s="190" t="s">
        <v>208</v>
      </c>
      <c r="AH164" s="112"/>
      <c r="AI164" s="190"/>
      <c r="AJ164" s="190"/>
      <c r="AK164" s="190"/>
      <c r="AL164" s="190"/>
      <c r="AM164" s="190"/>
      <c r="AN164" s="190"/>
      <c r="AO164" s="190"/>
      <c r="AP164" s="190">
        <v>1</v>
      </c>
      <c r="AQ164" s="190"/>
      <c r="AR164" s="190"/>
      <c r="AS164" s="190"/>
      <c r="AT164" s="190"/>
      <c r="AV164" s="354">
        <f t="shared" si="142"/>
        <v>1</v>
      </c>
      <c r="AX164" s="194" t="s">
        <v>40</v>
      </c>
      <c r="AY164" s="111"/>
      <c r="AZ164" s="190">
        <v>1</v>
      </c>
      <c r="BA164" s="354">
        <f t="shared" si="147"/>
        <v>1</v>
      </c>
      <c r="BC164" s="190" t="s">
        <v>332</v>
      </c>
      <c r="BE164" s="195"/>
      <c r="BF164" s="124"/>
      <c r="BG164" s="195"/>
      <c r="BH164" s="124"/>
      <c r="BI164" s="195"/>
      <c r="BJ164" s="124"/>
      <c r="BK164" s="195"/>
      <c r="BL164" s="124"/>
      <c r="BM164" s="196">
        <f t="shared" si="143"/>
        <v>0</v>
      </c>
      <c r="BN164" s="197">
        <f t="shared" si="144"/>
        <v>0</v>
      </c>
      <c r="BO164" s="124">
        <f t="shared" si="145"/>
        <v>0</v>
      </c>
      <c r="BP164" s="127"/>
      <c r="BQ164" s="128"/>
    </row>
    <row r="165" spans="1:69" s="91" customFormat="1" ht="69.900000000000006" customHeight="1" x14ac:dyDescent="0.4">
      <c r="A165" s="190" t="s">
        <v>167</v>
      </c>
      <c r="B165" s="752" t="s">
        <v>1130</v>
      </c>
      <c r="C165" s="753"/>
      <c r="D165" s="141"/>
      <c r="E165" s="190" t="s">
        <v>46</v>
      </c>
      <c r="F165" s="141"/>
      <c r="G165" s="190" t="s">
        <v>841</v>
      </c>
      <c r="H165" s="141"/>
      <c r="I165" s="190"/>
      <c r="J165" s="190"/>
      <c r="K165" s="190"/>
      <c r="L165" s="190">
        <v>1</v>
      </c>
      <c r="M165" s="190"/>
      <c r="N165" s="111"/>
      <c r="O165" s="190">
        <v>1</v>
      </c>
      <c r="P165" s="190">
        <v>1</v>
      </c>
      <c r="Q165" s="190">
        <v>1</v>
      </c>
      <c r="R165" s="190">
        <v>1</v>
      </c>
      <c r="S165" s="190">
        <v>1</v>
      </c>
      <c r="T165" s="111"/>
      <c r="U165" s="191" t="s">
        <v>354</v>
      </c>
      <c r="V165" s="354">
        <v>2</v>
      </c>
      <c r="W165" s="354">
        <v>1</v>
      </c>
      <c r="X165" s="354">
        <v>1</v>
      </c>
      <c r="Y165" s="354">
        <v>1</v>
      </c>
      <c r="Z165" s="354">
        <v>1</v>
      </c>
      <c r="AA165" s="354"/>
      <c r="AB165" s="142"/>
      <c r="AC165" s="192"/>
      <c r="AD165" s="132"/>
      <c r="AE165" s="190" t="s">
        <v>61</v>
      </c>
      <c r="AF165" s="112"/>
      <c r="AG165" s="190" t="s">
        <v>827</v>
      </c>
      <c r="AH165" s="112"/>
      <c r="AI165" s="190"/>
      <c r="AJ165" s="190"/>
      <c r="AK165" s="190"/>
      <c r="AL165" s="190"/>
      <c r="AM165" s="190"/>
      <c r="AN165" s="190"/>
      <c r="AO165" s="190"/>
      <c r="AP165" s="190">
        <v>1</v>
      </c>
      <c r="AQ165" s="190"/>
      <c r="AR165" s="190"/>
      <c r="AS165" s="190"/>
      <c r="AT165" s="190"/>
      <c r="AV165" s="354">
        <f t="shared" si="142"/>
        <v>1</v>
      </c>
      <c r="AX165" s="194" t="s">
        <v>40</v>
      </c>
      <c r="AY165" s="111"/>
      <c r="AZ165" s="190">
        <v>1</v>
      </c>
      <c r="BA165" s="354">
        <f t="shared" si="147"/>
        <v>1</v>
      </c>
      <c r="BC165" s="190" t="s">
        <v>332</v>
      </c>
      <c r="BE165" s="195"/>
      <c r="BF165" s="124"/>
      <c r="BG165" s="195"/>
      <c r="BH165" s="124"/>
      <c r="BI165" s="195"/>
      <c r="BJ165" s="124"/>
      <c r="BK165" s="195"/>
      <c r="BL165" s="124"/>
      <c r="BM165" s="196">
        <f t="shared" si="143"/>
        <v>0</v>
      </c>
      <c r="BN165" s="197">
        <f t="shared" si="144"/>
        <v>0</v>
      </c>
      <c r="BO165" s="124">
        <f t="shared" si="145"/>
        <v>0</v>
      </c>
      <c r="BP165" s="127"/>
      <c r="BQ165" s="128"/>
    </row>
    <row r="166" spans="1:69" s="91" customFormat="1" ht="94.2" customHeight="1" x14ac:dyDescent="0.4">
      <c r="A166" s="354" t="s">
        <v>168</v>
      </c>
      <c r="B166" s="752" t="s">
        <v>1130</v>
      </c>
      <c r="C166" s="753"/>
      <c r="D166" s="111"/>
      <c r="E166" s="354" t="s">
        <v>46</v>
      </c>
      <c r="F166" s="111"/>
      <c r="G166" s="354" t="s">
        <v>841</v>
      </c>
      <c r="H166" s="111"/>
      <c r="I166" s="354"/>
      <c r="J166" s="354"/>
      <c r="K166" s="354"/>
      <c r="L166" s="354">
        <v>1</v>
      </c>
      <c r="M166" s="354"/>
      <c r="N166" s="111"/>
      <c r="O166" s="354">
        <v>1</v>
      </c>
      <c r="P166" s="354">
        <v>1</v>
      </c>
      <c r="Q166" s="354">
        <v>1</v>
      </c>
      <c r="R166" s="354">
        <v>1</v>
      </c>
      <c r="S166" s="354">
        <v>1</v>
      </c>
      <c r="T166" s="111"/>
      <c r="U166" s="191" t="s">
        <v>354</v>
      </c>
      <c r="V166" s="354">
        <v>2</v>
      </c>
      <c r="W166" s="354">
        <v>1</v>
      </c>
      <c r="X166" s="354">
        <v>1</v>
      </c>
      <c r="Y166" s="354">
        <v>1</v>
      </c>
      <c r="Z166" s="354">
        <v>1</v>
      </c>
      <c r="AA166" s="354"/>
      <c r="AB166" s="111"/>
      <c r="AC166" s="601"/>
      <c r="AD166" s="132"/>
      <c r="AE166" s="354" t="s">
        <v>61</v>
      </c>
      <c r="AF166" s="111"/>
      <c r="AG166" s="190" t="s">
        <v>250</v>
      </c>
      <c r="AH166" s="111"/>
      <c r="AI166" s="600"/>
      <c r="AJ166" s="600"/>
      <c r="AK166" s="600"/>
      <c r="AL166" s="600"/>
      <c r="AM166" s="600"/>
      <c r="AN166" s="600"/>
      <c r="AO166" s="600"/>
      <c r="AP166" s="600">
        <v>1</v>
      </c>
      <c r="AQ166" s="600"/>
      <c r="AR166" s="600"/>
      <c r="AS166" s="600"/>
      <c r="AT166" s="600"/>
      <c r="AV166" s="354">
        <f t="shared" ref="AV166" si="151">SUM(AI166:AT166)</f>
        <v>1</v>
      </c>
      <c r="AX166" s="194" t="s">
        <v>40</v>
      </c>
      <c r="AY166" s="111"/>
      <c r="AZ166" s="354">
        <v>1</v>
      </c>
      <c r="BA166" s="354">
        <f t="shared" si="147"/>
        <v>1</v>
      </c>
      <c r="BC166" s="354" t="s">
        <v>332</v>
      </c>
      <c r="BE166" s="595"/>
      <c r="BF166" s="347"/>
      <c r="BG166" s="595"/>
      <c r="BH166" s="347"/>
      <c r="BI166" s="595"/>
      <c r="BJ166" s="347"/>
      <c r="BK166" s="595"/>
      <c r="BL166" s="347"/>
      <c r="BM166" s="598">
        <f t="shared" ref="BM166:BM167" si="152">BE166+BG166+BI166+BK166</f>
        <v>0</v>
      </c>
      <c r="BN166" s="596">
        <f t="shared" ref="BN166:BN167" si="153">BM166/AV166</f>
        <v>0</v>
      </c>
      <c r="BO166" s="347">
        <f t="shared" ref="BO166:BO167" si="154">BF166+BH166+BJ166+BL166</f>
        <v>0</v>
      </c>
      <c r="BP166" s="127"/>
      <c r="BQ166" s="586"/>
    </row>
    <row r="167" spans="1:69" s="91" customFormat="1" ht="69.900000000000006" customHeight="1" x14ac:dyDescent="0.4">
      <c r="A167" s="190" t="s">
        <v>169</v>
      </c>
      <c r="B167" s="752" t="s">
        <v>1130</v>
      </c>
      <c r="C167" s="753"/>
      <c r="D167" s="141"/>
      <c r="E167" s="190" t="s">
        <v>46</v>
      </c>
      <c r="F167" s="141"/>
      <c r="G167" s="190" t="s">
        <v>841</v>
      </c>
      <c r="H167" s="141"/>
      <c r="I167" s="190"/>
      <c r="J167" s="190"/>
      <c r="K167" s="190"/>
      <c r="L167" s="190">
        <v>1</v>
      </c>
      <c r="M167" s="190"/>
      <c r="N167" s="111"/>
      <c r="O167" s="190">
        <v>1</v>
      </c>
      <c r="P167" s="190">
        <v>1</v>
      </c>
      <c r="Q167" s="190">
        <v>1</v>
      </c>
      <c r="R167" s="190">
        <v>1</v>
      </c>
      <c r="S167" s="190">
        <v>1</v>
      </c>
      <c r="T167" s="111"/>
      <c r="U167" s="191" t="s">
        <v>354</v>
      </c>
      <c r="V167" s="354">
        <v>2</v>
      </c>
      <c r="W167" s="354">
        <v>1</v>
      </c>
      <c r="X167" s="354">
        <v>1</v>
      </c>
      <c r="Y167" s="354">
        <v>1</v>
      </c>
      <c r="Z167" s="354">
        <v>1</v>
      </c>
      <c r="AA167" s="354"/>
      <c r="AB167" s="142"/>
      <c r="AC167" s="192"/>
      <c r="AD167" s="132"/>
      <c r="AE167" s="190" t="s">
        <v>61</v>
      </c>
      <c r="AF167" s="112"/>
      <c r="AG167" s="198" t="s">
        <v>1011</v>
      </c>
      <c r="AH167" s="112"/>
      <c r="AI167" s="190"/>
      <c r="AJ167" s="190"/>
      <c r="AK167" s="190"/>
      <c r="AL167" s="190"/>
      <c r="AM167" s="190"/>
      <c r="AN167" s="190"/>
      <c r="AO167" s="190"/>
      <c r="AP167" s="190">
        <v>1</v>
      </c>
      <c r="AQ167" s="190"/>
      <c r="AR167" s="190"/>
      <c r="AS167" s="190"/>
      <c r="AT167" s="190"/>
      <c r="AV167" s="354">
        <f t="shared" ref="AV167" si="155">SUM(AI167:AT167)</f>
        <v>1</v>
      </c>
      <c r="AX167" s="194" t="s">
        <v>40</v>
      </c>
      <c r="AY167" s="111"/>
      <c r="AZ167" s="190">
        <v>1</v>
      </c>
      <c r="BA167" s="354">
        <f t="shared" ref="BA167" si="156">IF(AV167&lt;&gt;0,1," ")</f>
        <v>1</v>
      </c>
      <c r="BC167" s="190" t="s">
        <v>332</v>
      </c>
      <c r="BE167" s="195"/>
      <c r="BF167" s="124"/>
      <c r="BG167" s="195"/>
      <c r="BH167" s="124"/>
      <c r="BI167" s="195"/>
      <c r="BJ167" s="124"/>
      <c r="BK167" s="195"/>
      <c r="BL167" s="124"/>
      <c r="BM167" s="196">
        <f t="shared" si="152"/>
        <v>0</v>
      </c>
      <c r="BN167" s="197">
        <f t="shared" si="153"/>
        <v>0</v>
      </c>
      <c r="BO167" s="124">
        <f t="shared" si="154"/>
        <v>0</v>
      </c>
      <c r="BP167" s="127"/>
      <c r="BQ167" s="128"/>
    </row>
    <row r="168" spans="1:69" s="91" customFormat="1" ht="69.900000000000006" customHeight="1" x14ac:dyDescent="0.4">
      <c r="A168" s="190" t="s">
        <v>170</v>
      </c>
      <c r="B168" s="752" t="s">
        <v>1130</v>
      </c>
      <c r="C168" s="753"/>
      <c r="D168" s="141"/>
      <c r="E168" s="190" t="s">
        <v>46</v>
      </c>
      <c r="F168" s="141"/>
      <c r="G168" s="190" t="s">
        <v>841</v>
      </c>
      <c r="H168" s="141"/>
      <c r="I168" s="190"/>
      <c r="J168" s="190"/>
      <c r="K168" s="190"/>
      <c r="L168" s="190">
        <v>1</v>
      </c>
      <c r="M168" s="190"/>
      <c r="N168" s="111"/>
      <c r="O168" s="190">
        <v>1</v>
      </c>
      <c r="P168" s="190">
        <v>1</v>
      </c>
      <c r="Q168" s="190">
        <v>1</v>
      </c>
      <c r="R168" s="190">
        <v>1</v>
      </c>
      <c r="S168" s="190">
        <v>1</v>
      </c>
      <c r="T168" s="111"/>
      <c r="U168" s="191" t="s">
        <v>354</v>
      </c>
      <c r="V168" s="354">
        <v>2</v>
      </c>
      <c r="W168" s="354">
        <v>1</v>
      </c>
      <c r="X168" s="354">
        <v>1</v>
      </c>
      <c r="Y168" s="354">
        <v>1</v>
      </c>
      <c r="Z168" s="354">
        <v>1</v>
      </c>
      <c r="AA168" s="354"/>
      <c r="AB168" s="142"/>
      <c r="AC168" s="192"/>
      <c r="AD168" s="132"/>
      <c r="AE168" s="190" t="s">
        <v>61</v>
      </c>
      <c r="AF168" s="112"/>
      <c r="AG168" s="198" t="s">
        <v>1017</v>
      </c>
      <c r="AH168" s="112"/>
      <c r="AI168" s="190"/>
      <c r="AJ168" s="190"/>
      <c r="AK168" s="190"/>
      <c r="AL168" s="190"/>
      <c r="AM168" s="190"/>
      <c r="AN168" s="190"/>
      <c r="AO168" s="190"/>
      <c r="AP168" s="190">
        <v>1</v>
      </c>
      <c r="AQ168" s="190"/>
      <c r="AR168" s="190"/>
      <c r="AS168" s="190"/>
      <c r="AT168" s="190"/>
      <c r="AV168" s="354">
        <f t="shared" si="142"/>
        <v>1</v>
      </c>
      <c r="AX168" s="194" t="s">
        <v>40</v>
      </c>
      <c r="AY168" s="111"/>
      <c r="AZ168" s="190">
        <v>1</v>
      </c>
      <c r="BA168" s="354">
        <f t="shared" si="147"/>
        <v>1</v>
      </c>
      <c r="BC168" s="190" t="s">
        <v>332</v>
      </c>
      <c r="BE168" s="195"/>
      <c r="BF168" s="124"/>
      <c r="BG168" s="195"/>
      <c r="BH168" s="124"/>
      <c r="BI168" s="195"/>
      <c r="BJ168" s="124"/>
      <c r="BK168" s="195"/>
      <c r="BL168" s="124"/>
      <c r="BM168" s="196">
        <f t="shared" ref="BM168:BM173" si="157">BE168+BG168+BI168+BK168</f>
        <v>0</v>
      </c>
      <c r="BN168" s="197">
        <f t="shared" ref="BN168:BN173" si="158">BM168/AV168</f>
        <v>0</v>
      </c>
      <c r="BO168" s="124">
        <f t="shared" ref="BO168:BO173" si="159">BF168+BH168+BJ168+BL168</f>
        <v>0</v>
      </c>
      <c r="BP168" s="127"/>
      <c r="BQ168" s="128"/>
    </row>
    <row r="169" spans="1:69" s="91" customFormat="1" ht="94.2" customHeight="1" x14ac:dyDescent="0.4">
      <c r="A169" s="669" t="s">
        <v>171</v>
      </c>
      <c r="B169" s="752" t="s">
        <v>1130</v>
      </c>
      <c r="C169" s="753"/>
      <c r="D169" s="111"/>
      <c r="E169" s="354" t="s">
        <v>46</v>
      </c>
      <c r="F169" s="111"/>
      <c r="G169" s="354" t="s">
        <v>841</v>
      </c>
      <c r="H169" s="111"/>
      <c r="I169" s="354"/>
      <c r="J169" s="354"/>
      <c r="K169" s="354"/>
      <c r="L169" s="354">
        <v>1</v>
      </c>
      <c r="M169" s="354"/>
      <c r="N169" s="111"/>
      <c r="O169" s="354">
        <v>1</v>
      </c>
      <c r="P169" s="354">
        <v>1</v>
      </c>
      <c r="Q169" s="354">
        <v>1</v>
      </c>
      <c r="R169" s="354">
        <v>1</v>
      </c>
      <c r="S169" s="354">
        <v>1</v>
      </c>
      <c r="T169" s="111"/>
      <c r="U169" s="191" t="s">
        <v>354</v>
      </c>
      <c r="V169" s="354">
        <v>2</v>
      </c>
      <c r="W169" s="354">
        <v>1</v>
      </c>
      <c r="X169" s="354">
        <v>1</v>
      </c>
      <c r="Y169" s="354">
        <v>1</v>
      </c>
      <c r="Z169" s="354">
        <v>1</v>
      </c>
      <c r="AA169" s="354"/>
      <c r="AB169" s="111"/>
      <c r="AC169" s="601"/>
      <c r="AD169" s="132"/>
      <c r="AE169" s="354" t="s">
        <v>785</v>
      </c>
      <c r="AF169" s="111"/>
      <c r="AG169" s="526" t="s">
        <v>64</v>
      </c>
      <c r="AH169" s="111"/>
      <c r="AI169" s="661"/>
      <c r="AJ169" s="661"/>
      <c r="AK169" s="661"/>
      <c r="AL169" s="661"/>
      <c r="AM169" s="661"/>
      <c r="AN169" s="661"/>
      <c r="AO169" s="661"/>
      <c r="AP169" s="661">
        <v>1</v>
      </c>
      <c r="AQ169" s="661"/>
      <c r="AR169" s="661"/>
      <c r="AS169" s="661"/>
      <c r="AT169" s="661"/>
      <c r="AV169" s="354">
        <f t="shared" ref="AV169" si="160">SUM(AI169:AT169)</f>
        <v>1</v>
      </c>
      <c r="AX169" s="194" t="s">
        <v>40</v>
      </c>
      <c r="AY169" s="111"/>
      <c r="AZ169" s="354">
        <v>1</v>
      </c>
      <c r="BA169" s="354">
        <f t="shared" ref="BA169" si="161">IF(AV169&lt;&gt;0,1," ")</f>
        <v>1</v>
      </c>
      <c r="BC169" s="354" t="s">
        <v>3</v>
      </c>
      <c r="BE169" s="595"/>
      <c r="BF169" s="347"/>
      <c r="BG169" s="595"/>
      <c r="BH169" s="347"/>
      <c r="BI169" s="595"/>
      <c r="BJ169" s="347"/>
      <c r="BK169" s="595"/>
      <c r="BL169" s="347"/>
      <c r="BM169" s="598">
        <f t="shared" si="157"/>
        <v>0</v>
      </c>
      <c r="BN169" s="596">
        <f t="shared" si="158"/>
        <v>0</v>
      </c>
      <c r="BO169" s="347">
        <f t="shared" si="159"/>
        <v>0</v>
      </c>
      <c r="BP169" s="127"/>
      <c r="BQ169" s="586"/>
    </row>
    <row r="170" spans="1:69" s="91" customFormat="1" ht="69.900000000000006" customHeight="1" x14ac:dyDescent="0.4">
      <c r="A170" s="526" t="s">
        <v>172</v>
      </c>
      <c r="B170" s="752" t="s">
        <v>1130</v>
      </c>
      <c r="C170" s="753"/>
      <c r="D170" s="141"/>
      <c r="E170" s="190" t="s">
        <v>46</v>
      </c>
      <c r="F170" s="141"/>
      <c r="G170" s="190" t="s">
        <v>841</v>
      </c>
      <c r="H170" s="141"/>
      <c r="I170" s="190"/>
      <c r="J170" s="190"/>
      <c r="K170" s="190"/>
      <c r="L170" s="190">
        <v>1</v>
      </c>
      <c r="M170" s="190"/>
      <c r="N170" s="111"/>
      <c r="O170" s="190">
        <v>1</v>
      </c>
      <c r="P170" s="190">
        <v>1</v>
      </c>
      <c r="Q170" s="190">
        <v>1</v>
      </c>
      <c r="R170" s="190">
        <v>1</v>
      </c>
      <c r="S170" s="190">
        <v>1</v>
      </c>
      <c r="T170" s="111"/>
      <c r="U170" s="191" t="s">
        <v>354</v>
      </c>
      <c r="V170" s="354">
        <v>2</v>
      </c>
      <c r="W170" s="354">
        <v>1</v>
      </c>
      <c r="X170" s="354">
        <v>1</v>
      </c>
      <c r="Y170" s="354">
        <v>1</v>
      </c>
      <c r="Z170" s="354">
        <v>1</v>
      </c>
      <c r="AA170" s="354"/>
      <c r="AB170" s="142"/>
      <c r="AC170" s="192"/>
      <c r="AD170" s="132"/>
      <c r="AE170" s="190" t="s">
        <v>785</v>
      </c>
      <c r="AF170" s="112"/>
      <c r="AG170" s="526" t="s">
        <v>335</v>
      </c>
      <c r="AH170" s="112"/>
      <c r="AI170" s="526"/>
      <c r="AJ170" s="526"/>
      <c r="AK170" s="526"/>
      <c r="AL170" s="526"/>
      <c r="AM170" s="526"/>
      <c r="AN170" s="526"/>
      <c r="AO170" s="526"/>
      <c r="AP170" s="526">
        <v>1</v>
      </c>
      <c r="AQ170" s="526"/>
      <c r="AR170" s="526"/>
      <c r="AS170" s="526"/>
      <c r="AT170" s="526"/>
      <c r="AV170" s="354">
        <f t="shared" si="142"/>
        <v>1</v>
      </c>
      <c r="AX170" s="194" t="s">
        <v>40</v>
      </c>
      <c r="AY170" s="111"/>
      <c r="AZ170" s="190">
        <v>1</v>
      </c>
      <c r="BA170" s="354">
        <f t="shared" si="147"/>
        <v>1</v>
      </c>
      <c r="BC170" s="190" t="s">
        <v>3</v>
      </c>
      <c r="BE170" s="195"/>
      <c r="BF170" s="124"/>
      <c r="BG170" s="195"/>
      <c r="BH170" s="124"/>
      <c r="BI170" s="195"/>
      <c r="BJ170" s="124"/>
      <c r="BK170" s="195"/>
      <c r="BL170" s="124"/>
      <c r="BM170" s="196">
        <f t="shared" si="157"/>
        <v>0</v>
      </c>
      <c r="BN170" s="197">
        <f t="shared" si="158"/>
        <v>0</v>
      </c>
      <c r="BO170" s="124">
        <f t="shared" si="159"/>
        <v>0</v>
      </c>
      <c r="BP170" s="127"/>
      <c r="BQ170" s="128"/>
    </row>
    <row r="171" spans="1:69" s="91" customFormat="1" ht="62.4" customHeight="1" x14ac:dyDescent="0.4">
      <c r="A171" s="526" t="s">
        <v>173</v>
      </c>
      <c r="B171" s="752" t="s">
        <v>1130</v>
      </c>
      <c r="C171" s="753"/>
      <c r="D171" s="111"/>
      <c r="E171" s="354" t="s">
        <v>46</v>
      </c>
      <c r="F171" s="111"/>
      <c r="G171" s="354" t="s">
        <v>841</v>
      </c>
      <c r="H171" s="111"/>
      <c r="I171" s="354"/>
      <c r="J171" s="354"/>
      <c r="K171" s="354"/>
      <c r="L171" s="354">
        <v>1</v>
      </c>
      <c r="M171" s="354"/>
      <c r="N171" s="111"/>
      <c r="O171" s="354">
        <v>1</v>
      </c>
      <c r="P171" s="354">
        <v>1</v>
      </c>
      <c r="Q171" s="354">
        <v>1</v>
      </c>
      <c r="R171" s="354">
        <v>1</v>
      </c>
      <c r="S171" s="354">
        <v>1</v>
      </c>
      <c r="T171" s="111"/>
      <c r="U171" s="191" t="s">
        <v>354</v>
      </c>
      <c r="V171" s="354">
        <v>2</v>
      </c>
      <c r="W171" s="354">
        <v>1</v>
      </c>
      <c r="X171" s="354">
        <v>1</v>
      </c>
      <c r="Y171" s="354">
        <v>1</v>
      </c>
      <c r="Z171" s="354">
        <v>1</v>
      </c>
      <c r="AA171" s="354"/>
      <c r="AB171" s="111"/>
      <c r="AC171" s="601"/>
      <c r="AD171" s="132"/>
      <c r="AE171" s="354" t="s">
        <v>785</v>
      </c>
      <c r="AF171" s="111"/>
      <c r="AG171" s="526" t="s">
        <v>1018</v>
      </c>
      <c r="AH171" s="111"/>
      <c r="AI171" s="661"/>
      <c r="AJ171" s="661"/>
      <c r="AK171" s="661"/>
      <c r="AL171" s="661"/>
      <c r="AM171" s="661"/>
      <c r="AN171" s="661"/>
      <c r="AO171" s="661"/>
      <c r="AP171" s="661">
        <v>1</v>
      </c>
      <c r="AQ171" s="661"/>
      <c r="AR171" s="661"/>
      <c r="AS171" s="661"/>
      <c r="AT171" s="661"/>
      <c r="AV171" s="354">
        <f t="shared" ref="AV171" si="162">SUM(AI171:AT171)</f>
        <v>1</v>
      </c>
      <c r="AX171" s="194" t="s">
        <v>40</v>
      </c>
      <c r="AY171" s="111"/>
      <c r="AZ171" s="354">
        <v>1</v>
      </c>
      <c r="BA171" s="354">
        <f t="shared" si="147"/>
        <v>1</v>
      </c>
      <c r="BC171" s="354" t="s">
        <v>3</v>
      </c>
      <c r="BE171" s="595"/>
      <c r="BF171" s="347"/>
      <c r="BG171" s="595"/>
      <c r="BH171" s="347"/>
      <c r="BI171" s="595"/>
      <c r="BJ171" s="347"/>
      <c r="BK171" s="595"/>
      <c r="BL171" s="347"/>
      <c r="BM171" s="598">
        <f t="shared" ref="BM171" si="163">BE171+BG171+BI171+BK171</f>
        <v>0</v>
      </c>
      <c r="BN171" s="596">
        <f t="shared" ref="BN171" si="164">BM171/AV171</f>
        <v>0</v>
      </c>
      <c r="BO171" s="347">
        <f t="shared" ref="BO171" si="165">BF171+BH171+BJ171+BL171</f>
        <v>0</v>
      </c>
      <c r="BP171" s="127"/>
      <c r="BQ171" s="586"/>
    </row>
    <row r="172" spans="1:69" s="91" customFormat="1" ht="69.900000000000006" customHeight="1" x14ac:dyDescent="0.4">
      <c r="A172" s="669" t="s">
        <v>174</v>
      </c>
      <c r="B172" s="752" t="s">
        <v>1130</v>
      </c>
      <c r="C172" s="753"/>
      <c r="D172" s="141"/>
      <c r="E172" s="190" t="s">
        <v>46</v>
      </c>
      <c r="F172" s="141"/>
      <c r="G172" s="190" t="s">
        <v>841</v>
      </c>
      <c r="H172" s="141"/>
      <c r="I172" s="190"/>
      <c r="J172" s="190"/>
      <c r="K172" s="190"/>
      <c r="L172" s="190">
        <v>1</v>
      </c>
      <c r="M172" s="190"/>
      <c r="N172" s="111"/>
      <c r="O172" s="190">
        <v>1</v>
      </c>
      <c r="P172" s="190">
        <v>1</v>
      </c>
      <c r="Q172" s="190">
        <v>1</v>
      </c>
      <c r="R172" s="190">
        <v>1</v>
      </c>
      <c r="S172" s="190">
        <v>1</v>
      </c>
      <c r="T172" s="111"/>
      <c r="U172" s="191" t="s">
        <v>354</v>
      </c>
      <c r="V172" s="354">
        <v>2</v>
      </c>
      <c r="W172" s="354"/>
      <c r="X172" s="354">
        <v>1</v>
      </c>
      <c r="Y172" s="354">
        <v>1</v>
      </c>
      <c r="Z172" s="354">
        <v>1</v>
      </c>
      <c r="AA172" s="354"/>
      <c r="AB172" s="142"/>
      <c r="AC172" s="192"/>
      <c r="AD172" s="132"/>
      <c r="AE172" s="190" t="s">
        <v>785</v>
      </c>
      <c r="AF172" s="112"/>
      <c r="AG172" s="526" t="s">
        <v>501</v>
      </c>
      <c r="AH172" s="112"/>
      <c r="AI172" s="526"/>
      <c r="AJ172" s="526"/>
      <c r="AK172" s="526"/>
      <c r="AL172" s="526"/>
      <c r="AM172" s="526"/>
      <c r="AN172" s="526"/>
      <c r="AO172" s="526"/>
      <c r="AP172" s="526">
        <v>1</v>
      </c>
      <c r="AQ172" s="526"/>
      <c r="AR172" s="526"/>
      <c r="AS172" s="526"/>
      <c r="AT172" s="526"/>
      <c r="AV172" s="354">
        <f t="shared" ref="AV172" si="166">SUM(AI172:AT172)</f>
        <v>1</v>
      </c>
      <c r="AX172" s="194" t="s">
        <v>40</v>
      </c>
      <c r="AY172" s="111"/>
      <c r="AZ172" s="190">
        <v>1</v>
      </c>
      <c r="BA172" s="354">
        <f t="shared" si="147"/>
        <v>1</v>
      </c>
      <c r="BC172" s="190" t="s">
        <v>3</v>
      </c>
      <c r="BE172" s="195"/>
      <c r="BF172" s="124"/>
      <c r="BG172" s="195"/>
      <c r="BH172" s="124"/>
      <c r="BI172" s="195"/>
      <c r="BJ172" s="124"/>
      <c r="BK172" s="195"/>
      <c r="BL172" s="124"/>
      <c r="BM172" s="196">
        <f t="shared" ref="BM172" si="167">BE172+BG172+BI172+BK172</f>
        <v>0</v>
      </c>
      <c r="BN172" s="197">
        <f t="shared" ref="BN172" si="168">BM172/AV172</f>
        <v>0</v>
      </c>
      <c r="BO172" s="124">
        <f t="shared" ref="BO172" si="169">BF172+BH172+BJ172+BL172</f>
        <v>0</v>
      </c>
      <c r="BP172" s="127"/>
      <c r="BQ172" s="128"/>
    </row>
    <row r="173" spans="1:69" s="91" customFormat="1" ht="69.900000000000006" customHeight="1" x14ac:dyDescent="0.4">
      <c r="A173" s="526" t="s">
        <v>1056</v>
      </c>
      <c r="B173" s="752" t="s">
        <v>1130</v>
      </c>
      <c r="C173" s="753"/>
      <c r="D173" s="141"/>
      <c r="E173" s="190" t="s">
        <v>46</v>
      </c>
      <c r="F173" s="141"/>
      <c r="G173" s="190" t="s">
        <v>841</v>
      </c>
      <c r="H173" s="141"/>
      <c r="I173" s="190"/>
      <c r="J173" s="190"/>
      <c r="K173" s="190"/>
      <c r="L173" s="190">
        <v>1</v>
      </c>
      <c r="M173" s="190"/>
      <c r="N173" s="111"/>
      <c r="O173" s="190">
        <v>1</v>
      </c>
      <c r="P173" s="190">
        <v>1</v>
      </c>
      <c r="Q173" s="190">
        <v>1</v>
      </c>
      <c r="R173" s="190">
        <v>1</v>
      </c>
      <c r="S173" s="190">
        <v>1</v>
      </c>
      <c r="T173" s="111"/>
      <c r="U173" s="193" t="s">
        <v>354</v>
      </c>
      <c r="V173" s="190">
        <v>2</v>
      </c>
      <c r="W173" s="190">
        <v>1</v>
      </c>
      <c r="X173" s="190">
        <v>1</v>
      </c>
      <c r="Y173" s="190">
        <v>1</v>
      </c>
      <c r="Z173" s="190">
        <v>1</v>
      </c>
      <c r="AA173" s="190"/>
      <c r="AB173" s="142"/>
      <c r="AC173" s="192"/>
      <c r="AD173" s="132"/>
      <c r="AE173" s="190" t="s">
        <v>785</v>
      </c>
      <c r="AF173" s="112"/>
      <c r="AG173" s="526" t="s">
        <v>794</v>
      </c>
      <c r="AH173" s="112"/>
      <c r="AI173" s="664"/>
      <c r="AJ173" s="664"/>
      <c r="AK173" s="664"/>
      <c r="AL173" s="664"/>
      <c r="AM173" s="664"/>
      <c r="AN173" s="664"/>
      <c r="AO173" s="664"/>
      <c r="AP173" s="526">
        <v>1</v>
      </c>
      <c r="AQ173" s="664"/>
      <c r="AR173" s="664"/>
      <c r="AS173" s="664"/>
      <c r="AT173" s="664"/>
      <c r="AV173" s="190">
        <f t="shared" ref="AV173" si="170">SUM(AI173:AT173)</f>
        <v>1</v>
      </c>
      <c r="AX173" s="192" t="s">
        <v>40</v>
      </c>
      <c r="AY173" s="111"/>
      <c r="AZ173" s="190">
        <v>1</v>
      </c>
      <c r="BA173" s="190">
        <f t="shared" si="147"/>
        <v>1</v>
      </c>
      <c r="BC173" s="190" t="s">
        <v>3</v>
      </c>
      <c r="BE173" s="195"/>
      <c r="BF173" s="124"/>
      <c r="BG173" s="195"/>
      <c r="BH173" s="124"/>
      <c r="BI173" s="195"/>
      <c r="BJ173" s="124"/>
      <c r="BK173" s="195"/>
      <c r="BL173" s="124"/>
      <c r="BM173" s="196">
        <f t="shared" si="157"/>
        <v>0</v>
      </c>
      <c r="BN173" s="197">
        <f t="shared" si="158"/>
        <v>0</v>
      </c>
      <c r="BO173" s="124">
        <f t="shared" si="159"/>
        <v>0</v>
      </c>
      <c r="BP173" s="127"/>
      <c r="BQ173" s="128"/>
    </row>
    <row r="174" spans="1:69" s="91" customFormat="1" ht="9" customHeight="1" thickBot="1" x14ac:dyDescent="0.3">
      <c r="A174" s="111"/>
      <c r="B174" s="112"/>
      <c r="C174" s="112"/>
      <c r="D174" s="111"/>
      <c r="E174" s="111"/>
      <c r="F174" s="111"/>
      <c r="G174" s="111"/>
      <c r="H174" s="111"/>
      <c r="I174" s="111"/>
      <c r="J174" s="111"/>
      <c r="K174" s="111"/>
      <c r="L174" s="111"/>
      <c r="M174" s="111"/>
      <c r="N174" s="111"/>
      <c r="O174" s="111"/>
      <c r="P174" s="111"/>
      <c r="Q174" s="111"/>
      <c r="R174" s="111"/>
      <c r="S174" s="111"/>
      <c r="T174" s="111"/>
      <c r="U174" s="113"/>
      <c r="V174" s="111"/>
      <c r="W174" s="111"/>
      <c r="X174" s="111"/>
      <c r="Y174" s="111"/>
      <c r="Z174" s="111"/>
      <c r="AA174" s="111"/>
      <c r="AB174" s="111"/>
      <c r="AC174" s="114"/>
      <c r="AD174" s="132"/>
      <c r="AE174" s="111"/>
      <c r="AF174" s="111"/>
      <c r="AG174" s="111"/>
      <c r="AH174" s="111"/>
      <c r="AI174" s="111"/>
      <c r="AJ174" s="111"/>
      <c r="AK174" s="111"/>
      <c r="AL174" s="111"/>
      <c r="AM174" s="111"/>
      <c r="AN174" s="111"/>
      <c r="AO174" s="111"/>
      <c r="AP174" s="111"/>
      <c r="AQ174" s="111"/>
      <c r="AR174" s="111"/>
      <c r="AS174" s="111"/>
      <c r="AT174" s="111"/>
      <c r="AV174" s="111"/>
      <c r="AX174" s="112"/>
      <c r="AY174" s="111"/>
      <c r="AZ174" s="111"/>
      <c r="BA174" s="111"/>
      <c r="BC174" s="111"/>
      <c r="BF174" s="115"/>
      <c r="BH174" s="115"/>
      <c r="BJ174" s="115"/>
      <c r="BL174" s="115"/>
      <c r="BM174" s="116"/>
      <c r="BN174" s="116"/>
      <c r="BO174" s="115"/>
    </row>
    <row r="175" spans="1:69" s="116" customFormat="1" ht="59.4" customHeight="1" thickTop="1" thickBot="1" x14ac:dyDescent="0.3">
      <c r="A175" s="811" t="str">
        <f>B160</f>
        <v>AUDITORÍAS A OBSERVACIONES, OPORTUNIDADES DE MEJORAMIENTO Y CONSIDERACIONES</v>
      </c>
      <c r="B175" s="811"/>
      <c r="C175" s="461" t="s">
        <v>333</v>
      </c>
      <c r="D175" s="130"/>
      <c r="E175" s="424">
        <f>COUNTIF(BC162:BC173,"P")</f>
        <v>7</v>
      </c>
      <c r="F175" s="130"/>
      <c r="G175" s="564">
        <f>E175/(E175+E176)</f>
        <v>0.58333333333333337</v>
      </c>
      <c r="H175" s="130"/>
      <c r="I175" s="424">
        <f>SUM(I162:I173)</f>
        <v>0</v>
      </c>
      <c r="J175" s="424">
        <f>SUM(J162:J173)</f>
        <v>0</v>
      </c>
      <c r="K175" s="424">
        <f>SUM(K162:K173)</f>
        <v>0</v>
      </c>
      <c r="L175" s="424">
        <f>SUM(L162:L173)</f>
        <v>12</v>
      </c>
      <c r="M175" s="424">
        <f>SUM(M162:M173)</f>
        <v>0</v>
      </c>
      <c r="N175" s="111"/>
      <c r="O175" s="424">
        <f>SUM(O162:O173)</f>
        <v>12</v>
      </c>
      <c r="P175" s="424">
        <f>SUM(P162:P173)</f>
        <v>12</v>
      </c>
      <c r="Q175" s="424">
        <f>SUM(Q162:Q173)</f>
        <v>12</v>
      </c>
      <c r="R175" s="424">
        <f>SUM(R162:R173)</f>
        <v>12</v>
      </c>
      <c r="S175" s="424">
        <f>SUM(S162:S173)</f>
        <v>12</v>
      </c>
      <c r="T175" s="130"/>
      <c r="U175" s="131"/>
      <c r="V175" s="130"/>
      <c r="W175" s="504">
        <f>SUM(W162:W173)</f>
        <v>11</v>
      </c>
      <c r="X175" s="504">
        <f>SUM(X162:X173)</f>
        <v>12</v>
      </c>
      <c r="Y175" s="504">
        <f>SUM(Y162:Y173)</f>
        <v>12</v>
      </c>
      <c r="Z175" s="504">
        <f>SUM(Z162:Z173)</f>
        <v>12</v>
      </c>
      <c r="AA175" s="504">
        <f>SUM(AA162:AA173)</f>
        <v>0</v>
      </c>
      <c r="AB175" s="130"/>
      <c r="AC175" s="806"/>
      <c r="AD175" s="631"/>
      <c r="AE175" s="130"/>
      <c r="AF175" s="130"/>
      <c r="AG175" s="424" t="s">
        <v>253</v>
      </c>
      <c r="AH175" s="130"/>
      <c r="AI175" s="811">
        <f>SUM(AI162:AK173)</f>
        <v>0</v>
      </c>
      <c r="AJ175" s="811"/>
      <c r="AK175" s="811"/>
      <c r="AL175" s="811">
        <f>SUM(AL162:AN173)</f>
        <v>0</v>
      </c>
      <c r="AM175" s="811"/>
      <c r="AN175" s="811"/>
      <c r="AO175" s="811">
        <f>SUM(AO162:AQ173)</f>
        <v>12</v>
      </c>
      <c r="AP175" s="811"/>
      <c r="AQ175" s="811"/>
      <c r="AR175" s="811">
        <f>SUM(AR162:AT173)</f>
        <v>0</v>
      </c>
      <c r="AS175" s="811"/>
      <c r="AT175" s="811"/>
      <c r="AV175" s="811">
        <f>SUM(AV162:AV173)</f>
        <v>12</v>
      </c>
      <c r="AX175" s="1134" t="s">
        <v>264</v>
      </c>
      <c r="AY175" s="130"/>
      <c r="AZ175" s="424">
        <f>SUM(AZ162:AZ173)</f>
        <v>12</v>
      </c>
      <c r="BA175" s="424">
        <f>SUM(BA162:BA173)</f>
        <v>12</v>
      </c>
      <c r="BC175" s="111"/>
      <c r="BE175" s="399">
        <f t="shared" ref="BE175:BM175" si="171">SUM(BE162:BE173)</f>
        <v>0</v>
      </c>
      <c r="BF175" s="901">
        <f t="shared" si="171"/>
        <v>0</v>
      </c>
      <c r="BG175" s="399">
        <f t="shared" si="171"/>
        <v>0</v>
      </c>
      <c r="BH175" s="901">
        <f t="shared" si="171"/>
        <v>0</v>
      </c>
      <c r="BI175" s="399">
        <f t="shared" si="171"/>
        <v>0</v>
      </c>
      <c r="BJ175" s="901">
        <f t="shared" si="171"/>
        <v>0</v>
      </c>
      <c r="BK175" s="399">
        <f t="shared" si="171"/>
        <v>0</v>
      </c>
      <c r="BL175" s="901">
        <f t="shared" si="171"/>
        <v>0</v>
      </c>
      <c r="BM175" s="1140">
        <f t="shared" si="171"/>
        <v>0</v>
      </c>
      <c r="BN175" s="908">
        <f>BM175/AV175</f>
        <v>0</v>
      </c>
      <c r="BO175" s="904">
        <f>SUM(BO162:BO173)</f>
        <v>0</v>
      </c>
      <c r="BP175" s="91"/>
      <c r="BQ175" s="91"/>
    </row>
    <row r="176" spans="1:69" s="116" customFormat="1" ht="59.4" customHeight="1" thickTop="1" thickBot="1" x14ac:dyDescent="0.3">
      <c r="A176" s="811"/>
      <c r="B176" s="811"/>
      <c r="C176" s="461" t="s">
        <v>334</v>
      </c>
      <c r="D176" s="130"/>
      <c r="E176" s="424">
        <f>COUNTIF(BC162:BC173,"C")</f>
        <v>5</v>
      </c>
      <c r="F176" s="130"/>
      <c r="G176" s="564">
        <f>E176/(E175+E176)</f>
        <v>0.41666666666666669</v>
      </c>
      <c r="H176" s="130"/>
      <c r="I176" s="811">
        <f>SUM(I175:M175)</f>
        <v>12</v>
      </c>
      <c r="J176" s="811"/>
      <c r="K176" s="811"/>
      <c r="L176" s="811"/>
      <c r="M176" s="811"/>
      <c r="N176" s="132"/>
      <c r="O176" s="811">
        <f>SUM(O175:S175)</f>
        <v>60</v>
      </c>
      <c r="P176" s="811"/>
      <c r="Q176" s="811"/>
      <c r="R176" s="811"/>
      <c r="S176" s="811"/>
      <c r="T176" s="130"/>
      <c r="U176" s="131"/>
      <c r="V176" s="130"/>
      <c r="W176" s="130"/>
      <c r="X176" s="130"/>
      <c r="Y176" s="130"/>
      <c r="Z176" s="130"/>
      <c r="AA176" s="130"/>
      <c r="AB176" s="130"/>
      <c r="AC176" s="806"/>
      <c r="AD176" s="631"/>
      <c r="AE176" s="130"/>
      <c r="AF176" s="130"/>
      <c r="AG176" s="424" t="s">
        <v>766</v>
      </c>
      <c r="AH176" s="130"/>
      <c r="AI176" s="811">
        <f>AI175+AL175+AO175+AR175</f>
        <v>12</v>
      </c>
      <c r="AJ176" s="811"/>
      <c r="AK176" s="811"/>
      <c r="AL176" s="811"/>
      <c r="AM176" s="811"/>
      <c r="AN176" s="811"/>
      <c r="AO176" s="811"/>
      <c r="AP176" s="811"/>
      <c r="AQ176" s="811"/>
      <c r="AR176" s="811"/>
      <c r="AS176" s="811"/>
      <c r="AT176" s="811"/>
      <c r="AV176" s="811"/>
      <c r="AX176" s="1134"/>
      <c r="AY176" s="130"/>
      <c r="AZ176" s="854">
        <f>BA175/AZ175</f>
        <v>1</v>
      </c>
      <c r="BA176" s="854"/>
      <c r="BC176" s="133"/>
      <c r="BE176" s="400" t="e">
        <f>BE175/AI175</f>
        <v>#DIV/0!</v>
      </c>
      <c r="BF176" s="902"/>
      <c r="BG176" s="400" t="e">
        <f>BG175/AL175</f>
        <v>#DIV/0!</v>
      </c>
      <c r="BH176" s="902"/>
      <c r="BI176" s="400">
        <f>BI175/AO175</f>
        <v>0</v>
      </c>
      <c r="BJ176" s="902"/>
      <c r="BK176" s="400" t="e">
        <f>BK175/AR175</f>
        <v>#DIV/0!</v>
      </c>
      <c r="BL176" s="902"/>
      <c r="BM176" s="1140"/>
      <c r="BN176" s="908"/>
      <c r="BO176" s="904"/>
      <c r="BP176" s="91"/>
      <c r="BQ176" s="91"/>
    </row>
    <row r="177" spans="1:69" s="91" customFormat="1" ht="23.4" thickTop="1" x14ac:dyDescent="0.25">
      <c r="A177" s="117"/>
      <c r="B177" s="118"/>
      <c r="C177" s="118"/>
      <c r="D177" s="111"/>
      <c r="E177" s="111"/>
      <c r="F177" s="111"/>
      <c r="G177" s="111"/>
      <c r="H177" s="111"/>
      <c r="I177" s="111"/>
      <c r="J177" s="111"/>
      <c r="K177" s="111"/>
      <c r="L177" s="111"/>
      <c r="M177" s="111"/>
      <c r="N177" s="111"/>
      <c r="O177" s="111"/>
      <c r="P177" s="111"/>
      <c r="Q177" s="111"/>
      <c r="R177" s="111"/>
      <c r="S177" s="111"/>
      <c r="T177" s="111"/>
      <c r="U177" s="113"/>
      <c r="V177" s="111"/>
      <c r="W177" s="111"/>
      <c r="X177" s="111"/>
      <c r="Y177" s="111"/>
      <c r="Z177" s="111"/>
      <c r="AA177" s="111"/>
      <c r="AB177" s="111"/>
      <c r="AC177" s="114"/>
      <c r="AD177" s="132"/>
      <c r="AE177" s="111"/>
      <c r="AF177" s="111"/>
      <c r="AG177" s="111"/>
      <c r="AH177" s="111"/>
      <c r="AI177" s="111"/>
      <c r="AJ177" s="111"/>
      <c r="AK177" s="111"/>
      <c r="AL177" s="111"/>
      <c r="AM177" s="111"/>
      <c r="AN177" s="111"/>
      <c r="AO177" s="111"/>
      <c r="AP177" s="111"/>
      <c r="AQ177" s="111"/>
      <c r="AR177" s="111"/>
      <c r="AS177" s="111"/>
      <c r="AT177" s="111"/>
      <c r="AV177" s="111"/>
      <c r="AX177" s="112"/>
      <c r="AY177" s="111"/>
      <c r="AZ177" s="111"/>
      <c r="BA177" s="111"/>
      <c r="BC177" s="111"/>
      <c r="BF177" s="115"/>
      <c r="BH177" s="115"/>
      <c r="BJ177" s="115"/>
      <c r="BL177" s="115"/>
      <c r="BM177" s="116"/>
      <c r="BN177" s="116"/>
      <c r="BO177" s="115"/>
    </row>
    <row r="178" spans="1:69" s="204" customFormat="1" ht="60.6" customHeight="1" x14ac:dyDescent="0.25">
      <c r="A178" s="812">
        <v>8</v>
      </c>
      <c r="B178" s="1069" t="s">
        <v>486</v>
      </c>
      <c r="C178" s="1070"/>
      <c r="D178" s="201"/>
      <c r="E178" s="111"/>
      <c r="F178" s="111"/>
      <c r="G178" s="111"/>
      <c r="H178" s="201"/>
      <c r="I178" s="201"/>
      <c r="J178" s="201"/>
      <c r="K178" s="201"/>
      <c r="L178" s="201"/>
      <c r="M178" s="201"/>
      <c r="N178" s="207"/>
      <c r="O178" s="201"/>
      <c r="P178" s="201"/>
      <c r="Q178" s="201"/>
      <c r="R178" s="201"/>
      <c r="S178" s="201"/>
      <c r="T178" s="201"/>
      <c r="U178" s="208"/>
      <c r="V178" s="201"/>
      <c r="W178" s="201"/>
      <c r="X178" s="201"/>
      <c r="Y178" s="201"/>
      <c r="Z178" s="201"/>
      <c r="AA178" s="201"/>
      <c r="AB178" s="201"/>
      <c r="AC178" s="207"/>
      <c r="AD178" s="205"/>
      <c r="AE178" s="201"/>
      <c r="AF178" s="201"/>
      <c r="AG178" s="201"/>
      <c r="AH178" s="201"/>
      <c r="AI178" s="201"/>
      <c r="AJ178" s="201"/>
      <c r="AK178" s="201"/>
      <c r="AL178" s="201"/>
      <c r="AM178" s="201"/>
      <c r="AN178" s="201"/>
      <c r="AO178" s="201"/>
      <c r="AP178" s="201"/>
      <c r="AQ178" s="201"/>
      <c r="AR178" s="201"/>
      <c r="AS178" s="201"/>
      <c r="AT178" s="201"/>
      <c r="AV178" s="201"/>
      <c r="AX178" s="207"/>
      <c r="AY178" s="201"/>
      <c r="AZ178" s="201"/>
      <c r="BA178" s="201"/>
      <c r="BC178" s="201"/>
      <c r="BF178" s="209"/>
      <c r="BH178" s="209"/>
      <c r="BJ178" s="209"/>
      <c r="BL178" s="209"/>
      <c r="BM178" s="203"/>
      <c r="BN178" s="203"/>
      <c r="BO178" s="209"/>
    </row>
    <row r="179" spans="1:69" s="204" customFormat="1" ht="101.4" customHeight="1" x14ac:dyDescent="0.25">
      <c r="A179" s="813"/>
      <c r="B179" s="814" t="s">
        <v>692</v>
      </c>
      <c r="C179" s="815"/>
      <c r="D179" s="201"/>
      <c r="E179" s="111"/>
      <c r="F179" s="111"/>
      <c r="G179" s="111"/>
      <c r="H179" s="201"/>
      <c r="I179" s="210"/>
      <c r="J179" s="210"/>
      <c r="K179" s="210"/>
      <c r="L179" s="210"/>
      <c r="M179" s="210"/>
      <c r="N179" s="207"/>
      <c r="O179" s="210"/>
      <c r="P179" s="210"/>
      <c r="Q179" s="210"/>
      <c r="R179" s="210"/>
      <c r="S179" s="210"/>
      <c r="T179" s="201"/>
      <c r="U179" s="211"/>
      <c r="V179" s="210"/>
      <c r="W179" s="210"/>
      <c r="X179" s="210"/>
      <c r="Y179" s="210"/>
      <c r="Z179" s="210"/>
      <c r="AA179" s="210"/>
      <c r="AB179" s="201"/>
      <c r="AC179" s="207"/>
      <c r="AD179" s="205"/>
      <c r="AE179" s="210"/>
      <c r="AF179" s="201"/>
      <c r="AG179" s="210"/>
      <c r="AH179" s="201"/>
      <c r="AI179" s="210"/>
      <c r="AJ179" s="210"/>
      <c r="AK179" s="210"/>
      <c r="AL179" s="210"/>
      <c r="AM179" s="210"/>
      <c r="AN179" s="210"/>
      <c r="AO179" s="210"/>
      <c r="AP179" s="210"/>
      <c r="AQ179" s="210"/>
      <c r="AR179" s="210"/>
      <c r="AS179" s="210"/>
      <c r="AT179" s="210"/>
      <c r="AV179" s="210"/>
      <c r="AX179" s="212"/>
      <c r="AY179" s="201"/>
      <c r="AZ179" s="210"/>
      <c r="BA179" s="210"/>
      <c r="BC179" s="210"/>
      <c r="BF179" s="209"/>
      <c r="BH179" s="209"/>
      <c r="BJ179" s="209"/>
      <c r="BL179" s="209"/>
      <c r="BM179" s="203"/>
      <c r="BN179" s="203"/>
      <c r="BO179" s="209"/>
    </row>
    <row r="180" spans="1:69" s="220" customFormat="1" ht="68.400000000000006" x14ac:dyDescent="0.4">
      <c r="A180" s="213" t="s">
        <v>860</v>
      </c>
      <c r="B180" s="754" t="s">
        <v>575</v>
      </c>
      <c r="C180" s="755"/>
      <c r="D180" s="214"/>
      <c r="E180" s="213" t="s">
        <v>45</v>
      </c>
      <c r="F180" s="214"/>
      <c r="G180" s="213" t="s">
        <v>841</v>
      </c>
      <c r="H180" s="214"/>
      <c r="I180" s="213"/>
      <c r="J180" s="213"/>
      <c r="K180" s="213"/>
      <c r="L180" s="213">
        <v>1</v>
      </c>
      <c r="M180" s="213"/>
      <c r="N180" s="215"/>
      <c r="O180" s="213">
        <v>1</v>
      </c>
      <c r="P180" s="213"/>
      <c r="Q180" s="213"/>
      <c r="R180" s="213"/>
      <c r="S180" s="213"/>
      <c r="T180" s="216"/>
      <c r="U180" s="217" t="s">
        <v>355</v>
      </c>
      <c r="V180" s="213">
        <v>5</v>
      </c>
      <c r="W180" s="213"/>
      <c r="X180" s="213"/>
      <c r="Y180" s="213"/>
      <c r="Z180" s="213"/>
      <c r="AA180" s="213"/>
      <c r="AB180" s="214"/>
      <c r="AC180" s="218"/>
      <c r="AD180" s="636"/>
      <c r="AE180" s="213"/>
      <c r="AF180" s="214"/>
      <c r="AG180" s="213" t="s">
        <v>38</v>
      </c>
      <c r="AH180" s="214"/>
      <c r="AI180" s="213"/>
      <c r="AJ180" s="213"/>
      <c r="AK180" s="213"/>
      <c r="AL180" s="213"/>
      <c r="AM180" s="213"/>
      <c r="AN180" s="213"/>
      <c r="AO180" s="213"/>
      <c r="AP180" s="213"/>
      <c r="AQ180" s="213"/>
      <c r="AR180" s="213"/>
      <c r="AS180" s="213"/>
      <c r="AT180" s="213"/>
      <c r="AU180" s="215"/>
      <c r="AV180" s="213">
        <f>SUM(AI180:AT180)</f>
        <v>0</v>
      </c>
      <c r="AW180" s="215"/>
      <c r="AX180" s="218" t="s">
        <v>35</v>
      </c>
      <c r="AY180" s="219"/>
      <c r="AZ180" s="213">
        <v>1</v>
      </c>
      <c r="BA180" s="213" t="str">
        <f>IF(AV180&lt;&gt;0,1," ")</f>
        <v xml:space="preserve"> </v>
      </c>
      <c r="BB180" s="215"/>
      <c r="BC180" s="213"/>
      <c r="BE180" s="221"/>
      <c r="BF180" s="124"/>
      <c r="BG180" s="221"/>
      <c r="BH180" s="124"/>
      <c r="BI180" s="221"/>
      <c r="BJ180" s="124"/>
      <c r="BK180" s="221"/>
      <c r="BL180" s="124"/>
      <c r="BM180" s="222">
        <f t="shared" ref="BM180:BM212" si="172">BE180+BG180+BI180+BK180</f>
        <v>0</v>
      </c>
      <c r="BN180" s="223" t="e">
        <f t="shared" ref="BN180:BN212" si="173">BM180/AV180</f>
        <v>#DIV/0!</v>
      </c>
      <c r="BO180" s="124">
        <f t="shared" ref="BO180:BO212" si="174">BF180+BH180+BJ180+BL180</f>
        <v>0</v>
      </c>
      <c r="BP180" s="127"/>
      <c r="BQ180" s="128"/>
    </row>
    <row r="181" spans="1:69" s="220" customFormat="1" ht="68.400000000000006" x14ac:dyDescent="0.4">
      <c r="A181" s="213" t="s">
        <v>861</v>
      </c>
      <c r="B181" s="754" t="s">
        <v>138</v>
      </c>
      <c r="C181" s="755"/>
      <c r="D181" s="423"/>
      <c r="E181" s="213" t="s">
        <v>45</v>
      </c>
      <c r="F181" s="423"/>
      <c r="G181" s="213" t="s">
        <v>841</v>
      </c>
      <c r="H181" s="423"/>
      <c r="I181" s="213"/>
      <c r="J181" s="213"/>
      <c r="K181" s="213"/>
      <c r="L181" s="213">
        <v>1</v>
      </c>
      <c r="M181" s="213"/>
      <c r="O181" s="213"/>
      <c r="P181" s="213"/>
      <c r="Q181" s="213">
        <v>1</v>
      </c>
      <c r="R181" s="213"/>
      <c r="S181" s="213"/>
      <c r="T181" s="224"/>
      <c r="U181" s="217" t="s">
        <v>355</v>
      </c>
      <c r="V181" s="213">
        <v>5</v>
      </c>
      <c r="W181" s="213"/>
      <c r="X181" s="213"/>
      <c r="Y181" s="213"/>
      <c r="Z181" s="213"/>
      <c r="AA181" s="213"/>
      <c r="AB181" s="423"/>
      <c r="AC181" s="218"/>
      <c r="AD181" s="637"/>
      <c r="AE181" s="213"/>
      <c r="AF181" s="423"/>
      <c r="AG181" s="213" t="s">
        <v>38</v>
      </c>
      <c r="AH181" s="423"/>
      <c r="AI181" s="213"/>
      <c r="AJ181" s="213"/>
      <c r="AK181" s="213"/>
      <c r="AL181" s="213"/>
      <c r="AM181" s="213"/>
      <c r="AN181" s="213"/>
      <c r="AO181" s="213"/>
      <c r="AP181" s="213"/>
      <c r="AQ181" s="213"/>
      <c r="AR181" s="213"/>
      <c r="AS181" s="213"/>
      <c r="AT181" s="213"/>
      <c r="AV181" s="213">
        <f t="shared" ref="AV181:AV212" si="175">SUM(AI181:AT181)</f>
        <v>0</v>
      </c>
      <c r="AX181" s="218" t="s">
        <v>248</v>
      </c>
      <c r="AY181" s="225"/>
      <c r="AZ181" s="213">
        <v>1</v>
      </c>
      <c r="BA181" s="213" t="str">
        <f t="shared" ref="BA181:BA187" si="176">IF(AV181&lt;&gt;0,1," ")</f>
        <v xml:space="preserve"> </v>
      </c>
      <c r="BC181" s="213"/>
      <c r="BE181" s="221"/>
      <c r="BF181" s="124"/>
      <c r="BG181" s="221"/>
      <c r="BH181" s="124"/>
      <c r="BI181" s="221"/>
      <c r="BJ181" s="124"/>
      <c r="BK181" s="221"/>
      <c r="BL181" s="124"/>
      <c r="BM181" s="222">
        <f t="shared" si="172"/>
        <v>0</v>
      </c>
      <c r="BN181" s="223" t="e">
        <f t="shared" si="173"/>
        <v>#DIV/0!</v>
      </c>
      <c r="BO181" s="124">
        <f t="shared" si="174"/>
        <v>0</v>
      </c>
      <c r="BP181" s="127"/>
      <c r="BQ181" s="128"/>
    </row>
    <row r="182" spans="1:69" s="220" customFormat="1" ht="45.6" x14ac:dyDescent="0.4">
      <c r="A182" s="213" t="s">
        <v>862</v>
      </c>
      <c r="B182" s="754" t="s">
        <v>142</v>
      </c>
      <c r="C182" s="755"/>
      <c r="D182" s="423"/>
      <c r="E182" s="213" t="s">
        <v>45</v>
      </c>
      <c r="F182" s="423"/>
      <c r="G182" s="213" t="s">
        <v>841</v>
      </c>
      <c r="H182" s="423"/>
      <c r="I182" s="213"/>
      <c r="J182" s="213"/>
      <c r="K182" s="213"/>
      <c r="L182" s="213">
        <v>1</v>
      </c>
      <c r="M182" s="213"/>
      <c r="N182" s="226"/>
      <c r="O182" s="213"/>
      <c r="P182" s="213"/>
      <c r="Q182" s="213">
        <v>1</v>
      </c>
      <c r="R182" s="213"/>
      <c r="S182" s="213"/>
      <c r="T182" s="224"/>
      <c r="U182" s="217" t="s">
        <v>355</v>
      </c>
      <c r="V182" s="213">
        <v>4</v>
      </c>
      <c r="W182" s="213"/>
      <c r="X182" s="213"/>
      <c r="Y182" s="213"/>
      <c r="Z182" s="213">
        <v>1</v>
      </c>
      <c r="AA182" s="213"/>
      <c r="AB182" s="423"/>
      <c r="AC182" s="218"/>
      <c r="AD182" s="637"/>
      <c r="AE182" s="213"/>
      <c r="AF182" s="423"/>
      <c r="AG182" s="213" t="s">
        <v>38</v>
      </c>
      <c r="AH182" s="423"/>
      <c r="AI182" s="213"/>
      <c r="AJ182" s="213"/>
      <c r="AK182" s="213"/>
      <c r="AL182" s="213"/>
      <c r="AM182" s="213"/>
      <c r="AN182" s="213"/>
      <c r="AO182" s="213"/>
      <c r="AP182" s="213"/>
      <c r="AQ182" s="213"/>
      <c r="AR182" s="213"/>
      <c r="AS182" s="213"/>
      <c r="AT182" s="213"/>
      <c r="AV182" s="213">
        <f t="shared" si="175"/>
        <v>0</v>
      </c>
      <c r="AX182" s="218" t="s">
        <v>31</v>
      </c>
      <c r="AY182" s="225"/>
      <c r="AZ182" s="213">
        <v>1</v>
      </c>
      <c r="BA182" s="213" t="str">
        <f t="shared" si="176"/>
        <v xml:space="preserve"> </v>
      </c>
      <c r="BC182" s="213"/>
      <c r="BE182" s="221"/>
      <c r="BF182" s="124"/>
      <c r="BG182" s="221"/>
      <c r="BH182" s="124"/>
      <c r="BI182" s="221"/>
      <c r="BJ182" s="124"/>
      <c r="BK182" s="221"/>
      <c r="BL182" s="124"/>
      <c r="BM182" s="222">
        <f t="shared" si="172"/>
        <v>0</v>
      </c>
      <c r="BN182" s="223" t="e">
        <f t="shared" si="173"/>
        <v>#DIV/0!</v>
      </c>
      <c r="BO182" s="124">
        <f t="shared" si="174"/>
        <v>0</v>
      </c>
      <c r="BP182" s="127"/>
      <c r="BQ182" s="128"/>
    </row>
    <row r="183" spans="1:69" s="215" customFormat="1" ht="93.75" customHeight="1" x14ac:dyDescent="0.4">
      <c r="A183" s="213" t="s">
        <v>863</v>
      </c>
      <c r="B183" s="754" t="s">
        <v>145</v>
      </c>
      <c r="C183" s="755"/>
      <c r="E183" s="213" t="s">
        <v>45</v>
      </c>
      <c r="G183" s="213" t="s">
        <v>841</v>
      </c>
      <c r="I183" s="213"/>
      <c r="J183" s="213"/>
      <c r="K183" s="213"/>
      <c r="L183" s="213">
        <v>1</v>
      </c>
      <c r="M183" s="213"/>
      <c r="N183" s="227"/>
      <c r="O183" s="213"/>
      <c r="P183" s="213"/>
      <c r="Q183" s="213">
        <v>1</v>
      </c>
      <c r="R183" s="213"/>
      <c r="S183" s="213"/>
      <c r="U183" s="217" t="s">
        <v>355</v>
      </c>
      <c r="V183" s="213">
        <v>5</v>
      </c>
      <c r="W183" s="213"/>
      <c r="X183" s="213"/>
      <c r="Y183" s="213"/>
      <c r="Z183" s="213"/>
      <c r="AA183" s="213"/>
      <c r="AC183" s="218"/>
      <c r="AD183" s="226"/>
      <c r="AE183" s="213"/>
      <c r="AG183" s="213" t="s">
        <v>38</v>
      </c>
      <c r="AI183" s="213"/>
      <c r="AJ183" s="213"/>
      <c r="AK183" s="213"/>
      <c r="AL183" s="213"/>
      <c r="AM183" s="213"/>
      <c r="AN183" s="213"/>
      <c r="AO183" s="213"/>
      <c r="AP183" s="213"/>
      <c r="AQ183" s="213"/>
      <c r="AR183" s="213"/>
      <c r="AS183" s="213"/>
      <c r="AT183" s="213"/>
      <c r="AU183" s="220"/>
      <c r="AV183" s="213">
        <f t="shared" si="175"/>
        <v>0</v>
      </c>
      <c r="AW183" s="220"/>
      <c r="AX183" s="218" t="s">
        <v>32</v>
      </c>
      <c r="AZ183" s="213">
        <v>1</v>
      </c>
      <c r="BA183" s="213" t="str">
        <f t="shared" si="176"/>
        <v xml:space="preserve"> </v>
      </c>
      <c r="BB183" s="220"/>
      <c r="BC183" s="213"/>
      <c r="BE183" s="221"/>
      <c r="BF183" s="124"/>
      <c r="BG183" s="221"/>
      <c r="BH183" s="124"/>
      <c r="BI183" s="221"/>
      <c r="BJ183" s="124"/>
      <c r="BK183" s="221"/>
      <c r="BL183" s="124"/>
      <c r="BM183" s="222">
        <f t="shared" si="172"/>
        <v>0</v>
      </c>
      <c r="BN183" s="223" t="e">
        <f t="shared" si="173"/>
        <v>#DIV/0!</v>
      </c>
      <c r="BO183" s="124">
        <f t="shared" si="174"/>
        <v>0</v>
      </c>
      <c r="BP183" s="127"/>
      <c r="BQ183" s="128"/>
    </row>
    <row r="184" spans="1:69" s="215" customFormat="1" ht="68.400000000000006" x14ac:dyDescent="0.4">
      <c r="A184" s="213" t="s">
        <v>864</v>
      </c>
      <c r="B184" s="754" t="s">
        <v>140</v>
      </c>
      <c r="C184" s="755"/>
      <c r="D184" s="220"/>
      <c r="E184" s="213" t="s">
        <v>45</v>
      </c>
      <c r="F184" s="220"/>
      <c r="G184" s="213" t="s">
        <v>841</v>
      </c>
      <c r="H184" s="220"/>
      <c r="I184" s="213"/>
      <c r="J184" s="213"/>
      <c r="K184" s="213"/>
      <c r="L184" s="213">
        <v>1</v>
      </c>
      <c r="M184" s="213"/>
      <c r="N184" s="423"/>
      <c r="O184" s="213"/>
      <c r="P184" s="213"/>
      <c r="Q184" s="213">
        <v>1</v>
      </c>
      <c r="R184" s="213"/>
      <c r="S184" s="213"/>
      <c r="T184" s="220"/>
      <c r="U184" s="217" t="s">
        <v>355</v>
      </c>
      <c r="V184" s="213">
        <v>4</v>
      </c>
      <c r="W184" s="213"/>
      <c r="X184" s="213"/>
      <c r="Y184" s="213"/>
      <c r="Z184" s="213"/>
      <c r="AA184" s="213"/>
      <c r="AB184" s="220"/>
      <c r="AC184" s="218"/>
      <c r="AD184" s="638"/>
      <c r="AE184" s="213"/>
      <c r="AF184" s="220"/>
      <c r="AG184" s="213" t="s">
        <v>38</v>
      </c>
      <c r="AH184" s="220"/>
      <c r="AI184" s="213"/>
      <c r="AJ184" s="213"/>
      <c r="AK184" s="213"/>
      <c r="AL184" s="213"/>
      <c r="AM184" s="213"/>
      <c r="AN184" s="213"/>
      <c r="AO184" s="213"/>
      <c r="AP184" s="213"/>
      <c r="AQ184" s="213"/>
      <c r="AR184" s="213"/>
      <c r="AS184" s="213"/>
      <c r="AT184" s="213"/>
      <c r="AV184" s="213">
        <f t="shared" si="175"/>
        <v>0</v>
      </c>
      <c r="AX184" s="218" t="s">
        <v>248</v>
      </c>
      <c r="AY184" s="220"/>
      <c r="AZ184" s="213">
        <v>1</v>
      </c>
      <c r="BA184" s="213" t="str">
        <f t="shared" si="176"/>
        <v xml:space="preserve"> </v>
      </c>
      <c r="BC184" s="213"/>
      <c r="BE184" s="221"/>
      <c r="BF184" s="124"/>
      <c r="BG184" s="221"/>
      <c r="BH184" s="124"/>
      <c r="BI184" s="221"/>
      <c r="BJ184" s="124"/>
      <c r="BK184" s="221"/>
      <c r="BL184" s="124"/>
      <c r="BM184" s="222">
        <f t="shared" si="172"/>
        <v>0</v>
      </c>
      <c r="BN184" s="223" t="e">
        <f t="shared" si="173"/>
        <v>#DIV/0!</v>
      </c>
      <c r="BO184" s="124">
        <f t="shared" si="174"/>
        <v>0</v>
      </c>
      <c r="BP184" s="127"/>
      <c r="BQ184" s="128"/>
    </row>
    <row r="185" spans="1:69" s="215" customFormat="1" ht="63" x14ac:dyDescent="0.4">
      <c r="A185" s="213" t="s">
        <v>865</v>
      </c>
      <c r="B185" s="754" t="s">
        <v>146</v>
      </c>
      <c r="C185" s="755"/>
      <c r="D185" s="220"/>
      <c r="E185" s="213" t="s">
        <v>45</v>
      </c>
      <c r="F185" s="220"/>
      <c r="G185" s="213" t="s">
        <v>841</v>
      </c>
      <c r="H185" s="220"/>
      <c r="I185" s="213"/>
      <c r="J185" s="213"/>
      <c r="K185" s="213"/>
      <c r="L185" s="213">
        <v>1</v>
      </c>
      <c r="M185" s="213"/>
      <c r="N185" s="423"/>
      <c r="O185" s="213"/>
      <c r="P185" s="213">
        <v>1</v>
      </c>
      <c r="Q185" s="213"/>
      <c r="R185" s="213"/>
      <c r="S185" s="213"/>
      <c r="T185" s="220"/>
      <c r="U185" s="217" t="s">
        <v>354</v>
      </c>
      <c r="V185" s="213">
        <v>4</v>
      </c>
      <c r="W185" s="213"/>
      <c r="X185" s="213"/>
      <c r="Y185" s="213"/>
      <c r="Z185" s="213"/>
      <c r="AA185" s="213"/>
      <c r="AB185" s="220"/>
      <c r="AC185" s="218"/>
      <c r="AD185" s="638"/>
      <c r="AE185" s="213"/>
      <c r="AF185" s="220"/>
      <c r="AG185" s="213" t="s">
        <v>38</v>
      </c>
      <c r="AH185" s="220"/>
      <c r="AI185" s="213"/>
      <c r="AJ185" s="213"/>
      <c r="AK185" s="213"/>
      <c r="AL185" s="213"/>
      <c r="AM185" s="213"/>
      <c r="AN185" s="213"/>
      <c r="AO185" s="213"/>
      <c r="AP185" s="213"/>
      <c r="AQ185" s="213"/>
      <c r="AR185" s="213"/>
      <c r="AS185" s="213"/>
      <c r="AT185" s="213"/>
      <c r="AV185" s="213">
        <f t="shared" si="175"/>
        <v>0</v>
      </c>
      <c r="AX185" s="218" t="s">
        <v>30</v>
      </c>
      <c r="AY185" s="220"/>
      <c r="AZ185" s="213">
        <v>1</v>
      </c>
      <c r="BA185" s="213" t="str">
        <f t="shared" si="176"/>
        <v xml:space="preserve"> </v>
      </c>
      <c r="BC185" s="213"/>
      <c r="BE185" s="221"/>
      <c r="BF185" s="124"/>
      <c r="BG185" s="221"/>
      <c r="BH185" s="124"/>
      <c r="BI185" s="221"/>
      <c r="BJ185" s="124"/>
      <c r="BK185" s="221"/>
      <c r="BL185" s="124"/>
      <c r="BM185" s="222">
        <f t="shared" si="172"/>
        <v>0</v>
      </c>
      <c r="BN185" s="223" t="e">
        <f t="shared" si="173"/>
        <v>#DIV/0!</v>
      </c>
      <c r="BO185" s="124">
        <f t="shared" si="174"/>
        <v>0</v>
      </c>
      <c r="BP185" s="127"/>
      <c r="BQ185" s="128"/>
    </row>
    <row r="186" spans="1:69" s="215" customFormat="1" ht="68.400000000000006" x14ac:dyDescent="0.4">
      <c r="A186" s="213" t="s">
        <v>866</v>
      </c>
      <c r="B186" s="754" t="s">
        <v>403</v>
      </c>
      <c r="C186" s="755"/>
      <c r="E186" s="213" t="s">
        <v>45</v>
      </c>
      <c r="G186" s="213" t="s">
        <v>841</v>
      </c>
      <c r="I186" s="213"/>
      <c r="J186" s="213"/>
      <c r="K186" s="213"/>
      <c r="L186" s="213">
        <v>1</v>
      </c>
      <c r="M186" s="213"/>
      <c r="N186" s="214"/>
      <c r="O186" s="213"/>
      <c r="P186" s="213"/>
      <c r="Q186" s="213">
        <v>1</v>
      </c>
      <c r="R186" s="213"/>
      <c r="S186" s="213"/>
      <c r="U186" s="217" t="s">
        <v>355</v>
      </c>
      <c r="V186" s="213">
        <v>4</v>
      </c>
      <c r="W186" s="213"/>
      <c r="X186" s="213"/>
      <c r="Y186" s="213"/>
      <c r="Z186" s="213"/>
      <c r="AA186" s="213"/>
      <c r="AC186" s="218"/>
      <c r="AD186" s="226"/>
      <c r="AE186" s="213"/>
      <c r="AG186" s="213" t="s">
        <v>38</v>
      </c>
      <c r="AI186" s="213"/>
      <c r="AJ186" s="213"/>
      <c r="AK186" s="213"/>
      <c r="AL186" s="213"/>
      <c r="AM186" s="213"/>
      <c r="AN186" s="213"/>
      <c r="AO186" s="213"/>
      <c r="AP186" s="213"/>
      <c r="AQ186" s="213"/>
      <c r="AR186" s="213"/>
      <c r="AS186" s="213"/>
      <c r="AT186" s="213"/>
      <c r="AV186" s="213">
        <f t="shared" si="175"/>
        <v>0</v>
      </c>
      <c r="AX186" s="218" t="s">
        <v>251</v>
      </c>
      <c r="AZ186" s="213">
        <v>1</v>
      </c>
      <c r="BA186" s="213" t="str">
        <f t="shared" si="176"/>
        <v xml:space="preserve"> </v>
      </c>
      <c r="BC186" s="213"/>
      <c r="BE186" s="221"/>
      <c r="BF186" s="124"/>
      <c r="BG186" s="221"/>
      <c r="BH186" s="124"/>
      <c r="BI186" s="221"/>
      <c r="BJ186" s="124"/>
      <c r="BK186" s="221"/>
      <c r="BL186" s="124"/>
      <c r="BM186" s="222">
        <f t="shared" si="172"/>
        <v>0</v>
      </c>
      <c r="BN186" s="223" t="e">
        <f t="shared" si="173"/>
        <v>#DIV/0!</v>
      </c>
      <c r="BO186" s="124">
        <f t="shared" si="174"/>
        <v>0</v>
      </c>
      <c r="BP186" s="127"/>
      <c r="BQ186" s="128"/>
    </row>
    <row r="187" spans="1:69" s="215" customFormat="1" ht="68.400000000000006" x14ac:dyDescent="0.4">
      <c r="A187" s="213" t="s">
        <v>867</v>
      </c>
      <c r="B187" s="754" t="s">
        <v>231</v>
      </c>
      <c r="C187" s="755"/>
      <c r="D187" s="220"/>
      <c r="E187" s="213" t="s">
        <v>45</v>
      </c>
      <c r="F187" s="220"/>
      <c r="G187" s="213" t="s">
        <v>841</v>
      </c>
      <c r="H187" s="220"/>
      <c r="I187" s="213"/>
      <c r="J187" s="213"/>
      <c r="K187" s="213"/>
      <c r="L187" s="213">
        <v>1</v>
      </c>
      <c r="M187" s="213"/>
      <c r="N187" s="226"/>
      <c r="O187" s="213"/>
      <c r="P187" s="213"/>
      <c r="Q187" s="213"/>
      <c r="R187" s="213"/>
      <c r="S187" s="213">
        <v>1</v>
      </c>
      <c r="T187" s="220"/>
      <c r="U187" s="217" t="s">
        <v>355</v>
      </c>
      <c r="V187" s="213">
        <v>5</v>
      </c>
      <c r="W187" s="213"/>
      <c r="X187" s="213"/>
      <c r="Y187" s="213"/>
      <c r="Z187" s="213"/>
      <c r="AA187" s="213"/>
      <c r="AB187" s="220"/>
      <c r="AC187" s="218"/>
      <c r="AD187" s="638"/>
      <c r="AE187" s="213"/>
      <c r="AF187" s="220"/>
      <c r="AG187" s="213" t="s">
        <v>38</v>
      </c>
      <c r="AH187" s="220"/>
      <c r="AI187" s="213"/>
      <c r="AJ187" s="213"/>
      <c r="AK187" s="213"/>
      <c r="AL187" s="213"/>
      <c r="AM187" s="213"/>
      <c r="AN187" s="213"/>
      <c r="AO187" s="213"/>
      <c r="AP187" s="213"/>
      <c r="AQ187" s="213"/>
      <c r="AR187" s="213"/>
      <c r="AS187" s="213"/>
      <c r="AT187" s="213"/>
      <c r="AU187" s="220"/>
      <c r="AV187" s="213">
        <f t="shared" si="175"/>
        <v>0</v>
      </c>
      <c r="AW187" s="220"/>
      <c r="AX187" s="218" t="s">
        <v>251</v>
      </c>
      <c r="AY187" s="220"/>
      <c r="AZ187" s="213">
        <v>1</v>
      </c>
      <c r="BA187" s="213" t="str">
        <f t="shared" si="176"/>
        <v xml:space="preserve"> </v>
      </c>
      <c r="BB187" s="220"/>
      <c r="BC187" s="213"/>
      <c r="BE187" s="221"/>
      <c r="BF187" s="124"/>
      <c r="BG187" s="221"/>
      <c r="BH187" s="124"/>
      <c r="BI187" s="221"/>
      <c r="BJ187" s="124"/>
      <c r="BK187" s="221"/>
      <c r="BL187" s="124"/>
      <c r="BM187" s="222">
        <f t="shared" si="172"/>
        <v>0</v>
      </c>
      <c r="BN187" s="223" t="e">
        <f t="shared" si="173"/>
        <v>#DIV/0!</v>
      </c>
      <c r="BO187" s="124">
        <f t="shared" si="174"/>
        <v>0</v>
      </c>
      <c r="BP187" s="127"/>
      <c r="BQ187" s="128"/>
    </row>
    <row r="188" spans="1:69" s="215" customFormat="1" ht="66.75" customHeight="1" x14ac:dyDescent="0.4">
      <c r="A188" s="794" t="s">
        <v>868</v>
      </c>
      <c r="B188" s="1042" t="s">
        <v>130</v>
      </c>
      <c r="C188" s="1043"/>
      <c r="E188" s="794" t="s">
        <v>45</v>
      </c>
      <c r="G188" s="794" t="s">
        <v>841</v>
      </c>
      <c r="I188" s="794"/>
      <c r="J188" s="794"/>
      <c r="K188" s="794"/>
      <c r="L188" s="794">
        <v>1</v>
      </c>
      <c r="M188" s="794"/>
      <c r="O188" s="794"/>
      <c r="P188" s="794"/>
      <c r="Q188" s="794">
        <v>1</v>
      </c>
      <c r="R188" s="794"/>
      <c r="S188" s="794"/>
      <c r="U188" s="892" t="s">
        <v>355</v>
      </c>
      <c r="V188" s="794">
        <v>4</v>
      </c>
      <c r="W188" s="794"/>
      <c r="X188" s="794"/>
      <c r="Y188" s="794"/>
      <c r="Z188" s="794"/>
      <c r="AA188" s="794"/>
      <c r="AC188" s="977"/>
      <c r="AD188" s="226"/>
      <c r="AE188" s="794"/>
      <c r="AG188" s="794" t="s">
        <v>38</v>
      </c>
      <c r="AI188" s="794"/>
      <c r="AJ188" s="794"/>
      <c r="AK188" s="794"/>
      <c r="AL188" s="794"/>
      <c r="AM188" s="794"/>
      <c r="AN188" s="794"/>
      <c r="AO188" s="794"/>
      <c r="AP188" s="794"/>
      <c r="AQ188" s="794"/>
      <c r="AR188" s="794"/>
      <c r="AS188" s="794"/>
      <c r="AT188" s="794"/>
      <c r="AV188" s="794">
        <f t="shared" si="175"/>
        <v>0</v>
      </c>
      <c r="AX188" s="218" t="s">
        <v>54</v>
      </c>
      <c r="AZ188" s="794">
        <v>1</v>
      </c>
      <c r="BA188" s="794" t="str">
        <f>IF(AV188&lt;&gt;0,1," ")</f>
        <v xml:space="preserve"> </v>
      </c>
      <c r="BC188" s="794"/>
      <c r="BE188" s="836"/>
      <c r="BF188" s="699"/>
      <c r="BG188" s="836"/>
      <c r="BH188" s="699"/>
      <c r="BI188" s="836"/>
      <c r="BJ188" s="699"/>
      <c r="BK188" s="836"/>
      <c r="BL188" s="699"/>
      <c r="BM188" s="911">
        <f t="shared" si="172"/>
        <v>0</v>
      </c>
      <c r="BN188" s="1137" t="e">
        <f t="shared" si="173"/>
        <v>#DIV/0!</v>
      </c>
      <c r="BO188" s="699">
        <f t="shared" si="174"/>
        <v>0</v>
      </c>
      <c r="BP188" s="127"/>
      <c r="BQ188" s="922"/>
    </row>
    <row r="189" spans="1:69" s="215" customFormat="1" ht="66.75" customHeight="1" x14ac:dyDescent="0.4">
      <c r="A189" s="795"/>
      <c r="B189" s="1044"/>
      <c r="C189" s="1045"/>
      <c r="E189" s="795"/>
      <c r="G189" s="795"/>
      <c r="I189" s="795"/>
      <c r="J189" s="795"/>
      <c r="K189" s="795"/>
      <c r="L189" s="795"/>
      <c r="M189" s="795"/>
      <c r="O189" s="795"/>
      <c r="P189" s="795"/>
      <c r="Q189" s="795"/>
      <c r="R189" s="795"/>
      <c r="S189" s="795"/>
      <c r="U189" s="893"/>
      <c r="V189" s="795"/>
      <c r="W189" s="795"/>
      <c r="X189" s="795"/>
      <c r="Y189" s="795"/>
      <c r="Z189" s="795"/>
      <c r="AA189" s="795"/>
      <c r="AC189" s="978"/>
      <c r="AD189" s="226"/>
      <c r="AE189" s="795"/>
      <c r="AG189" s="795"/>
      <c r="AI189" s="795"/>
      <c r="AJ189" s="795"/>
      <c r="AK189" s="795"/>
      <c r="AL189" s="795"/>
      <c r="AM189" s="795"/>
      <c r="AN189" s="795"/>
      <c r="AO189" s="795"/>
      <c r="AP189" s="795"/>
      <c r="AQ189" s="795"/>
      <c r="AR189" s="795"/>
      <c r="AS189" s="795"/>
      <c r="AT189" s="795"/>
      <c r="AV189" s="795"/>
      <c r="AX189" s="218" t="s">
        <v>32</v>
      </c>
      <c r="AZ189" s="795"/>
      <c r="BA189" s="795"/>
      <c r="BC189" s="795"/>
      <c r="BE189" s="837"/>
      <c r="BF189" s="700"/>
      <c r="BG189" s="837"/>
      <c r="BH189" s="700"/>
      <c r="BI189" s="837"/>
      <c r="BJ189" s="700"/>
      <c r="BK189" s="837"/>
      <c r="BL189" s="700"/>
      <c r="BM189" s="912"/>
      <c r="BN189" s="1138"/>
      <c r="BO189" s="700"/>
      <c r="BP189" s="127"/>
      <c r="BQ189" s="923"/>
    </row>
    <row r="190" spans="1:69" s="220" customFormat="1" ht="63" x14ac:dyDescent="0.4">
      <c r="A190" s="213" t="s">
        <v>869</v>
      </c>
      <c r="B190" s="754" t="s">
        <v>209</v>
      </c>
      <c r="C190" s="755"/>
      <c r="D190" s="214"/>
      <c r="E190" s="213" t="s">
        <v>45</v>
      </c>
      <c r="F190" s="214"/>
      <c r="G190" s="213" t="s">
        <v>841</v>
      </c>
      <c r="H190" s="214"/>
      <c r="I190" s="213"/>
      <c r="J190" s="213"/>
      <c r="K190" s="213"/>
      <c r="L190" s="213">
        <v>1</v>
      </c>
      <c r="M190" s="213"/>
      <c r="N190" s="215"/>
      <c r="O190" s="213"/>
      <c r="P190" s="213">
        <v>1</v>
      </c>
      <c r="Q190" s="213"/>
      <c r="R190" s="213"/>
      <c r="S190" s="213"/>
      <c r="T190" s="216"/>
      <c r="U190" s="217" t="s">
        <v>354</v>
      </c>
      <c r="V190" s="213">
        <v>4</v>
      </c>
      <c r="W190" s="213"/>
      <c r="X190" s="213">
        <v>1</v>
      </c>
      <c r="Y190" s="213"/>
      <c r="Z190" s="213"/>
      <c r="AA190" s="213"/>
      <c r="AB190" s="214"/>
      <c r="AC190" s="218"/>
      <c r="AD190" s="636"/>
      <c r="AE190" s="213"/>
      <c r="AF190" s="214"/>
      <c r="AG190" s="213" t="s">
        <v>38</v>
      </c>
      <c r="AH190" s="214"/>
      <c r="AI190" s="213"/>
      <c r="AJ190" s="213"/>
      <c r="AK190" s="213"/>
      <c r="AL190" s="213"/>
      <c r="AM190" s="213"/>
      <c r="AN190" s="213"/>
      <c r="AO190" s="213"/>
      <c r="AP190" s="213"/>
      <c r="AQ190" s="213"/>
      <c r="AR190" s="213"/>
      <c r="AS190" s="213"/>
      <c r="AT190" s="213"/>
      <c r="AU190" s="215"/>
      <c r="AV190" s="213">
        <f t="shared" si="175"/>
        <v>0</v>
      </c>
      <c r="AW190" s="215"/>
      <c r="AX190" s="218" t="s">
        <v>30</v>
      </c>
      <c r="AY190" s="219"/>
      <c r="AZ190" s="213">
        <v>1</v>
      </c>
      <c r="BA190" s="213" t="str">
        <f t="shared" ref="BA190:BA212" si="177">IF(AV190&lt;&gt;0,1," ")</f>
        <v xml:space="preserve"> </v>
      </c>
      <c r="BB190" s="215"/>
      <c r="BC190" s="213"/>
      <c r="BE190" s="221"/>
      <c r="BF190" s="124"/>
      <c r="BG190" s="221"/>
      <c r="BH190" s="124"/>
      <c r="BI190" s="221"/>
      <c r="BJ190" s="124"/>
      <c r="BK190" s="221"/>
      <c r="BL190" s="124"/>
      <c r="BM190" s="222">
        <f t="shared" si="172"/>
        <v>0</v>
      </c>
      <c r="BN190" s="223" t="e">
        <f t="shared" si="173"/>
        <v>#DIV/0!</v>
      </c>
      <c r="BO190" s="124">
        <f t="shared" si="174"/>
        <v>0</v>
      </c>
      <c r="BP190" s="127"/>
      <c r="BQ190" s="128"/>
    </row>
    <row r="191" spans="1:69" s="215" customFormat="1" ht="45.6" x14ac:dyDescent="0.4">
      <c r="A191" s="213" t="s">
        <v>870</v>
      </c>
      <c r="B191" s="754" t="s">
        <v>144</v>
      </c>
      <c r="C191" s="755"/>
      <c r="E191" s="213" t="s">
        <v>45</v>
      </c>
      <c r="G191" s="213" t="s">
        <v>841</v>
      </c>
      <c r="I191" s="213"/>
      <c r="J191" s="213"/>
      <c r="K191" s="213"/>
      <c r="L191" s="213">
        <v>1</v>
      </c>
      <c r="M191" s="213"/>
      <c r="N191" s="220"/>
      <c r="O191" s="213"/>
      <c r="P191" s="213"/>
      <c r="Q191" s="213">
        <v>1</v>
      </c>
      <c r="R191" s="213"/>
      <c r="S191" s="213"/>
      <c r="U191" s="217" t="s">
        <v>355</v>
      </c>
      <c r="V191" s="213">
        <v>5</v>
      </c>
      <c r="W191" s="213">
        <v>1</v>
      </c>
      <c r="X191" s="213"/>
      <c r="Y191" s="213"/>
      <c r="Z191" s="213"/>
      <c r="AA191" s="213"/>
      <c r="AC191" s="218"/>
      <c r="AD191" s="226"/>
      <c r="AE191" s="213"/>
      <c r="AG191" s="213" t="s">
        <v>38</v>
      </c>
      <c r="AI191" s="213"/>
      <c r="AJ191" s="213"/>
      <c r="AK191" s="213"/>
      <c r="AL191" s="213"/>
      <c r="AM191" s="213"/>
      <c r="AN191" s="213"/>
      <c r="AO191" s="213"/>
      <c r="AP191" s="213"/>
      <c r="AQ191" s="213"/>
      <c r="AR191" s="213"/>
      <c r="AS191" s="213"/>
      <c r="AT191" s="213"/>
      <c r="AV191" s="213">
        <f t="shared" si="175"/>
        <v>0</v>
      </c>
      <c r="AX191" s="218" t="s">
        <v>32</v>
      </c>
      <c r="AZ191" s="213">
        <v>1</v>
      </c>
      <c r="BA191" s="213" t="str">
        <f t="shared" si="177"/>
        <v xml:space="preserve"> </v>
      </c>
      <c r="BC191" s="213"/>
      <c r="BE191" s="221"/>
      <c r="BF191" s="124"/>
      <c r="BG191" s="221"/>
      <c r="BH191" s="124"/>
      <c r="BI191" s="221"/>
      <c r="BJ191" s="124"/>
      <c r="BK191" s="221"/>
      <c r="BL191" s="124"/>
      <c r="BM191" s="222">
        <f t="shared" si="172"/>
        <v>0</v>
      </c>
      <c r="BN191" s="223" t="e">
        <f t="shared" si="173"/>
        <v>#DIV/0!</v>
      </c>
      <c r="BO191" s="124">
        <f t="shared" si="174"/>
        <v>0</v>
      </c>
      <c r="BP191" s="127"/>
      <c r="BQ191" s="128"/>
    </row>
    <row r="192" spans="1:69" s="215" customFormat="1" ht="45.6" x14ac:dyDescent="0.4">
      <c r="A192" s="213" t="s">
        <v>871</v>
      </c>
      <c r="B192" s="754" t="s">
        <v>274</v>
      </c>
      <c r="C192" s="755"/>
      <c r="E192" s="213" t="s">
        <v>45</v>
      </c>
      <c r="G192" s="213" t="s">
        <v>841</v>
      </c>
      <c r="I192" s="213"/>
      <c r="J192" s="213"/>
      <c r="K192" s="213"/>
      <c r="L192" s="213">
        <v>1</v>
      </c>
      <c r="M192" s="213"/>
      <c r="O192" s="213"/>
      <c r="P192" s="213"/>
      <c r="Q192" s="213">
        <v>1</v>
      </c>
      <c r="R192" s="213"/>
      <c r="S192" s="213"/>
      <c r="U192" s="217" t="s">
        <v>355</v>
      </c>
      <c r="V192" s="213">
        <v>5</v>
      </c>
      <c r="W192" s="213"/>
      <c r="X192" s="213"/>
      <c r="Y192" s="213"/>
      <c r="Z192" s="213"/>
      <c r="AA192" s="213"/>
      <c r="AC192" s="218"/>
      <c r="AD192" s="226"/>
      <c r="AE192" s="213"/>
      <c r="AG192" s="213" t="s">
        <v>38</v>
      </c>
      <c r="AI192" s="213"/>
      <c r="AJ192" s="213"/>
      <c r="AK192" s="213"/>
      <c r="AL192" s="213"/>
      <c r="AM192" s="213"/>
      <c r="AN192" s="213"/>
      <c r="AO192" s="213"/>
      <c r="AP192" s="213"/>
      <c r="AQ192" s="213"/>
      <c r="AR192" s="213"/>
      <c r="AS192" s="213"/>
      <c r="AT192" s="213"/>
      <c r="AV192" s="213">
        <f t="shared" si="175"/>
        <v>0</v>
      </c>
      <c r="AX192" s="218" t="s">
        <v>31</v>
      </c>
      <c r="AZ192" s="213">
        <v>1</v>
      </c>
      <c r="BA192" s="213" t="str">
        <f t="shared" si="177"/>
        <v xml:space="preserve"> </v>
      </c>
      <c r="BC192" s="213"/>
      <c r="BE192" s="221"/>
      <c r="BF192" s="124"/>
      <c r="BG192" s="221"/>
      <c r="BH192" s="124"/>
      <c r="BI192" s="221"/>
      <c r="BJ192" s="124"/>
      <c r="BK192" s="221"/>
      <c r="BL192" s="124"/>
      <c r="BM192" s="222">
        <f t="shared" si="172"/>
        <v>0</v>
      </c>
      <c r="BN192" s="223" t="e">
        <f t="shared" si="173"/>
        <v>#DIV/0!</v>
      </c>
      <c r="BO192" s="124">
        <f t="shared" si="174"/>
        <v>0</v>
      </c>
      <c r="BP192" s="127"/>
      <c r="BQ192" s="128"/>
    </row>
    <row r="193" spans="1:69" s="215" customFormat="1" ht="68.400000000000006" x14ac:dyDescent="0.4">
      <c r="A193" s="213" t="s">
        <v>872</v>
      </c>
      <c r="B193" s="754" t="s">
        <v>48</v>
      </c>
      <c r="C193" s="755"/>
      <c r="E193" s="213" t="s">
        <v>45</v>
      </c>
      <c r="G193" s="213" t="s">
        <v>841</v>
      </c>
      <c r="I193" s="213"/>
      <c r="J193" s="213"/>
      <c r="K193" s="213"/>
      <c r="L193" s="213">
        <v>1</v>
      </c>
      <c r="M193" s="213"/>
      <c r="O193" s="213"/>
      <c r="P193" s="213"/>
      <c r="Q193" s="213">
        <v>1</v>
      </c>
      <c r="R193" s="213"/>
      <c r="S193" s="213"/>
      <c r="U193" s="217" t="s">
        <v>355</v>
      </c>
      <c r="V193" s="213">
        <v>5</v>
      </c>
      <c r="W193" s="213"/>
      <c r="X193" s="213"/>
      <c r="Y193" s="213"/>
      <c r="Z193" s="213"/>
      <c r="AA193" s="213"/>
      <c r="AC193" s="218"/>
      <c r="AD193" s="226"/>
      <c r="AE193" s="213"/>
      <c r="AG193" s="213" t="s">
        <v>38</v>
      </c>
      <c r="AI193" s="213"/>
      <c r="AJ193" s="213"/>
      <c r="AK193" s="213"/>
      <c r="AL193" s="213"/>
      <c r="AM193" s="213"/>
      <c r="AN193" s="213"/>
      <c r="AO193" s="213"/>
      <c r="AP193" s="213"/>
      <c r="AQ193" s="213"/>
      <c r="AR193" s="213"/>
      <c r="AS193" s="213"/>
      <c r="AT193" s="213"/>
      <c r="AV193" s="213">
        <f t="shared" ref="AV193" si="178">SUM(AI193:AT193)</f>
        <v>0</v>
      </c>
      <c r="AX193" s="218" t="s">
        <v>248</v>
      </c>
      <c r="AZ193" s="213">
        <v>1</v>
      </c>
      <c r="BA193" s="213" t="str">
        <f t="shared" si="177"/>
        <v xml:space="preserve"> </v>
      </c>
      <c r="BC193" s="213"/>
      <c r="BE193" s="221"/>
      <c r="BF193" s="124"/>
      <c r="BG193" s="221"/>
      <c r="BH193" s="124"/>
      <c r="BI193" s="221"/>
      <c r="BJ193" s="124"/>
      <c r="BK193" s="221"/>
      <c r="BL193" s="124"/>
      <c r="BM193" s="222">
        <f t="shared" ref="BM193" si="179">BE193+BG193+BI193+BK193</f>
        <v>0</v>
      </c>
      <c r="BN193" s="223" t="e">
        <f t="shared" si="173"/>
        <v>#DIV/0!</v>
      </c>
      <c r="BO193" s="124">
        <f t="shared" ref="BO193" si="180">BF193+BH193+BJ193+BL193</f>
        <v>0</v>
      </c>
      <c r="BP193" s="127"/>
      <c r="BQ193" s="128"/>
    </row>
    <row r="194" spans="1:69" s="215" customFormat="1" ht="63" x14ac:dyDescent="0.4">
      <c r="A194" s="213" t="s">
        <v>873</v>
      </c>
      <c r="B194" s="754" t="s">
        <v>147</v>
      </c>
      <c r="C194" s="755"/>
      <c r="D194" s="220"/>
      <c r="E194" s="213" t="s">
        <v>45</v>
      </c>
      <c r="F194" s="220"/>
      <c r="G194" s="213" t="s">
        <v>841</v>
      </c>
      <c r="H194" s="220"/>
      <c r="I194" s="213"/>
      <c r="J194" s="213"/>
      <c r="K194" s="213"/>
      <c r="L194" s="213">
        <v>1</v>
      </c>
      <c r="M194" s="213"/>
      <c r="N194" s="423"/>
      <c r="O194" s="213"/>
      <c r="P194" s="213">
        <v>1</v>
      </c>
      <c r="Q194" s="213"/>
      <c r="R194" s="213"/>
      <c r="S194" s="213"/>
      <c r="T194" s="220"/>
      <c r="U194" s="217" t="s">
        <v>354</v>
      </c>
      <c r="V194" s="213">
        <v>4</v>
      </c>
      <c r="W194" s="213"/>
      <c r="X194" s="213"/>
      <c r="Y194" s="213"/>
      <c r="Z194" s="213"/>
      <c r="AA194" s="213"/>
      <c r="AB194" s="220"/>
      <c r="AC194" s="218"/>
      <c r="AD194" s="638"/>
      <c r="AE194" s="213"/>
      <c r="AF194" s="220"/>
      <c r="AG194" s="213" t="s">
        <v>38</v>
      </c>
      <c r="AH194" s="220"/>
      <c r="AI194" s="213"/>
      <c r="AJ194" s="213"/>
      <c r="AK194" s="213"/>
      <c r="AL194" s="213"/>
      <c r="AM194" s="213"/>
      <c r="AN194" s="213"/>
      <c r="AO194" s="213"/>
      <c r="AP194" s="213"/>
      <c r="AQ194" s="213"/>
      <c r="AR194" s="213"/>
      <c r="AS194" s="213"/>
      <c r="AT194" s="213"/>
      <c r="AU194" s="220"/>
      <c r="AV194" s="213">
        <f t="shared" si="175"/>
        <v>0</v>
      </c>
      <c r="AW194" s="220"/>
      <c r="AX194" s="218" t="s">
        <v>30</v>
      </c>
      <c r="AY194" s="220"/>
      <c r="AZ194" s="213">
        <v>1</v>
      </c>
      <c r="BA194" s="213" t="str">
        <f t="shared" si="177"/>
        <v xml:space="preserve"> </v>
      </c>
      <c r="BB194" s="220"/>
      <c r="BC194" s="213"/>
      <c r="BE194" s="221"/>
      <c r="BF194" s="124"/>
      <c r="BG194" s="221"/>
      <c r="BH194" s="124"/>
      <c r="BI194" s="221"/>
      <c r="BJ194" s="124"/>
      <c r="BK194" s="221"/>
      <c r="BL194" s="124"/>
      <c r="BM194" s="222">
        <f t="shared" si="172"/>
        <v>0</v>
      </c>
      <c r="BN194" s="223" t="e">
        <f t="shared" si="173"/>
        <v>#DIV/0!</v>
      </c>
      <c r="BO194" s="124">
        <f t="shared" si="174"/>
        <v>0</v>
      </c>
      <c r="BP194" s="127"/>
      <c r="BQ194" s="128"/>
    </row>
    <row r="195" spans="1:69" s="215" customFormat="1" ht="63" x14ac:dyDescent="0.4">
      <c r="A195" s="213" t="s">
        <v>874</v>
      </c>
      <c r="B195" s="754" t="s">
        <v>153</v>
      </c>
      <c r="C195" s="755"/>
      <c r="D195" s="220"/>
      <c r="E195" s="213" t="s">
        <v>45</v>
      </c>
      <c r="F195" s="220"/>
      <c r="G195" s="213" t="s">
        <v>841</v>
      </c>
      <c r="H195" s="220"/>
      <c r="I195" s="213"/>
      <c r="J195" s="213"/>
      <c r="K195" s="213"/>
      <c r="L195" s="213">
        <v>1</v>
      </c>
      <c r="M195" s="213"/>
      <c r="O195" s="213"/>
      <c r="P195" s="213">
        <v>1</v>
      </c>
      <c r="Q195" s="213"/>
      <c r="R195" s="213"/>
      <c r="S195" s="213"/>
      <c r="T195" s="220"/>
      <c r="U195" s="217" t="s">
        <v>354</v>
      </c>
      <c r="V195" s="213">
        <v>4</v>
      </c>
      <c r="W195" s="213"/>
      <c r="X195" s="213"/>
      <c r="Y195" s="213"/>
      <c r="Z195" s="213"/>
      <c r="AA195" s="213"/>
      <c r="AB195" s="220"/>
      <c r="AC195" s="218"/>
      <c r="AD195" s="638"/>
      <c r="AE195" s="213"/>
      <c r="AF195" s="220"/>
      <c r="AG195" s="213" t="s">
        <v>38</v>
      </c>
      <c r="AH195" s="220"/>
      <c r="AI195" s="213"/>
      <c r="AJ195" s="213"/>
      <c r="AK195" s="213"/>
      <c r="AL195" s="213"/>
      <c r="AM195" s="213"/>
      <c r="AN195" s="213"/>
      <c r="AO195" s="213"/>
      <c r="AP195" s="213"/>
      <c r="AQ195" s="213"/>
      <c r="AR195" s="213"/>
      <c r="AS195" s="213"/>
      <c r="AT195" s="213"/>
      <c r="AV195" s="213">
        <f t="shared" si="175"/>
        <v>0</v>
      </c>
      <c r="AX195" s="218" t="s">
        <v>30</v>
      </c>
      <c r="AY195" s="220"/>
      <c r="AZ195" s="213">
        <v>1</v>
      </c>
      <c r="BA195" s="213" t="str">
        <f t="shared" si="177"/>
        <v xml:space="preserve"> </v>
      </c>
      <c r="BC195" s="213"/>
      <c r="BE195" s="221"/>
      <c r="BF195" s="124"/>
      <c r="BG195" s="221"/>
      <c r="BH195" s="124"/>
      <c r="BI195" s="221"/>
      <c r="BJ195" s="124"/>
      <c r="BK195" s="221"/>
      <c r="BL195" s="124"/>
      <c r="BM195" s="222">
        <f t="shared" si="172"/>
        <v>0</v>
      </c>
      <c r="BN195" s="223" t="e">
        <f t="shared" si="173"/>
        <v>#DIV/0!</v>
      </c>
      <c r="BO195" s="124">
        <f t="shared" si="174"/>
        <v>0</v>
      </c>
      <c r="BP195" s="127"/>
      <c r="BQ195" s="128"/>
    </row>
    <row r="196" spans="1:69" s="215" customFormat="1" ht="63" x14ac:dyDescent="0.4">
      <c r="A196" s="213" t="s">
        <v>875</v>
      </c>
      <c r="B196" s="754" t="s">
        <v>139</v>
      </c>
      <c r="C196" s="755"/>
      <c r="D196" s="220"/>
      <c r="E196" s="213" t="s">
        <v>45</v>
      </c>
      <c r="F196" s="220"/>
      <c r="G196" s="213" t="s">
        <v>841</v>
      </c>
      <c r="H196" s="220"/>
      <c r="I196" s="213"/>
      <c r="J196" s="213"/>
      <c r="K196" s="213"/>
      <c r="L196" s="213">
        <v>1</v>
      </c>
      <c r="M196" s="213"/>
      <c r="O196" s="213"/>
      <c r="P196" s="213">
        <v>1</v>
      </c>
      <c r="Q196" s="213"/>
      <c r="R196" s="213"/>
      <c r="S196" s="213"/>
      <c r="T196" s="220"/>
      <c r="U196" s="217" t="s">
        <v>354</v>
      </c>
      <c r="V196" s="213">
        <v>4</v>
      </c>
      <c r="W196" s="213"/>
      <c r="X196" s="213"/>
      <c r="Y196" s="213"/>
      <c r="Z196" s="213"/>
      <c r="AA196" s="213"/>
      <c r="AB196" s="220"/>
      <c r="AC196" s="218"/>
      <c r="AD196" s="638"/>
      <c r="AE196" s="213"/>
      <c r="AF196" s="220"/>
      <c r="AG196" s="213" t="s">
        <v>38</v>
      </c>
      <c r="AH196" s="220"/>
      <c r="AI196" s="213"/>
      <c r="AJ196" s="213"/>
      <c r="AK196" s="213"/>
      <c r="AL196" s="213"/>
      <c r="AM196" s="213"/>
      <c r="AN196" s="213"/>
      <c r="AO196" s="213"/>
      <c r="AP196" s="213"/>
      <c r="AQ196" s="213"/>
      <c r="AR196" s="213"/>
      <c r="AS196" s="213"/>
      <c r="AT196" s="213"/>
      <c r="AV196" s="213">
        <f t="shared" si="175"/>
        <v>0</v>
      </c>
      <c r="AX196" s="218" t="s">
        <v>30</v>
      </c>
      <c r="AY196" s="220"/>
      <c r="AZ196" s="213">
        <v>1</v>
      </c>
      <c r="BA196" s="213" t="str">
        <f t="shared" si="177"/>
        <v xml:space="preserve"> </v>
      </c>
      <c r="BC196" s="213"/>
      <c r="BE196" s="221"/>
      <c r="BF196" s="124"/>
      <c r="BG196" s="221"/>
      <c r="BH196" s="124"/>
      <c r="BI196" s="221"/>
      <c r="BJ196" s="124"/>
      <c r="BK196" s="221"/>
      <c r="BL196" s="124"/>
      <c r="BM196" s="222">
        <f t="shared" si="172"/>
        <v>0</v>
      </c>
      <c r="BN196" s="223" t="e">
        <f t="shared" si="173"/>
        <v>#DIV/0!</v>
      </c>
      <c r="BO196" s="124">
        <f t="shared" si="174"/>
        <v>0</v>
      </c>
      <c r="BP196" s="127"/>
      <c r="BQ196" s="128"/>
    </row>
    <row r="197" spans="1:69" s="215" customFormat="1" ht="60.6" customHeight="1" x14ac:dyDescent="0.4">
      <c r="A197" s="213" t="s">
        <v>876</v>
      </c>
      <c r="B197" s="754" t="s">
        <v>218</v>
      </c>
      <c r="C197" s="755"/>
      <c r="D197" s="220"/>
      <c r="E197" s="213" t="s">
        <v>45</v>
      </c>
      <c r="F197" s="220"/>
      <c r="G197" s="213" t="s">
        <v>841</v>
      </c>
      <c r="H197" s="220"/>
      <c r="I197" s="213"/>
      <c r="J197" s="213"/>
      <c r="K197" s="213"/>
      <c r="L197" s="213">
        <v>1</v>
      </c>
      <c r="M197" s="213"/>
      <c r="O197" s="213"/>
      <c r="P197" s="213">
        <v>1</v>
      </c>
      <c r="Q197" s="213"/>
      <c r="R197" s="213"/>
      <c r="S197" s="213"/>
      <c r="T197" s="220"/>
      <c r="U197" s="217" t="s">
        <v>355</v>
      </c>
      <c r="V197" s="213">
        <v>5</v>
      </c>
      <c r="W197" s="213"/>
      <c r="X197" s="213"/>
      <c r="Y197" s="213"/>
      <c r="Z197" s="213"/>
      <c r="AA197" s="213"/>
      <c r="AB197" s="220"/>
      <c r="AC197" s="218"/>
      <c r="AD197" s="638"/>
      <c r="AE197" s="213"/>
      <c r="AF197" s="220"/>
      <c r="AG197" s="213" t="s">
        <v>38</v>
      </c>
      <c r="AH197" s="220"/>
      <c r="AI197" s="213"/>
      <c r="AJ197" s="213"/>
      <c r="AK197" s="213"/>
      <c r="AL197" s="213"/>
      <c r="AM197" s="213"/>
      <c r="AN197" s="213"/>
      <c r="AO197" s="213"/>
      <c r="AP197" s="213"/>
      <c r="AQ197" s="213"/>
      <c r="AR197" s="213"/>
      <c r="AS197" s="213"/>
      <c r="AT197" s="213"/>
      <c r="AV197" s="213">
        <f t="shared" si="175"/>
        <v>0</v>
      </c>
      <c r="AX197" s="218" t="s">
        <v>59</v>
      </c>
      <c r="AY197" s="220"/>
      <c r="AZ197" s="213">
        <v>1</v>
      </c>
      <c r="BA197" s="213" t="str">
        <f t="shared" si="177"/>
        <v xml:space="preserve"> </v>
      </c>
      <c r="BC197" s="213"/>
      <c r="BE197" s="221"/>
      <c r="BF197" s="124"/>
      <c r="BG197" s="221"/>
      <c r="BH197" s="124"/>
      <c r="BI197" s="221"/>
      <c r="BJ197" s="124"/>
      <c r="BK197" s="221"/>
      <c r="BL197" s="124"/>
      <c r="BM197" s="222">
        <f t="shared" si="172"/>
        <v>0</v>
      </c>
      <c r="BN197" s="223" t="e">
        <f t="shared" si="173"/>
        <v>#DIV/0!</v>
      </c>
      <c r="BO197" s="124">
        <f t="shared" si="174"/>
        <v>0</v>
      </c>
      <c r="BP197" s="127"/>
      <c r="BQ197" s="128"/>
    </row>
    <row r="198" spans="1:69" s="215" customFormat="1" ht="63" x14ac:dyDescent="0.4">
      <c r="A198" s="213" t="s">
        <v>877</v>
      </c>
      <c r="B198" s="754" t="s">
        <v>141</v>
      </c>
      <c r="C198" s="755"/>
      <c r="D198" s="214"/>
      <c r="E198" s="213" t="s">
        <v>45</v>
      </c>
      <c r="F198" s="214"/>
      <c r="G198" s="213" t="s">
        <v>841</v>
      </c>
      <c r="H198" s="214"/>
      <c r="I198" s="213"/>
      <c r="J198" s="213"/>
      <c r="K198" s="213"/>
      <c r="L198" s="213">
        <v>1</v>
      </c>
      <c r="M198" s="213"/>
      <c r="N198" s="220"/>
      <c r="O198" s="213"/>
      <c r="P198" s="213">
        <v>1</v>
      </c>
      <c r="Q198" s="213"/>
      <c r="R198" s="213"/>
      <c r="S198" s="213"/>
      <c r="T198" s="216"/>
      <c r="U198" s="217" t="s">
        <v>354</v>
      </c>
      <c r="V198" s="213">
        <v>3</v>
      </c>
      <c r="W198" s="213"/>
      <c r="X198" s="213"/>
      <c r="Y198" s="213"/>
      <c r="Z198" s="213"/>
      <c r="AA198" s="213"/>
      <c r="AB198" s="214"/>
      <c r="AC198" s="218"/>
      <c r="AD198" s="636"/>
      <c r="AE198" s="213"/>
      <c r="AF198" s="214"/>
      <c r="AG198" s="213" t="s">
        <v>38</v>
      </c>
      <c r="AH198" s="214"/>
      <c r="AI198" s="213"/>
      <c r="AJ198" s="213"/>
      <c r="AK198" s="213"/>
      <c r="AL198" s="213"/>
      <c r="AM198" s="213"/>
      <c r="AN198" s="213"/>
      <c r="AO198" s="213"/>
      <c r="AP198" s="213"/>
      <c r="AQ198" s="213"/>
      <c r="AR198" s="213"/>
      <c r="AS198" s="213"/>
      <c r="AT198" s="213"/>
      <c r="AV198" s="213">
        <f t="shared" si="175"/>
        <v>0</v>
      </c>
      <c r="AX198" s="218" t="s">
        <v>59</v>
      </c>
      <c r="AY198" s="219"/>
      <c r="AZ198" s="213">
        <v>1</v>
      </c>
      <c r="BA198" s="213" t="str">
        <f t="shared" si="177"/>
        <v xml:space="preserve"> </v>
      </c>
      <c r="BC198" s="213"/>
      <c r="BE198" s="221"/>
      <c r="BF198" s="124"/>
      <c r="BG198" s="221"/>
      <c r="BH198" s="124"/>
      <c r="BI198" s="221"/>
      <c r="BJ198" s="124"/>
      <c r="BK198" s="221"/>
      <c r="BL198" s="124"/>
      <c r="BM198" s="222">
        <f t="shared" si="172"/>
        <v>0</v>
      </c>
      <c r="BN198" s="223" t="e">
        <f t="shared" si="173"/>
        <v>#DIV/0!</v>
      </c>
      <c r="BO198" s="124">
        <f t="shared" si="174"/>
        <v>0</v>
      </c>
      <c r="BP198" s="127"/>
      <c r="BQ198" s="128"/>
    </row>
    <row r="199" spans="1:69" s="215" customFormat="1" ht="68.400000000000006" x14ac:dyDescent="0.4">
      <c r="A199" s="213" t="s">
        <v>878</v>
      </c>
      <c r="B199" s="754" t="s">
        <v>143</v>
      </c>
      <c r="C199" s="755"/>
      <c r="D199" s="214"/>
      <c r="E199" s="213" t="s">
        <v>45</v>
      </c>
      <c r="F199" s="214"/>
      <c r="G199" s="213" t="s">
        <v>841</v>
      </c>
      <c r="H199" s="214"/>
      <c r="I199" s="213"/>
      <c r="J199" s="213"/>
      <c r="K199" s="213"/>
      <c r="L199" s="213">
        <v>1</v>
      </c>
      <c r="M199" s="213"/>
      <c r="N199" s="220"/>
      <c r="O199" s="213">
        <v>1</v>
      </c>
      <c r="P199" s="213"/>
      <c r="Q199" s="213"/>
      <c r="R199" s="213"/>
      <c r="S199" s="213"/>
      <c r="T199" s="216"/>
      <c r="U199" s="217" t="s">
        <v>355</v>
      </c>
      <c r="V199" s="213">
        <v>4</v>
      </c>
      <c r="W199" s="213"/>
      <c r="X199" s="213"/>
      <c r="Y199" s="213"/>
      <c r="Z199" s="213"/>
      <c r="AA199" s="213"/>
      <c r="AB199" s="214"/>
      <c r="AC199" s="218"/>
      <c r="AD199" s="636"/>
      <c r="AE199" s="213"/>
      <c r="AF199" s="214"/>
      <c r="AG199" s="213" t="s">
        <v>38</v>
      </c>
      <c r="AH199" s="214"/>
      <c r="AI199" s="213"/>
      <c r="AJ199" s="213"/>
      <c r="AK199" s="213"/>
      <c r="AL199" s="213"/>
      <c r="AM199" s="213"/>
      <c r="AN199" s="213"/>
      <c r="AO199" s="213"/>
      <c r="AP199" s="213"/>
      <c r="AQ199" s="213"/>
      <c r="AR199" s="213"/>
      <c r="AS199" s="213"/>
      <c r="AT199" s="213"/>
      <c r="AV199" s="213">
        <f t="shared" ref="AV199:AV210" si="181">SUM(AI199:AT199)</f>
        <v>0</v>
      </c>
      <c r="AX199" s="218" t="s">
        <v>63</v>
      </c>
      <c r="AY199" s="219"/>
      <c r="AZ199" s="213">
        <v>1</v>
      </c>
      <c r="BA199" s="213" t="str">
        <f t="shared" si="177"/>
        <v xml:space="preserve"> </v>
      </c>
      <c r="BC199" s="213"/>
      <c r="BE199" s="221"/>
      <c r="BF199" s="124"/>
      <c r="BG199" s="221"/>
      <c r="BH199" s="124"/>
      <c r="BI199" s="221"/>
      <c r="BJ199" s="124"/>
      <c r="BK199" s="221"/>
      <c r="BL199" s="124"/>
      <c r="BM199" s="222">
        <f t="shared" ref="BM199:BM210" si="182">BE199+BG199+BI199+BK199</f>
        <v>0</v>
      </c>
      <c r="BN199" s="223" t="e">
        <f t="shared" si="173"/>
        <v>#DIV/0!</v>
      </c>
      <c r="BO199" s="124">
        <f t="shared" ref="BO199:BO210" si="183">BF199+BH199+BJ199+BL199</f>
        <v>0</v>
      </c>
      <c r="BP199" s="127"/>
      <c r="BQ199" s="128"/>
    </row>
    <row r="200" spans="1:69" s="215" customFormat="1" ht="31.2" x14ac:dyDescent="0.4">
      <c r="A200" s="213" t="s">
        <v>879</v>
      </c>
      <c r="B200" s="754" t="s">
        <v>576</v>
      </c>
      <c r="C200" s="755"/>
      <c r="D200" s="214"/>
      <c r="E200" s="213" t="s">
        <v>45</v>
      </c>
      <c r="F200" s="214"/>
      <c r="G200" s="213" t="s">
        <v>841</v>
      </c>
      <c r="H200" s="214"/>
      <c r="I200" s="213"/>
      <c r="J200" s="213"/>
      <c r="K200" s="213"/>
      <c r="L200" s="213">
        <v>1</v>
      </c>
      <c r="M200" s="213"/>
      <c r="N200" s="220"/>
      <c r="O200" s="213">
        <v>1</v>
      </c>
      <c r="P200" s="213"/>
      <c r="Q200" s="213"/>
      <c r="R200" s="213"/>
      <c r="S200" s="213"/>
      <c r="T200" s="216"/>
      <c r="U200" s="217" t="s">
        <v>355</v>
      </c>
      <c r="V200" s="213">
        <v>5</v>
      </c>
      <c r="W200" s="213"/>
      <c r="X200" s="213"/>
      <c r="Y200" s="213"/>
      <c r="Z200" s="213"/>
      <c r="AA200" s="213"/>
      <c r="AB200" s="214"/>
      <c r="AC200" s="218"/>
      <c r="AD200" s="636"/>
      <c r="AE200" s="213"/>
      <c r="AF200" s="214"/>
      <c r="AG200" s="213" t="s">
        <v>38</v>
      </c>
      <c r="AH200" s="214"/>
      <c r="AI200" s="213"/>
      <c r="AJ200" s="213"/>
      <c r="AK200" s="213"/>
      <c r="AL200" s="213"/>
      <c r="AM200" s="213"/>
      <c r="AN200" s="213"/>
      <c r="AO200" s="213"/>
      <c r="AP200" s="213"/>
      <c r="AQ200" s="213"/>
      <c r="AR200" s="213"/>
      <c r="AS200" s="213"/>
      <c r="AT200" s="213"/>
      <c r="AV200" s="213">
        <f t="shared" si="181"/>
        <v>0</v>
      </c>
      <c r="AX200" s="218" t="s">
        <v>484</v>
      </c>
      <c r="AY200" s="219"/>
      <c r="AZ200" s="213">
        <v>1</v>
      </c>
      <c r="BA200" s="213" t="str">
        <f t="shared" si="177"/>
        <v xml:space="preserve"> </v>
      </c>
      <c r="BC200" s="213"/>
      <c r="BE200" s="221"/>
      <c r="BF200" s="124"/>
      <c r="BG200" s="221"/>
      <c r="BH200" s="124"/>
      <c r="BI200" s="221"/>
      <c r="BJ200" s="124"/>
      <c r="BK200" s="221"/>
      <c r="BL200" s="124"/>
      <c r="BM200" s="222">
        <f t="shared" si="182"/>
        <v>0</v>
      </c>
      <c r="BN200" s="223" t="e">
        <f t="shared" si="173"/>
        <v>#DIV/0!</v>
      </c>
      <c r="BO200" s="124">
        <f t="shared" si="183"/>
        <v>0</v>
      </c>
      <c r="BP200" s="127"/>
      <c r="BQ200" s="128"/>
    </row>
    <row r="201" spans="1:69" s="215" customFormat="1" ht="31.2" x14ac:dyDescent="0.4">
      <c r="A201" s="213" t="s">
        <v>880</v>
      </c>
      <c r="B201" s="754" t="s">
        <v>577</v>
      </c>
      <c r="C201" s="755"/>
      <c r="D201" s="214"/>
      <c r="E201" s="213" t="s">
        <v>45</v>
      </c>
      <c r="F201" s="214"/>
      <c r="G201" s="213" t="s">
        <v>841</v>
      </c>
      <c r="H201" s="214"/>
      <c r="I201" s="213"/>
      <c r="J201" s="213"/>
      <c r="K201" s="213"/>
      <c r="L201" s="213">
        <v>1</v>
      </c>
      <c r="M201" s="213"/>
      <c r="N201" s="220"/>
      <c r="O201" s="213">
        <v>1</v>
      </c>
      <c r="P201" s="213"/>
      <c r="Q201" s="213"/>
      <c r="R201" s="213"/>
      <c r="S201" s="213"/>
      <c r="T201" s="216"/>
      <c r="U201" s="217" t="s">
        <v>355</v>
      </c>
      <c r="V201" s="213">
        <v>5</v>
      </c>
      <c r="W201" s="213"/>
      <c r="X201" s="213"/>
      <c r="Y201" s="213"/>
      <c r="Z201" s="213"/>
      <c r="AA201" s="213"/>
      <c r="AB201" s="214"/>
      <c r="AC201" s="218"/>
      <c r="AD201" s="636"/>
      <c r="AE201" s="213"/>
      <c r="AF201" s="214"/>
      <c r="AG201" s="213" t="s">
        <v>38</v>
      </c>
      <c r="AH201" s="214"/>
      <c r="AI201" s="213"/>
      <c r="AJ201" s="213"/>
      <c r="AK201" s="213"/>
      <c r="AL201" s="213"/>
      <c r="AM201" s="213"/>
      <c r="AN201" s="213"/>
      <c r="AO201" s="213"/>
      <c r="AP201" s="213"/>
      <c r="AQ201" s="213"/>
      <c r="AR201" s="213"/>
      <c r="AS201" s="213"/>
      <c r="AT201" s="213"/>
      <c r="AV201" s="213">
        <f t="shared" si="181"/>
        <v>0</v>
      </c>
      <c r="AX201" s="218" t="s">
        <v>484</v>
      </c>
      <c r="AY201" s="219"/>
      <c r="AZ201" s="213">
        <v>1</v>
      </c>
      <c r="BA201" s="213" t="str">
        <f t="shared" si="177"/>
        <v xml:space="preserve"> </v>
      </c>
      <c r="BC201" s="213"/>
      <c r="BE201" s="221"/>
      <c r="BF201" s="124"/>
      <c r="BG201" s="221"/>
      <c r="BH201" s="124"/>
      <c r="BI201" s="221"/>
      <c r="BJ201" s="124"/>
      <c r="BK201" s="221"/>
      <c r="BL201" s="124"/>
      <c r="BM201" s="222">
        <f t="shared" si="182"/>
        <v>0</v>
      </c>
      <c r="BN201" s="223" t="e">
        <f t="shared" si="173"/>
        <v>#DIV/0!</v>
      </c>
      <c r="BO201" s="124">
        <f t="shared" si="183"/>
        <v>0</v>
      </c>
      <c r="BP201" s="127"/>
      <c r="BQ201" s="128"/>
    </row>
    <row r="202" spans="1:69" s="215" customFormat="1" ht="31.2" x14ac:dyDescent="0.4">
      <c r="A202" s="213" t="s">
        <v>881</v>
      </c>
      <c r="B202" s="754" t="s">
        <v>578</v>
      </c>
      <c r="C202" s="755"/>
      <c r="D202" s="214"/>
      <c r="E202" s="213" t="s">
        <v>45</v>
      </c>
      <c r="F202" s="214"/>
      <c r="G202" s="213" t="s">
        <v>841</v>
      </c>
      <c r="H202" s="214"/>
      <c r="I202" s="213"/>
      <c r="J202" s="213"/>
      <c r="K202" s="213"/>
      <c r="L202" s="213">
        <v>1</v>
      </c>
      <c r="M202" s="213"/>
      <c r="N202" s="220"/>
      <c r="O202" s="213">
        <v>1</v>
      </c>
      <c r="P202" s="213"/>
      <c r="Q202" s="213"/>
      <c r="R202" s="213"/>
      <c r="S202" s="213"/>
      <c r="T202" s="216"/>
      <c r="U202" s="217" t="s">
        <v>355</v>
      </c>
      <c r="V202" s="213">
        <v>5</v>
      </c>
      <c r="W202" s="213"/>
      <c r="X202" s="213"/>
      <c r="Y202" s="213"/>
      <c r="Z202" s="213"/>
      <c r="AA202" s="213"/>
      <c r="AB202" s="214"/>
      <c r="AC202" s="218"/>
      <c r="AD202" s="636"/>
      <c r="AE202" s="213"/>
      <c r="AF202" s="214"/>
      <c r="AG202" s="213" t="s">
        <v>38</v>
      </c>
      <c r="AH202" s="214"/>
      <c r="AI202" s="213"/>
      <c r="AJ202" s="213"/>
      <c r="AK202" s="213"/>
      <c r="AL202" s="213"/>
      <c r="AM202" s="213"/>
      <c r="AN202" s="213"/>
      <c r="AO202" s="213"/>
      <c r="AP202" s="213"/>
      <c r="AQ202" s="213"/>
      <c r="AR202" s="213"/>
      <c r="AS202" s="213"/>
      <c r="AT202" s="213"/>
      <c r="AV202" s="213">
        <f t="shared" si="181"/>
        <v>0</v>
      </c>
      <c r="AX202" s="218" t="s">
        <v>484</v>
      </c>
      <c r="AY202" s="219"/>
      <c r="AZ202" s="213">
        <v>1</v>
      </c>
      <c r="BA202" s="213" t="str">
        <f t="shared" si="177"/>
        <v xml:space="preserve"> </v>
      </c>
      <c r="BC202" s="213"/>
      <c r="BE202" s="221"/>
      <c r="BF202" s="124"/>
      <c r="BG202" s="221"/>
      <c r="BH202" s="124"/>
      <c r="BI202" s="221"/>
      <c r="BJ202" s="124"/>
      <c r="BK202" s="221"/>
      <c r="BL202" s="124"/>
      <c r="BM202" s="222">
        <f t="shared" si="182"/>
        <v>0</v>
      </c>
      <c r="BN202" s="223" t="e">
        <f t="shared" si="173"/>
        <v>#DIV/0!</v>
      </c>
      <c r="BO202" s="124">
        <f t="shared" si="183"/>
        <v>0</v>
      </c>
      <c r="BP202" s="127"/>
      <c r="BQ202" s="128"/>
    </row>
    <row r="203" spans="1:69" s="215" customFormat="1" ht="31.2" x14ac:dyDescent="0.4">
      <c r="A203" s="213" t="s">
        <v>882</v>
      </c>
      <c r="B203" s="754" t="s">
        <v>579</v>
      </c>
      <c r="C203" s="755"/>
      <c r="D203" s="214"/>
      <c r="E203" s="213" t="s">
        <v>45</v>
      </c>
      <c r="F203" s="214"/>
      <c r="G203" s="213" t="s">
        <v>841</v>
      </c>
      <c r="H203" s="214"/>
      <c r="I203" s="213"/>
      <c r="J203" s="213"/>
      <c r="K203" s="213"/>
      <c r="L203" s="213">
        <v>1</v>
      </c>
      <c r="M203" s="213"/>
      <c r="N203" s="220"/>
      <c r="O203" s="213">
        <v>1</v>
      </c>
      <c r="P203" s="213"/>
      <c r="Q203" s="213"/>
      <c r="R203" s="213"/>
      <c r="S203" s="213"/>
      <c r="T203" s="216"/>
      <c r="U203" s="217" t="s">
        <v>355</v>
      </c>
      <c r="V203" s="213">
        <v>5</v>
      </c>
      <c r="W203" s="213"/>
      <c r="X203" s="213"/>
      <c r="Y203" s="213"/>
      <c r="Z203" s="213"/>
      <c r="AA203" s="213"/>
      <c r="AB203" s="214"/>
      <c r="AC203" s="218"/>
      <c r="AD203" s="636"/>
      <c r="AE203" s="213"/>
      <c r="AF203" s="214"/>
      <c r="AG203" s="213" t="s">
        <v>38</v>
      </c>
      <c r="AH203" s="214"/>
      <c r="AI203" s="213"/>
      <c r="AJ203" s="213"/>
      <c r="AK203" s="213"/>
      <c r="AL203" s="213"/>
      <c r="AM203" s="213"/>
      <c r="AN203" s="213"/>
      <c r="AO203" s="213"/>
      <c r="AP203" s="213"/>
      <c r="AQ203" s="213"/>
      <c r="AR203" s="213"/>
      <c r="AS203" s="213"/>
      <c r="AT203" s="213"/>
      <c r="AV203" s="213">
        <f t="shared" ref="AV203:AV205" si="184">SUM(AI203:AT203)</f>
        <v>0</v>
      </c>
      <c r="AX203" s="218" t="s">
        <v>484</v>
      </c>
      <c r="AY203" s="219"/>
      <c r="AZ203" s="213">
        <v>1</v>
      </c>
      <c r="BA203" s="213" t="str">
        <f t="shared" si="177"/>
        <v xml:space="preserve"> </v>
      </c>
      <c r="BC203" s="213"/>
      <c r="BE203" s="221"/>
      <c r="BF203" s="124"/>
      <c r="BG203" s="221"/>
      <c r="BH203" s="124"/>
      <c r="BI203" s="221"/>
      <c r="BJ203" s="124"/>
      <c r="BK203" s="221"/>
      <c r="BL203" s="124"/>
      <c r="BM203" s="222">
        <f t="shared" ref="BM203:BM205" si="185">BE203+BG203+BI203+BK203</f>
        <v>0</v>
      </c>
      <c r="BN203" s="223" t="e">
        <f t="shared" si="173"/>
        <v>#DIV/0!</v>
      </c>
      <c r="BO203" s="124">
        <f t="shared" ref="BO203:BO205" si="186">BF203+BH203+BJ203+BL203</f>
        <v>0</v>
      </c>
      <c r="BP203" s="127"/>
      <c r="BQ203" s="128"/>
    </row>
    <row r="204" spans="1:69" s="215" customFormat="1" ht="31.2" x14ac:dyDescent="0.4">
      <c r="A204" s="213" t="s">
        <v>883</v>
      </c>
      <c r="B204" s="754" t="s">
        <v>580</v>
      </c>
      <c r="C204" s="755"/>
      <c r="D204" s="214"/>
      <c r="E204" s="213" t="s">
        <v>45</v>
      </c>
      <c r="F204" s="214"/>
      <c r="G204" s="213" t="s">
        <v>841</v>
      </c>
      <c r="H204" s="214"/>
      <c r="I204" s="213"/>
      <c r="J204" s="213"/>
      <c r="K204" s="213"/>
      <c r="L204" s="213">
        <v>1</v>
      </c>
      <c r="M204" s="213"/>
      <c r="N204" s="220"/>
      <c r="O204" s="213">
        <v>1</v>
      </c>
      <c r="P204" s="213"/>
      <c r="Q204" s="213"/>
      <c r="R204" s="213"/>
      <c r="S204" s="213"/>
      <c r="T204" s="216"/>
      <c r="U204" s="217" t="s">
        <v>355</v>
      </c>
      <c r="V204" s="213">
        <v>5</v>
      </c>
      <c r="W204" s="213"/>
      <c r="X204" s="213"/>
      <c r="Y204" s="213"/>
      <c r="Z204" s="213"/>
      <c r="AA204" s="213"/>
      <c r="AB204" s="214"/>
      <c r="AC204" s="218"/>
      <c r="AD204" s="636"/>
      <c r="AE204" s="213"/>
      <c r="AF204" s="214"/>
      <c r="AG204" s="213" t="s">
        <v>38</v>
      </c>
      <c r="AH204" s="214"/>
      <c r="AI204" s="213"/>
      <c r="AJ204" s="213"/>
      <c r="AK204" s="213"/>
      <c r="AL204" s="213"/>
      <c r="AM204" s="213"/>
      <c r="AN204" s="213"/>
      <c r="AO204" s="213"/>
      <c r="AP204" s="213"/>
      <c r="AQ204" s="213"/>
      <c r="AR204" s="213"/>
      <c r="AS204" s="213"/>
      <c r="AT204" s="213"/>
      <c r="AV204" s="213">
        <f t="shared" si="184"/>
        <v>0</v>
      </c>
      <c r="AX204" s="218" t="s">
        <v>484</v>
      </c>
      <c r="AY204" s="219"/>
      <c r="AZ204" s="213">
        <v>1</v>
      </c>
      <c r="BA204" s="213" t="str">
        <f t="shared" si="177"/>
        <v xml:space="preserve"> </v>
      </c>
      <c r="BC204" s="213"/>
      <c r="BE204" s="221"/>
      <c r="BF204" s="124"/>
      <c r="BG204" s="221"/>
      <c r="BH204" s="124"/>
      <c r="BI204" s="221"/>
      <c r="BJ204" s="124"/>
      <c r="BK204" s="221"/>
      <c r="BL204" s="124"/>
      <c r="BM204" s="222">
        <f t="shared" si="185"/>
        <v>0</v>
      </c>
      <c r="BN204" s="223" t="e">
        <f t="shared" si="173"/>
        <v>#DIV/0!</v>
      </c>
      <c r="BO204" s="124">
        <f t="shared" si="186"/>
        <v>0</v>
      </c>
      <c r="BP204" s="127"/>
      <c r="BQ204" s="128"/>
    </row>
    <row r="205" spans="1:69" s="215" customFormat="1" ht="31.2" x14ac:dyDescent="0.4">
      <c r="A205" s="213" t="s">
        <v>884</v>
      </c>
      <c r="B205" s="754" t="s">
        <v>581</v>
      </c>
      <c r="C205" s="755"/>
      <c r="D205" s="214"/>
      <c r="E205" s="213" t="s">
        <v>45</v>
      </c>
      <c r="F205" s="214"/>
      <c r="G205" s="213" t="s">
        <v>841</v>
      </c>
      <c r="H205" s="214"/>
      <c r="I205" s="213"/>
      <c r="J205" s="213"/>
      <c r="K205" s="213"/>
      <c r="L205" s="213">
        <v>1</v>
      </c>
      <c r="M205" s="213"/>
      <c r="N205" s="220"/>
      <c r="O205" s="213">
        <v>1</v>
      </c>
      <c r="P205" s="213"/>
      <c r="Q205" s="213"/>
      <c r="R205" s="213"/>
      <c r="S205" s="213"/>
      <c r="T205" s="216"/>
      <c r="U205" s="217" t="s">
        <v>355</v>
      </c>
      <c r="V205" s="213">
        <v>5</v>
      </c>
      <c r="W205" s="213"/>
      <c r="X205" s="213"/>
      <c r="Y205" s="213"/>
      <c r="Z205" s="213"/>
      <c r="AA205" s="213"/>
      <c r="AB205" s="214"/>
      <c r="AC205" s="218"/>
      <c r="AD205" s="636"/>
      <c r="AE205" s="213"/>
      <c r="AF205" s="214"/>
      <c r="AG205" s="213" t="s">
        <v>38</v>
      </c>
      <c r="AH205" s="214"/>
      <c r="AI205" s="213"/>
      <c r="AJ205" s="213"/>
      <c r="AK205" s="213"/>
      <c r="AL205" s="213"/>
      <c r="AM205" s="213"/>
      <c r="AN205" s="213"/>
      <c r="AO205" s="213"/>
      <c r="AP205" s="213"/>
      <c r="AQ205" s="213"/>
      <c r="AR205" s="213"/>
      <c r="AS205" s="213"/>
      <c r="AT205" s="213"/>
      <c r="AV205" s="213">
        <f t="shared" si="184"/>
        <v>0</v>
      </c>
      <c r="AX205" s="218" t="s">
        <v>484</v>
      </c>
      <c r="AY205" s="219"/>
      <c r="AZ205" s="213">
        <v>1</v>
      </c>
      <c r="BA205" s="213" t="str">
        <f t="shared" si="177"/>
        <v xml:space="preserve"> </v>
      </c>
      <c r="BC205" s="213"/>
      <c r="BE205" s="221"/>
      <c r="BF205" s="124"/>
      <c r="BG205" s="221"/>
      <c r="BH205" s="124"/>
      <c r="BI205" s="221"/>
      <c r="BJ205" s="124"/>
      <c r="BK205" s="221"/>
      <c r="BL205" s="124"/>
      <c r="BM205" s="222">
        <f t="shared" si="185"/>
        <v>0</v>
      </c>
      <c r="BN205" s="223" t="e">
        <f t="shared" si="173"/>
        <v>#DIV/0!</v>
      </c>
      <c r="BO205" s="124">
        <f t="shared" si="186"/>
        <v>0</v>
      </c>
      <c r="BP205" s="127"/>
      <c r="BQ205" s="128"/>
    </row>
    <row r="206" spans="1:69" s="215" customFormat="1" ht="31.2" x14ac:dyDescent="0.4">
      <c r="A206" s="213" t="s">
        <v>885</v>
      </c>
      <c r="B206" s="754" t="s">
        <v>582</v>
      </c>
      <c r="C206" s="755"/>
      <c r="D206" s="214"/>
      <c r="E206" s="213" t="s">
        <v>45</v>
      </c>
      <c r="F206" s="214"/>
      <c r="G206" s="213" t="s">
        <v>841</v>
      </c>
      <c r="H206" s="214"/>
      <c r="I206" s="213"/>
      <c r="J206" s="213"/>
      <c r="K206" s="213"/>
      <c r="L206" s="213">
        <v>1</v>
      </c>
      <c r="M206" s="213"/>
      <c r="N206" s="220"/>
      <c r="O206" s="213">
        <v>1</v>
      </c>
      <c r="P206" s="213"/>
      <c r="Q206" s="213"/>
      <c r="R206" s="213"/>
      <c r="S206" s="213"/>
      <c r="T206" s="216"/>
      <c r="U206" s="217" t="s">
        <v>355</v>
      </c>
      <c r="V206" s="213">
        <v>5</v>
      </c>
      <c r="W206" s="213"/>
      <c r="X206" s="213"/>
      <c r="Y206" s="213"/>
      <c r="Z206" s="213"/>
      <c r="AA206" s="213"/>
      <c r="AB206" s="214"/>
      <c r="AC206" s="218"/>
      <c r="AD206" s="636"/>
      <c r="AE206" s="213"/>
      <c r="AF206" s="214"/>
      <c r="AG206" s="213" t="s">
        <v>38</v>
      </c>
      <c r="AH206" s="214"/>
      <c r="AI206" s="213"/>
      <c r="AJ206" s="213"/>
      <c r="AK206" s="213"/>
      <c r="AL206" s="213"/>
      <c r="AM206" s="213"/>
      <c r="AN206" s="213"/>
      <c r="AO206" s="213"/>
      <c r="AP206" s="213"/>
      <c r="AQ206" s="213"/>
      <c r="AR206" s="213"/>
      <c r="AS206" s="213"/>
      <c r="AT206" s="213"/>
      <c r="AV206" s="213">
        <f t="shared" si="181"/>
        <v>0</v>
      </c>
      <c r="AX206" s="218" t="s">
        <v>484</v>
      </c>
      <c r="AY206" s="219"/>
      <c r="AZ206" s="213">
        <v>1</v>
      </c>
      <c r="BA206" s="213" t="str">
        <f t="shared" si="177"/>
        <v xml:space="preserve"> </v>
      </c>
      <c r="BC206" s="213"/>
      <c r="BE206" s="221"/>
      <c r="BF206" s="124"/>
      <c r="BG206" s="221"/>
      <c r="BH206" s="124"/>
      <c r="BI206" s="221"/>
      <c r="BJ206" s="124"/>
      <c r="BK206" s="221"/>
      <c r="BL206" s="124"/>
      <c r="BM206" s="222">
        <f t="shared" si="182"/>
        <v>0</v>
      </c>
      <c r="BN206" s="223" t="e">
        <f t="shared" si="173"/>
        <v>#DIV/0!</v>
      </c>
      <c r="BO206" s="124">
        <f t="shared" si="183"/>
        <v>0</v>
      </c>
      <c r="BP206" s="127"/>
      <c r="BQ206" s="128"/>
    </row>
    <row r="207" spans="1:69" s="215" customFormat="1" ht="31.2" x14ac:dyDescent="0.4">
      <c r="A207" s="213" t="s">
        <v>886</v>
      </c>
      <c r="B207" s="754" t="s">
        <v>583</v>
      </c>
      <c r="C207" s="755"/>
      <c r="D207" s="214"/>
      <c r="E207" s="213" t="s">
        <v>45</v>
      </c>
      <c r="F207" s="214"/>
      <c r="G207" s="213" t="s">
        <v>841</v>
      </c>
      <c r="H207" s="214"/>
      <c r="I207" s="213"/>
      <c r="J207" s="213"/>
      <c r="K207" s="213"/>
      <c r="L207" s="213">
        <v>1</v>
      </c>
      <c r="M207" s="213"/>
      <c r="N207" s="220"/>
      <c r="O207" s="213">
        <v>1</v>
      </c>
      <c r="P207" s="213"/>
      <c r="Q207" s="213"/>
      <c r="R207" s="213"/>
      <c r="S207" s="213"/>
      <c r="T207" s="216"/>
      <c r="U207" s="217" t="s">
        <v>355</v>
      </c>
      <c r="V207" s="213">
        <v>5</v>
      </c>
      <c r="W207" s="213"/>
      <c r="X207" s="213"/>
      <c r="Y207" s="213"/>
      <c r="Z207" s="213"/>
      <c r="AA207" s="213"/>
      <c r="AB207" s="214"/>
      <c r="AC207" s="218"/>
      <c r="AD207" s="636"/>
      <c r="AE207" s="213"/>
      <c r="AF207" s="214"/>
      <c r="AG207" s="213" t="s">
        <v>38</v>
      </c>
      <c r="AH207" s="214"/>
      <c r="AI207" s="213"/>
      <c r="AJ207" s="213"/>
      <c r="AK207" s="213"/>
      <c r="AL207" s="213"/>
      <c r="AM207" s="213"/>
      <c r="AN207" s="213"/>
      <c r="AO207" s="213"/>
      <c r="AP207" s="213"/>
      <c r="AQ207" s="213"/>
      <c r="AR207" s="213"/>
      <c r="AS207" s="213"/>
      <c r="AT207" s="213"/>
      <c r="AV207" s="213">
        <f t="shared" ref="AV207:AV208" si="187">SUM(AI207:AT207)</f>
        <v>0</v>
      </c>
      <c r="AX207" s="218" t="s">
        <v>484</v>
      </c>
      <c r="AY207" s="219"/>
      <c r="AZ207" s="213">
        <v>1</v>
      </c>
      <c r="BA207" s="213" t="str">
        <f t="shared" si="177"/>
        <v xml:space="preserve"> </v>
      </c>
      <c r="BC207" s="213"/>
      <c r="BE207" s="221"/>
      <c r="BF207" s="124"/>
      <c r="BG207" s="221"/>
      <c r="BH207" s="124"/>
      <c r="BI207" s="221"/>
      <c r="BJ207" s="124"/>
      <c r="BK207" s="221"/>
      <c r="BL207" s="124"/>
      <c r="BM207" s="222">
        <f t="shared" ref="BM207:BM208" si="188">BE207+BG207+BI207+BK207</f>
        <v>0</v>
      </c>
      <c r="BN207" s="223" t="e">
        <f t="shared" si="173"/>
        <v>#DIV/0!</v>
      </c>
      <c r="BO207" s="124">
        <f t="shared" ref="BO207:BO208" si="189">BF207+BH207+BJ207+BL207</f>
        <v>0</v>
      </c>
      <c r="BP207" s="127"/>
      <c r="BQ207" s="128"/>
    </row>
    <row r="208" spans="1:69" s="215" customFormat="1" ht="31.2" x14ac:dyDescent="0.4">
      <c r="A208" s="213" t="s">
        <v>887</v>
      </c>
      <c r="B208" s="754" t="s">
        <v>584</v>
      </c>
      <c r="C208" s="755"/>
      <c r="D208" s="214"/>
      <c r="E208" s="213" t="s">
        <v>45</v>
      </c>
      <c r="F208" s="214"/>
      <c r="G208" s="213" t="s">
        <v>841</v>
      </c>
      <c r="H208" s="214"/>
      <c r="I208" s="213"/>
      <c r="J208" s="213"/>
      <c r="K208" s="213"/>
      <c r="L208" s="213">
        <v>1</v>
      </c>
      <c r="M208" s="213"/>
      <c r="N208" s="220"/>
      <c r="O208" s="213">
        <v>1</v>
      </c>
      <c r="P208" s="213"/>
      <c r="Q208" s="213"/>
      <c r="R208" s="213"/>
      <c r="S208" s="213"/>
      <c r="T208" s="216"/>
      <c r="U208" s="217" t="s">
        <v>355</v>
      </c>
      <c r="V208" s="213">
        <v>5</v>
      </c>
      <c r="W208" s="213"/>
      <c r="X208" s="213"/>
      <c r="Y208" s="213"/>
      <c r="Z208" s="213"/>
      <c r="AA208" s="213"/>
      <c r="AB208" s="214"/>
      <c r="AC208" s="218"/>
      <c r="AD208" s="636"/>
      <c r="AE208" s="213"/>
      <c r="AF208" s="214"/>
      <c r="AG208" s="213" t="s">
        <v>38</v>
      </c>
      <c r="AH208" s="214"/>
      <c r="AI208" s="213"/>
      <c r="AJ208" s="213"/>
      <c r="AK208" s="213"/>
      <c r="AL208" s="213"/>
      <c r="AM208" s="213"/>
      <c r="AN208" s="213"/>
      <c r="AO208" s="213"/>
      <c r="AP208" s="213"/>
      <c r="AQ208" s="213"/>
      <c r="AR208" s="213"/>
      <c r="AS208" s="213"/>
      <c r="AT208" s="213"/>
      <c r="AV208" s="213">
        <f t="shared" si="187"/>
        <v>0</v>
      </c>
      <c r="AX208" s="218" t="s">
        <v>484</v>
      </c>
      <c r="AY208" s="219"/>
      <c r="AZ208" s="213">
        <v>1</v>
      </c>
      <c r="BA208" s="213" t="str">
        <f t="shared" si="177"/>
        <v xml:space="preserve"> </v>
      </c>
      <c r="BC208" s="213"/>
      <c r="BE208" s="221"/>
      <c r="BF208" s="124"/>
      <c r="BG208" s="221"/>
      <c r="BH208" s="124"/>
      <c r="BI208" s="221"/>
      <c r="BJ208" s="124"/>
      <c r="BK208" s="221"/>
      <c r="BL208" s="124"/>
      <c r="BM208" s="222">
        <f t="shared" si="188"/>
        <v>0</v>
      </c>
      <c r="BN208" s="223" t="e">
        <f t="shared" si="173"/>
        <v>#DIV/0!</v>
      </c>
      <c r="BO208" s="124">
        <f t="shared" si="189"/>
        <v>0</v>
      </c>
      <c r="BP208" s="127"/>
      <c r="BQ208" s="128"/>
    </row>
    <row r="209" spans="1:69" s="215" customFormat="1" ht="55.2" customHeight="1" x14ac:dyDescent="0.4">
      <c r="A209" s="213" t="s">
        <v>888</v>
      </c>
      <c r="B209" s="754" t="s">
        <v>585</v>
      </c>
      <c r="C209" s="755"/>
      <c r="D209" s="214"/>
      <c r="E209" s="213" t="s">
        <v>45</v>
      </c>
      <c r="F209" s="214"/>
      <c r="G209" s="213" t="s">
        <v>841</v>
      </c>
      <c r="H209" s="214"/>
      <c r="I209" s="213"/>
      <c r="J209" s="213"/>
      <c r="K209" s="213"/>
      <c r="L209" s="213">
        <v>1</v>
      </c>
      <c r="M209" s="213"/>
      <c r="N209" s="220"/>
      <c r="O209" s="213">
        <v>1</v>
      </c>
      <c r="P209" s="213"/>
      <c r="Q209" s="213"/>
      <c r="R209" s="213"/>
      <c r="S209" s="213"/>
      <c r="T209" s="216"/>
      <c r="U209" s="217" t="s">
        <v>355</v>
      </c>
      <c r="V209" s="213">
        <v>5</v>
      </c>
      <c r="W209" s="213"/>
      <c r="X209" s="213"/>
      <c r="Y209" s="213"/>
      <c r="Z209" s="213"/>
      <c r="AA209" s="213"/>
      <c r="AB209" s="214"/>
      <c r="AC209" s="218"/>
      <c r="AD209" s="636"/>
      <c r="AE209" s="213"/>
      <c r="AF209" s="214"/>
      <c r="AG209" s="213" t="s">
        <v>38</v>
      </c>
      <c r="AH209" s="214"/>
      <c r="AI209" s="213"/>
      <c r="AJ209" s="213"/>
      <c r="AK209" s="213"/>
      <c r="AL209" s="213"/>
      <c r="AM209" s="213"/>
      <c r="AN209" s="213"/>
      <c r="AO209" s="213"/>
      <c r="AP209" s="213"/>
      <c r="AQ209" s="213"/>
      <c r="AR209" s="213"/>
      <c r="AS209" s="213"/>
      <c r="AT209" s="213"/>
      <c r="AV209" s="213">
        <f t="shared" ref="AV209" si="190">SUM(AI209:AT209)</f>
        <v>0</v>
      </c>
      <c r="AX209" s="218" t="s">
        <v>484</v>
      </c>
      <c r="AY209" s="219"/>
      <c r="AZ209" s="213">
        <v>1</v>
      </c>
      <c r="BA209" s="213" t="str">
        <f t="shared" si="177"/>
        <v xml:space="preserve"> </v>
      </c>
      <c r="BC209" s="213"/>
      <c r="BE209" s="221"/>
      <c r="BF209" s="124"/>
      <c r="BG209" s="221"/>
      <c r="BH209" s="124"/>
      <c r="BI209" s="221"/>
      <c r="BJ209" s="124"/>
      <c r="BK209" s="221"/>
      <c r="BL209" s="124"/>
      <c r="BM209" s="222">
        <f t="shared" ref="BM209" si="191">BE209+BG209+BI209+BK209</f>
        <v>0</v>
      </c>
      <c r="BN209" s="223" t="e">
        <f t="shared" si="173"/>
        <v>#DIV/0!</v>
      </c>
      <c r="BO209" s="124">
        <f t="shared" ref="BO209" si="192">BF209+BH209+BJ209+BL209</f>
        <v>0</v>
      </c>
      <c r="BP209" s="127"/>
      <c r="BQ209" s="128"/>
    </row>
    <row r="210" spans="1:69" s="215" customFormat="1" ht="51.6" customHeight="1" x14ac:dyDescent="0.4">
      <c r="A210" s="213" t="s">
        <v>889</v>
      </c>
      <c r="B210" s="754" t="s">
        <v>586</v>
      </c>
      <c r="C210" s="755"/>
      <c r="D210" s="214"/>
      <c r="E210" s="213" t="s">
        <v>45</v>
      </c>
      <c r="F210" s="214"/>
      <c r="G210" s="213" t="s">
        <v>841</v>
      </c>
      <c r="H210" s="214"/>
      <c r="I210" s="213"/>
      <c r="J210" s="213"/>
      <c r="K210" s="213"/>
      <c r="L210" s="213">
        <v>1</v>
      </c>
      <c r="M210" s="213"/>
      <c r="N210" s="220"/>
      <c r="O210" s="213">
        <v>1</v>
      </c>
      <c r="P210" s="213"/>
      <c r="Q210" s="213"/>
      <c r="R210" s="213"/>
      <c r="S210" s="213"/>
      <c r="T210" s="216"/>
      <c r="U210" s="217" t="s">
        <v>355</v>
      </c>
      <c r="V210" s="213">
        <v>5</v>
      </c>
      <c r="W210" s="213"/>
      <c r="X210" s="213"/>
      <c r="Y210" s="213">
        <v>1</v>
      </c>
      <c r="Z210" s="213"/>
      <c r="AA210" s="213"/>
      <c r="AB210" s="214"/>
      <c r="AC210" s="218"/>
      <c r="AD210" s="636"/>
      <c r="AE210" s="213"/>
      <c r="AF210" s="214"/>
      <c r="AG210" s="213" t="s">
        <v>38</v>
      </c>
      <c r="AH210" s="214"/>
      <c r="AI210" s="213"/>
      <c r="AJ210" s="213"/>
      <c r="AK210" s="213"/>
      <c r="AL210" s="213"/>
      <c r="AM210" s="213"/>
      <c r="AN210" s="213"/>
      <c r="AO210" s="213"/>
      <c r="AP210" s="213"/>
      <c r="AQ210" s="213"/>
      <c r="AR210" s="213"/>
      <c r="AS210" s="213"/>
      <c r="AT210" s="213"/>
      <c r="AV210" s="213">
        <f t="shared" si="181"/>
        <v>0</v>
      </c>
      <c r="AX210" s="218" t="s">
        <v>484</v>
      </c>
      <c r="AY210" s="219"/>
      <c r="AZ210" s="213">
        <v>1</v>
      </c>
      <c r="BA210" s="213" t="str">
        <f t="shared" si="177"/>
        <v xml:space="preserve"> </v>
      </c>
      <c r="BC210" s="213"/>
      <c r="BE210" s="221"/>
      <c r="BF210" s="124"/>
      <c r="BG210" s="221"/>
      <c r="BH210" s="124"/>
      <c r="BI210" s="221"/>
      <c r="BJ210" s="124"/>
      <c r="BK210" s="221"/>
      <c r="BL210" s="124"/>
      <c r="BM210" s="222">
        <f t="shared" si="182"/>
        <v>0</v>
      </c>
      <c r="BN210" s="223" t="e">
        <f t="shared" si="173"/>
        <v>#DIV/0!</v>
      </c>
      <c r="BO210" s="124">
        <f t="shared" si="183"/>
        <v>0</v>
      </c>
      <c r="BP210" s="127"/>
      <c r="BQ210" s="128"/>
    </row>
    <row r="211" spans="1:69" s="215" customFormat="1" ht="31.2" x14ac:dyDescent="0.4">
      <c r="A211" s="213" t="s">
        <v>890</v>
      </c>
      <c r="B211" s="754" t="s">
        <v>587</v>
      </c>
      <c r="C211" s="755"/>
      <c r="D211" s="214"/>
      <c r="E211" s="213" t="s">
        <v>45</v>
      </c>
      <c r="F211" s="214"/>
      <c r="G211" s="213" t="s">
        <v>841</v>
      </c>
      <c r="H211" s="214"/>
      <c r="I211" s="213"/>
      <c r="J211" s="213"/>
      <c r="K211" s="213"/>
      <c r="L211" s="213">
        <v>1</v>
      </c>
      <c r="M211" s="213"/>
      <c r="N211" s="220"/>
      <c r="O211" s="213">
        <v>1</v>
      </c>
      <c r="P211" s="213"/>
      <c r="Q211" s="213"/>
      <c r="R211" s="213"/>
      <c r="S211" s="213"/>
      <c r="T211" s="216"/>
      <c r="U211" s="217" t="s">
        <v>355</v>
      </c>
      <c r="V211" s="213">
        <v>5</v>
      </c>
      <c r="W211" s="213"/>
      <c r="X211" s="213"/>
      <c r="Y211" s="213"/>
      <c r="Z211" s="213"/>
      <c r="AA211" s="213"/>
      <c r="AB211" s="214"/>
      <c r="AC211" s="218"/>
      <c r="AD211" s="636"/>
      <c r="AE211" s="213"/>
      <c r="AF211" s="214"/>
      <c r="AG211" s="213" t="s">
        <v>38</v>
      </c>
      <c r="AH211" s="214"/>
      <c r="AI211" s="213"/>
      <c r="AJ211" s="213"/>
      <c r="AK211" s="213"/>
      <c r="AL211" s="213"/>
      <c r="AM211" s="213"/>
      <c r="AN211" s="213"/>
      <c r="AO211" s="213"/>
      <c r="AP211" s="213"/>
      <c r="AQ211" s="213"/>
      <c r="AR211" s="213"/>
      <c r="AS211" s="213"/>
      <c r="AT211" s="213"/>
      <c r="AV211" s="213">
        <f t="shared" si="175"/>
        <v>0</v>
      </c>
      <c r="AX211" s="218" t="s">
        <v>484</v>
      </c>
      <c r="AY211" s="219"/>
      <c r="AZ211" s="213">
        <v>1</v>
      </c>
      <c r="BA211" s="213" t="str">
        <f t="shared" si="177"/>
        <v xml:space="preserve"> </v>
      </c>
      <c r="BC211" s="213"/>
      <c r="BE211" s="221"/>
      <c r="BF211" s="124"/>
      <c r="BG211" s="221"/>
      <c r="BH211" s="124"/>
      <c r="BI211" s="221"/>
      <c r="BJ211" s="124"/>
      <c r="BK211" s="221"/>
      <c r="BL211" s="124"/>
      <c r="BM211" s="222">
        <f t="shared" si="172"/>
        <v>0</v>
      </c>
      <c r="BN211" s="223" t="e">
        <f t="shared" si="173"/>
        <v>#DIV/0!</v>
      </c>
      <c r="BO211" s="124">
        <f t="shared" si="174"/>
        <v>0</v>
      </c>
      <c r="BP211" s="127"/>
      <c r="BQ211" s="128"/>
    </row>
    <row r="212" spans="1:69" s="215" customFormat="1" ht="31.2" x14ac:dyDescent="0.4">
      <c r="A212" s="213" t="s">
        <v>891</v>
      </c>
      <c r="B212" s="754" t="s">
        <v>588</v>
      </c>
      <c r="C212" s="755"/>
      <c r="D212" s="220"/>
      <c r="E212" s="213" t="s">
        <v>45</v>
      </c>
      <c r="F212" s="220"/>
      <c r="G212" s="213" t="s">
        <v>841</v>
      </c>
      <c r="H212" s="220"/>
      <c r="I212" s="213"/>
      <c r="J212" s="213"/>
      <c r="K212" s="213"/>
      <c r="L212" s="213">
        <v>1</v>
      </c>
      <c r="M212" s="213"/>
      <c r="O212" s="213">
        <v>1</v>
      </c>
      <c r="P212" s="213"/>
      <c r="Q212" s="213"/>
      <c r="R212" s="213"/>
      <c r="S212" s="213"/>
      <c r="T212" s="220"/>
      <c r="U212" s="217" t="s">
        <v>355</v>
      </c>
      <c r="V212" s="213">
        <v>5</v>
      </c>
      <c r="W212" s="213"/>
      <c r="X212" s="213"/>
      <c r="Y212" s="213"/>
      <c r="Z212" s="213"/>
      <c r="AA212" s="213"/>
      <c r="AB212" s="220"/>
      <c r="AC212" s="218"/>
      <c r="AD212" s="638"/>
      <c r="AE212" s="213"/>
      <c r="AF212" s="220"/>
      <c r="AG212" s="213" t="s">
        <v>38</v>
      </c>
      <c r="AH212" s="220"/>
      <c r="AI212" s="213"/>
      <c r="AJ212" s="213"/>
      <c r="AK212" s="213"/>
      <c r="AL212" s="213"/>
      <c r="AM212" s="213"/>
      <c r="AN212" s="213"/>
      <c r="AO212" s="213"/>
      <c r="AP212" s="213"/>
      <c r="AQ212" s="213"/>
      <c r="AR212" s="213"/>
      <c r="AS212" s="213"/>
      <c r="AT212" s="213"/>
      <c r="AV212" s="213">
        <f t="shared" si="175"/>
        <v>0</v>
      </c>
      <c r="AX212" s="218" t="s">
        <v>484</v>
      </c>
      <c r="AY212" s="220"/>
      <c r="AZ212" s="213">
        <v>1</v>
      </c>
      <c r="BA212" s="213" t="str">
        <f t="shared" si="177"/>
        <v xml:space="preserve"> </v>
      </c>
      <c r="BC212" s="213"/>
      <c r="BE212" s="221"/>
      <c r="BF212" s="124"/>
      <c r="BG212" s="221"/>
      <c r="BH212" s="124"/>
      <c r="BI212" s="221"/>
      <c r="BJ212" s="124"/>
      <c r="BK212" s="221"/>
      <c r="BL212" s="124"/>
      <c r="BM212" s="222">
        <f t="shared" si="172"/>
        <v>0</v>
      </c>
      <c r="BN212" s="223" t="e">
        <f t="shared" si="173"/>
        <v>#DIV/0!</v>
      </c>
      <c r="BO212" s="124">
        <f t="shared" si="174"/>
        <v>0</v>
      </c>
      <c r="BP212" s="127"/>
      <c r="BQ212" s="128"/>
    </row>
    <row r="213" spans="1:69" s="91" customFormat="1" ht="9" customHeight="1" thickBot="1" x14ac:dyDescent="0.3">
      <c r="A213" s="111"/>
      <c r="B213" s="112"/>
      <c r="C213" s="112"/>
      <c r="D213" s="111"/>
      <c r="E213" s="111"/>
      <c r="F213" s="111"/>
      <c r="G213" s="111"/>
      <c r="H213" s="111"/>
      <c r="I213" s="111"/>
      <c r="J213" s="111"/>
      <c r="K213" s="111"/>
      <c r="L213" s="111"/>
      <c r="M213" s="111"/>
      <c r="N213" s="111"/>
      <c r="O213" s="111"/>
      <c r="P213" s="111"/>
      <c r="Q213" s="111"/>
      <c r="R213" s="111"/>
      <c r="S213" s="111"/>
      <c r="T213" s="111"/>
      <c r="U213" s="113"/>
      <c r="V213" s="111"/>
      <c r="W213" s="111"/>
      <c r="X213" s="111"/>
      <c r="Y213" s="111"/>
      <c r="Z213" s="111"/>
      <c r="AA213" s="111"/>
      <c r="AB213" s="111"/>
      <c r="AC213" s="114"/>
      <c r="AD213" s="132"/>
      <c r="AE213" s="111"/>
      <c r="AF213" s="111"/>
      <c r="AG213" s="111"/>
      <c r="AH213" s="111"/>
      <c r="AI213" s="111"/>
      <c r="AJ213" s="111"/>
      <c r="AK213" s="111"/>
      <c r="AL213" s="111"/>
      <c r="AM213" s="111"/>
      <c r="AN213" s="111"/>
      <c r="AO213" s="111"/>
      <c r="AP213" s="111"/>
      <c r="AQ213" s="111"/>
      <c r="AR213" s="111"/>
      <c r="AS213" s="111"/>
      <c r="AT213" s="111"/>
      <c r="AV213" s="111"/>
      <c r="AX213" s="112"/>
      <c r="AY213" s="111"/>
      <c r="AZ213" s="111"/>
      <c r="BA213" s="111"/>
      <c r="BC213" s="111"/>
      <c r="BF213" s="115"/>
      <c r="BH213" s="115"/>
      <c r="BJ213" s="115"/>
      <c r="BL213" s="115"/>
      <c r="BM213" s="116"/>
      <c r="BN213" s="116"/>
      <c r="BO213" s="115"/>
    </row>
    <row r="214" spans="1:69" s="203" customFormat="1" ht="60" customHeight="1" thickTop="1" thickBot="1" x14ac:dyDescent="0.3">
      <c r="A214" s="853" t="str">
        <f>B178</f>
        <v>AUDITORÍAS A SISTEMAS DE INFORMACIÓN</v>
      </c>
      <c r="B214" s="853"/>
      <c r="C214" s="453" t="s">
        <v>333</v>
      </c>
      <c r="D214" s="200"/>
      <c r="E214" s="427">
        <f>COUNTIF(BC180:BC212,"P")</f>
        <v>0</v>
      </c>
      <c r="F214" s="200"/>
      <c r="G214" s="565" t="e">
        <f>E214/(E214+E215)</f>
        <v>#DIV/0!</v>
      </c>
      <c r="H214" s="200"/>
      <c r="I214" s="427">
        <f>SUM(I180:I212)</f>
        <v>0</v>
      </c>
      <c r="J214" s="427">
        <f>SUM(J180:J212)</f>
        <v>0</v>
      </c>
      <c r="K214" s="427">
        <f>SUM(K180:K212)</f>
        <v>0</v>
      </c>
      <c r="L214" s="427">
        <f>SUM(L180:L212)</f>
        <v>32</v>
      </c>
      <c r="M214" s="427">
        <f>SUM(M180:M212)</f>
        <v>0</v>
      </c>
      <c r="N214" s="201"/>
      <c r="O214" s="427">
        <f>SUM(O180:O212)</f>
        <v>15</v>
      </c>
      <c r="P214" s="427">
        <f>SUM(P180:P212)</f>
        <v>7</v>
      </c>
      <c r="Q214" s="427">
        <f>SUM(Q180:Q212)</f>
        <v>9</v>
      </c>
      <c r="R214" s="427">
        <f>SUM(R180:R212)</f>
        <v>0</v>
      </c>
      <c r="S214" s="427">
        <f>SUM(S180:S212)</f>
        <v>1</v>
      </c>
      <c r="T214" s="200"/>
      <c r="U214" s="202"/>
      <c r="V214" s="200"/>
      <c r="W214" s="505">
        <f t="shared" ref="W214:Z214" si="193">SUM(W180:W212)</f>
        <v>1</v>
      </c>
      <c r="X214" s="505">
        <f t="shared" si="193"/>
        <v>1</v>
      </c>
      <c r="Y214" s="505">
        <f t="shared" ref="Y214" si="194">SUM(Y180:Y212)</f>
        <v>1</v>
      </c>
      <c r="Z214" s="505">
        <f t="shared" si="193"/>
        <v>1</v>
      </c>
      <c r="AA214" s="505">
        <f t="shared" ref="AA214" si="195">SUM(AA180:AA212)</f>
        <v>0</v>
      </c>
      <c r="AB214" s="200"/>
      <c r="AC214" s="887"/>
      <c r="AD214" s="639"/>
      <c r="AE214" s="200"/>
      <c r="AF214" s="200"/>
      <c r="AG214" s="427" t="s">
        <v>253</v>
      </c>
      <c r="AH214" s="200"/>
      <c r="AI214" s="853">
        <f>SUM(AI180:AK212)</f>
        <v>0</v>
      </c>
      <c r="AJ214" s="853"/>
      <c r="AK214" s="853"/>
      <c r="AL214" s="853">
        <f>SUM(AL180:AN212)</f>
        <v>0</v>
      </c>
      <c r="AM214" s="853"/>
      <c r="AN214" s="853"/>
      <c r="AO214" s="853">
        <f>SUM(AO180:AQ212)</f>
        <v>0</v>
      </c>
      <c r="AP214" s="853"/>
      <c r="AQ214" s="853"/>
      <c r="AR214" s="853">
        <f>SUM(AR180:AT212)</f>
        <v>0</v>
      </c>
      <c r="AS214" s="853"/>
      <c r="AT214" s="853"/>
      <c r="AV214" s="853">
        <f>SUM(AV180:AV212)</f>
        <v>0</v>
      </c>
      <c r="AX214" s="838" t="s">
        <v>264</v>
      </c>
      <c r="AY214" s="200"/>
      <c r="AZ214" s="427">
        <f>SUM(AZ180:AZ212)</f>
        <v>32</v>
      </c>
      <c r="BA214" s="427">
        <f>SUM(BA180:BA212)</f>
        <v>0</v>
      </c>
      <c r="BC214" s="201"/>
      <c r="BE214" s="397">
        <f t="shared" ref="BE214:BM214" si="196">SUM(BE180:BE212)</f>
        <v>0</v>
      </c>
      <c r="BF214" s="828">
        <f t="shared" si="196"/>
        <v>0</v>
      </c>
      <c r="BG214" s="397">
        <f t="shared" si="196"/>
        <v>0</v>
      </c>
      <c r="BH214" s="828">
        <f t="shared" si="196"/>
        <v>0</v>
      </c>
      <c r="BI214" s="397">
        <f t="shared" si="196"/>
        <v>0</v>
      </c>
      <c r="BJ214" s="828">
        <f t="shared" si="196"/>
        <v>0</v>
      </c>
      <c r="BK214" s="397">
        <f t="shared" si="196"/>
        <v>0</v>
      </c>
      <c r="BL214" s="828">
        <f t="shared" si="196"/>
        <v>0</v>
      </c>
      <c r="BM214" s="929">
        <f t="shared" si="196"/>
        <v>0</v>
      </c>
      <c r="BN214" s="1135" t="e">
        <f>BM214/AV214</f>
        <v>#DIV/0!</v>
      </c>
      <c r="BO214" s="847">
        <f>SUM(BO180:BO212)</f>
        <v>0</v>
      </c>
      <c r="BP214" s="204"/>
      <c r="BQ214" s="204"/>
    </row>
    <row r="215" spans="1:69" s="203" customFormat="1" ht="60" customHeight="1" thickTop="1" thickBot="1" x14ac:dyDescent="0.3">
      <c r="A215" s="853"/>
      <c r="B215" s="853"/>
      <c r="C215" s="453" t="s">
        <v>334</v>
      </c>
      <c r="D215" s="200"/>
      <c r="E215" s="427">
        <f>COUNTIF(BC180:BC212,"C")</f>
        <v>0</v>
      </c>
      <c r="F215" s="200"/>
      <c r="G215" s="565" t="e">
        <f>E215/(E214+E215)</f>
        <v>#DIV/0!</v>
      </c>
      <c r="H215" s="200"/>
      <c r="I215" s="853">
        <f>SUM(I214:M214)</f>
        <v>32</v>
      </c>
      <c r="J215" s="853"/>
      <c r="K215" s="853"/>
      <c r="L215" s="853"/>
      <c r="M215" s="853"/>
      <c r="N215" s="205"/>
      <c r="O215" s="853">
        <f>SUM(O214:S214)</f>
        <v>32</v>
      </c>
      <c r="P215" s="853"/>
      <c r="Q215" s="853"/>
      <c r="R215" s="853"/>
      <c r="S215" s="853"/>
      <c r="T215" s="200"/>
      <c r="U215" s="202"/>
      <c r="V215" s="200"/>
      <c r="W215" s="200"/>
      <c r="X215" s="200"/>
      <c r="Y215" s="200"/>
      <c r="Z215" s="200"/>
      <c r="AA215" s="200"/>
      <c r="AB215" s="200"/>
      <c r="AC215" s="887"/>
      <c r="AD215" s="639"/>
      <c r="AE215" s="200"/>
      <c r="AF215" s="200"/>
      <c r="AG215" s="427" t="s">
        <v>766</v>
      </c>
      <c r="AH215" s="200"/>
      <c r="AI215" s="853">
        <f>AI214+AL214+AO214+AR214</f>
        <v>0</v>
      </c>
      <c r="AJ215" s="853"/>
      <c r="AK215" s="853"/>
      <c r="AL215" s="853"/>
      <c r="AM215" s="853"/>
      <c r="AN215" s="853"/>
      <c r="AO215" s="853"/>
      <c r="AP215" s="853"/>
      <c r="AQ215" s="853"/>
      <c r="AR215" s="853"/>
      <c r="AS215" s="853"/>
      <c r="AT215" s="853"/>
      <c r="AV215" s="853"/>
      <c r="AX215" s="838"/>
      <c r="AY215" s="200"/>
      <c r="AZ215" s="859">
        <f>BA214/AZ214</f>
        <v>0</v>
      </c>
      <c r="BA215" s="859"/>
      <c r="BC215" s="206"/>
      <c r="BE215" s="398" t="e">
        <f>BE214/AI214</f>
        <v>#DIV/0!</v>
      </c>
      <c r="BF215" s="829"/>
      <c r="BG215" s="398" t="e">
        <f>BG214/AL214</f>
        <v>#DIV/0!</v>
      </c>
      <c r="BH215" s="829"/>
      <c r="BI215" s="398" t="e">
        <f>BI214/AO214</f>
        <v>#DIV/0!</v>
      </c>
      <c r="BJ215" s="829"/>
      <c r="BK215" s="398" t="e">
        <f>BK214/AR214</f>
        <v>#DIV/0!</v>
      </c>
      <c r="BL215" s="829"/>
      <c r="BM215" s="929"/>
      <c r="BN215" s="1135"/>
      <c r="BO215" s="847"/>
      <c r="BP215" s="204"/>
      <c r="BQ215" s="204"/>
    </row>
    <row r="216" spans="1:69" s="91" customFormat="1" ht="23.4" thickTop="1" x14ac:dyDescent="0.25">
      <c r="A216" s="117"/>
      <c r="B216" s="118"/>
      <c r="C216" s="118"/>
      <c r="D216" s="111"/>
      <c r="E216" s="111"/>
      <c r="F216" s="111"/>
      <c r="G216" s="111"/>
      <c r="H216" s="111"/>
      <c r="I216" s="111"/>
      <c r="J216" s="111"/>
      <c r="K216" s="111"/>
      <c r="L216" s="111"/>
      <c r="M216" s="111"/>
      <c r="N216" s="111"/>
      <c r="O216" s="111"/>
      <c r="P216" s="111"/>
      <c r="Q216" s="111"/>
      <c r="R216" s="111"/>
      <c r="S216" s="111"/>
      <c r="T216" s="111"/>
      <c r="U216" s="113"/>
      <c r="V216" s="111"/>
      <c r="W216" s="111"/>
      <c r="X216" s="111"/>
      <c r="Y216" s="111"/>
      <c r="Z216" s="111"/>
      <c r="AA216" s="111"/>
      <c r="AB216" s="111"/>
      <c r="AC216" s="114"/>
      <c r="AD216" s="132"/>
      <c r="AE216" s="111"/>
      <c r="AF216" s="111"/>
      <c r="AG216" s="111"/>
      <c r="AH216" s="111"/>
      <c r="AI216" s="111"/>
      <c r="AJ216" s="111"/>
      <c r="AK216" s="111"/>
      <c r="AL216" s="111"/>
      <c r="AM216" s="111"/>
      <c r="AN216" s="111"/>
      <c r="AO216" s="111"/>
      <c r="AP216" s="111"/>
      <c r="AQ216" s="111"/>
      <c r="AR216" s="111"/>
      <c r="AS216" s="111"/>
      <c r="AT216" s="111"/>
      <c r="AV216" s="111"/>
      <c r="AX216" s="112"/>
      <c r="AY216" s="111"/>
      <c r="AZ216" s="111"/>
      <c r="BA216" s="111"/>
      <c r="BC216" s="111"/>
      <c r="BF216" s="115"/>
      <c r="BH216" s="115"/>
      <c r="BJ216" s="115"/>
      <c r="BL216" s="115"/>
      <c r="BM216" s="116"/>
      <c r="BN216" s="116"/>
      <c r="BO216" s="115"/>
    </row>
    <row r="217" spans="1:69" s="204" customFormat="1" ht="57.6" customHeight="1" x14ac:dyDescent="0.25">
      <c r="A217" s="228">
        <v>9</v>
      </c>
      <c r="B217" s="899" t="s">
        <v>266</v>
      </c>
      <c r="C217" s="900"/>
      <c r="D217" s="201"/>
      <c r="E217" s="111"/>
      <c r="F217" s="111"/>
      <c r="G217" s="111"/>
      <c r="H217" s="201"/>
      <c r="I217" s="210"/>
      <c r="J217" s="210"/>
      <c r="K217" s="210"/>
      <c r="L217" s="210"/>
      <c r="M217" s="210"/>
      <c r="N217" s="229"/>
      <c r="O217" s="210"/>
      <c r="P217" s="210"/>
      <c r="Q217" s="210"/>
      <c r="R217" s="210"/>
      <c r="S217" s="210"/>
      <c r="T217" s="201"/>
      <c r="U217" s="211"/>
      <c r="V217" s="210"/>
      <c r="W217" s="210"/>
      <c r="X217" s="210"/>
      <c r="Y217" s="210"/>
      <c r="Z217" s="210"/>
      <c r="AA217" s="210"/>
      <c r="AB217" s="201"/>
      <c r="AC217" s="207"/>
      <c r="AD217" s="205"/>
      <c r="AE217" s="210"/>
      <c r="AF217" s="201"/>
      <c r="AG217" s="210"/>
      <c r="AH217" s="201"/>
      <c r="AI217" s="210"/>
      <c r="AJ217" s="210"/>
      <c r="AK217" s="210"/>
      <c r="AL217" s="210"/>
      <c r="AM217" s="210"/>
      <c r="AN217" s="210"/>
      <c r="AO217" s="210"/>
      <c r="AP217" s="210"/>
      <c r="AQ217" s="210"/>
      <c r="AR217" s="210"/>
      <c r="AS217" s="210"/>
      <c r="AT217" s="210"/>
      <c r="AV217" s="210"/>
      <c r="AX217" s="212"/>
      <c r="AY217" s="201"/>
      <c r="AZ217" s="210"/>
      <c r="BA217" s="210"/>
      <c r="BC217" s="210"/>
      <c r="BF217" s="209"/>
      <c r="BH217" s="209"/>
      <c r="BJ217" s="209"/>
      <c r="BL217" s="209"/>
      <c r="BM217" s="203"/>
      <c r="BN217" s="203"/>
      <c r="BO217" s="209"/>
    </row>
    <row r="218" spans="1:69" s="112" customFormat="1" ht="87" customHeight="1" x14ac:dyDescent="0.25">
      <c r="A218" s="426" t="s">
        <v>177</v>
      </c>
      <c r="B218" s="890" t="s">
        <v>9</v>
      </c>
      <c r="C218" s="891"/>
      <c r="D218" s="371"/>
      <c r="E218" s="426" t="s">
        <v>45</v>
      </c>
      <c r="F218" s="371"/>
      <c r="G218" s="426" t="s">
        <v>849</v>
      </c>
      <c r="H218" s="371"/>
      <c r="I218" s="426"/>
      <c r="J218" s="426"/>
      <c r="K218" s="426"/>
      <c r="L218" s="426">
        <v>1</v>
      </c>
      <c r="M218" s="426"/>
      <c r="N218" s="371"/>
      <c r="O218" s="426"/>
      <c r="P218" s="426">
        <v>1</v>
      </c>
      <c r="Q218" s="426"/>
      <c r="R218" s="426"/>
      <c r="S218" s="426"/>
      <c r="T218" s="144"/>
      <c r="U218" s="230" t="s">
        <v>354</v>
      </c>
      <c r="V218" s="426">
        <v>3</v>
      </c>
      <c r="W218" s="426"/>
      <c r="X218" s="426"/>
      <c r="Y218" s="426">
        <v>1</v>
      </c>
      <c r="Z218" s="426"/>
      <c r="AA218" s="426"/>
      <c r="AB218" s="371"/>
      <c r="AC218" s="231"/>
      <c r="AD218" s="632"/>
      <c r="AE218" s="426"/>
      <c r="AF218" s="371"/>
      <c r="AG218" s="471" t="s">
        <v>38</v>
      </c>
      <c r="AH218" s="111"/>
      <c r="AI218" s="233"/>
      <c r="AJ218" s="233"/>
      <c r="AK218" s="233"/>
      <c r="AL218" s="233"/>
      <c r="AM218" s="233"/>
      <c r="AN218" s="233"/>
      <c r="AO218" s="233"/>
      <c r="AP218" s="233"/>
      <c r="AQ218" s="233"/>
      <c r="AR218" s="233"/>
      <c r="AS218" s="233"/>
      <c r="AT218" s="426"/>
      <c r="AU218" s="91"/>
      <c r="AV218" s="426">
        <f>SUM(AI218:AT218)</f>
        <v>0</v>
      </c>
      <c r="AW218" s="91"/>
      <c r="AX218" s="231" t="s">
        <v>59</v>
      </c>
      <c r="AY218" s="145"/>
      <c r="AZ218" s="426">
        <v>1</v>
      </c>
      <c r="BA218" s="426" t="str">
        <f>IF(AV218&lt;&gt;0,1," ")</f>
        <v xml:space="preserve"> </v>
      </c>
      <c r="BB218" s="91"/>
      <c r="BC218" s="233"/>
      <c r="BE218" s="233"/>
      <c r="BF218" s="124"/>
      <c r="BG218" s="233"/>
      <c r="BH218" s="124"/>
      <c r="BI218" s="233"/>
      <c r="BJ218" s="124"/>
      <c r="BK218" s="233"/>
      <c r="BL218" s="124"/>
      <c r="BM218" s="234">
        <f t="shared" ref="BM218:BM227" si="197">BE218+BG218+BI218+BK218</f>
        <v>0</v>
      </c>
      <c r="BN218" s="235" t="e">
        <f t="shared" ref="BN218:BN227" si="198">BM218/AV218</f>
        <v>#DIV/0!</v>
      </c>
      <c r="BO218" s="124">
        <f t="shared" ref="BO218:BO227" si="199">BF218+BH218+BJ218+BL218</f>
        <v>0</v>
      </c>
      <c r="BQ218" s="146"/>
    </row>
    <row r="219" spans="1:69" s="111" customFormat="1" ht="63" x14ac:dyDescent="0.25">
      <c r="A219" s="233" t="s">
        <v>178</v>
      </c>
      <c r="B219" s="764" t="s">
        <v>44</v>
      </c>
      <c r="C219" s="765"/>
      <c r="D219" s="371"/>
      <c r="E219" s="233" t="s">
        <v>45</v>
      </c>
      <c r="F219" s="371"/>
      <c r="G219" s="233" t="s">
        <v>849</v>
      </c>
      <c r="H219" s="371"/>
      <c r="I219" s="233"/>
      <c r="J219" s="233"/>
      <c r="K219" s="233"/>
      <c r="L219" s="233">
        <v>1</v>
      </c>
      <c r="M219" s="233"/>
      <c r="N219" s="214"/>
      <c r="O219" s="233"/>
      <c r="P219" s="233">
        <v>1</v>
      </c>
      <c r="Q219" s="233"/>
      <c r="R219" s="233"/>
      <c r="S219" s="233"/>
      <c r="T219" s="144"/>
      <c r="U219" s="236" t="s">
        <v>354</v>
      </c>
      <c r="V219" s="426">
        <v>3</v>
      </c>
      <c r="W219" s="426"/>
      <c r="X219" s="426"/>
      <c r="Y219" s="426">
        <v>1</v>
      </c>
      <c r="Z219" s="426"/>
      <c r="AA219" s="426"/>
      <c r="AB219" s="371"/>
      <c r="AC219" s="237"/>
      <c r="AD219" s="632"/>
      <c r="AE219" s="233"/>
      <c r="AF219" s="371"/>
      <c r="AG219" s="471" t="s">
        <v>38</v>
      </c>
      <c r="AH219" s="371"/>
      <c r="AI219" s="233"/>
      <c r="AJ219" s="233"/>
      <c r="AK219" s="233"/>
      <c r="AL219" s="233"/>
      <c r="AM219" s="233"/>
      <c r="AN219" s="233"/>
      <c r="AO219" s="233"/>
      <c r="AP219" s="233"/>
      <c r="AQ219" s="233"/>
      <c r="AR219" s="233"/>
      <c r="AS219" s="233"/>
      <c r="AT219" s="233"/>
      <c r="AV219" s="426">
        <f t="shared" ref="AV219:AV227" si="200">SUM(AI219:AT219)</f>
        <v>0</v>
      </c>
      <c r="AX219" s="237" t="s">
        <v>59</v>
      </c>
      <c r="AY219" s="145"/>
      <c r="AZ219" s="233">
        <v>1</v>
      </c>
      <c r="BA219" s="426" t="str">
        <f t="shared" ref="BA219:BA226" si="201">IF(AV219&lt;&gt;0,1," ")</f>
        <v xml:space="preserve"> </v>
      </c>
      <c r="BC219" s="233"/>
      <c r="BE219" s="233"/>
      <c r="BF219" s="124"/>
      <c r="BG219" s="233"/>
      <c r="BH219" s="124"/>
      <c r="BI219" s="233"/>
      <c r="BJ219" s="124"/>
      <c r="BK219" s="233"/>
      <c r="BL219" s="124"/>
      <c r="BM219" s="234">
        <f t="shared" si="197"/>
        <v>0</v>
      </c>
      <c r="BN219" s="235" t="e">
        <f t="shared" si="198"/>
        <v>#DIV/0!</v>
      </c>
      <c r="BO219" s="124">
        <f t="shared" si="199"/>
        <v>0</v>
      </c>
      <c r="BQ219" s="146"/>
    </row>
    <row r="220" spans="1:69" s="111" customFormat="1" ht="91.5" customHeight="1" x14ac:dyDescent="0.25">
      <c r="A220" s="233" t="s">
        <v>179</v>
      </c>
      <c r="B220" s="764" t="s">
        <v>1013</v>
      </c>
      <c r="C220" s="765"/>
      <c r="E220" s="233" t="s">
        <v>45</v>
      </c>
      <c r="G220" s="233" t="s">
        <v>849</v>
      </c>
      <c r="I220" s="233"/>
      <c r="J220" s="233"/>
      <c r="K220" s="233"/>
      <c r="L220" s="233">
        <v>1</v>
      </c>
      <c r="M220" s="233"/>
      <c r="N220" s="423"/>
      <c r="O220" s="233"/>
      <c r="P220" s="233">
        <v>1</v>
      </c>
      <c r="Q220" s="233"/>
      <c r="R220" s="233"/>
      <c r="S220" s="233"/>
      <c r="U220" s="236" t="s">
        <v>354</v>
      </c>
      <c r="V220" s="426">
        <v>3</v>
      </c>
      <c r="W220" s="426">
        <v>1</v>
      </c>
      <c r="X220" s="426"/>
      <c r="Y220" s="426"/>
      <c r="Z220" s="426">
        <v>1</v>
      </c>
      <c r="AA220" s="426"/>
      <c r="AC220" s="237"/>
      <c r="AD220" s="132"/>
      <c r="AE220" s="426"/>
      <c r="AF220" s="371"/>
      <c r="AG220" s="471" t="s">
        <v>38</v>
      </c>
      <c r="AI220" s="233"/>
      <c r="AJ220" s="233"/>
      <c r="AK220" s="233"/>
      <c r="AL220" s="233"/>
      <c r="AM220" s="233"/>
      <c r="AN220" s="233"/>
      <c r="AO220" s="233"/>
      <c r="AP220" s="233"/>
      <c r="AQ220" s="233"/>
      <c r="AR220" s="233"/>
      <c r="AS220" s="233"/>
      <c r="AT220" s="233"/>
      <c r="AV220" s="426">
        <f t="shared" si="200"/>
        <v>0</v>
      </c>
      <c r="AX220" s="237" t="s">
        <v>59</v>
      </c>
      <c r="AZ220" s="233">
        <v>1</v>
      </c>
      <c r="BA220" s="426" t="str">
        <f t="shared" si="201"/>
        <v xml:space="preserve"> </v>
      </c>
      <c r="BC220" s="233"/>
      <c r="BE220" s="233"/>
      <c r="BF220" s="124"/>
      <c r="BG220" s="233"/>
      <c r="BH220" s="124"/>
      <c r="BI220" s="233"/>
      <c r="BJ220" s="124"/>
      <c r="BK220" s="233"/>
      <c r="BL220" s="124"/>
      <c r="BM220" s="234">
        <f t="shared" si="197"/>
        <v>0</v>
      </c>
      <c r="BN220" s="235" t="e">
        <f t="shared" si="198"/>
        <v>#DIV/0!</v>
      </c>
      <c r="BO220" s="124">
        <f t="shared" si="199"/>
        <v>0</v>
      </c>
      <c r="BQ220" s="146"/>
    </row>
    <row r="221" spans="1:69" s="215" customFormat="1" ht="108" customHeight="1" x14ac:dyDescent="0.25">
      <c r="A221" s="608" t="s">
        <v>180</v>
      </c>
      <c r="B221" s="818" t="s">
        <v>1014</v>
      </c>
      <c r="C221" s="819"/>
      <c r="E221" s="606" t="s">
        <v>45</v>
      </c>
      <c r="G221" s="606" t="s">
        <v>849</v>
      </c>
      <c r="I221" s="606"/>
      <c r="J221" s="606"/>
      <c r="K221" s="606"/>
      <c r="L221" s="606">
        <v>1</v>
      </c>
      <c r="M221" s="606"/>
      <c r="N221" s="423"/>
      <c r="O221" s="606"/>
      <c r="P221" s="606">
        <v>1</v>
      </c>
      <c r="Q221" s="606"/>
      <c r="R221" s="606"/>
      <c r="S221" s="606"/>
      <c r="U221" s="610" t="s">
        <v>354</v>
      </c>
      <c r="V221" s="606">
        <v>3</v>
      </c>
      <c r="W221" s="606"/>
      <c r="X221" s="606"/>
      <c r="Y221" s="606"/>
      <c r="Z221" s="606">
        <v>1</v>
      </c>
      <c r="AA221" s="606"/>
      <c r="AC221" s="607"/>
      <c r="AD221" s="226"/>
      <c r="AE221" s="606" t="s">
        <v>785</v>
      </c>
      <c r="AG221" s="608" t="s">
        <v>794</v>
      </c>
      <c r="AI221" s="608"/>
      <c r="AJ221" s="608"/>
      <c r="AK221" s="608">
        <v>1</v>
      </c>
      <c r="AL221" s="608"/>
      <c r="AM221" s="608"/>
      <c r="AN221" s="608"/>
      <c r="AO221" s="608"/>
      <c r="AP221" s="608"/>
      <c r="AQ221" s="608"/>
      <c r="AR221" s="608"/>
      <c r="AS221" s="608"/>
      <c r="AT221" s="608"/>
      <c r="AV221" s="426">
        <f t="shared" si="200"/>
        <v>1</v>
      </c>
      <c r="AX221" s="613" t="s">
        <v>77</v>
      </c>
      <c r="AZ221" s="606">
        <v>1</v>
      </c>
      <c r="BA221" s="426">
        <f t="shared" si="201"/>
        <v>1</v>
      </c>
      <c r="BC221" s="606" t="s">
        <v>3</v>
      </c>
      <c r="BE221" s="606"/>
      <c r="BF221" s="347"/>
      <c r="BG221" s="606"/>
      <c r="BH221" s="347"/>
      <c r="BI221" s="606"/>
      <c r="BJ221" s="347"/>
      <c r="BK221" s="606"/>
      <c r="BL221" s="347"/>
      <c r="BM221" s="609">
        <f t="shared" si="197"/>
        <v>0</v>
      </c>
      <c r="BN221" s="611">
        <f t="shared" si="198"/>
        <v>0</v>
      </c>
      <c r="BO221" s="347">
        <f t="shared" si="199"/>
        <v>0</v>
      </c>
      <c r="BQ221" s="612"/>
    </row>
    <row r="222" spans="1:69" s="215" customFormat="1" ht="102" customHeight="1" x14ac:dyDescent="0.25">
      <c r="A222" s="608" t="s">
        <v>181</v>
      </c>
      <c r="B222" s="818" t="s">
        <v>1015</v>
      </c>
      <c r="C222" s="819"/>
      <c r="E222" s="606" t="s">
        <v>45</v>
      </c>
      <c r="G222" s="606" t="s">
        <v>849</v>
      </c>
      <c r="I222" s="606"/>
      <c r="J222" s="606"/>
      <c r="K222" s="606"/>
      <c r="L222" s="606">
        <v>1</v>
      </c>
      <c r="M222" s="606"/>
      <c r="N222" s="423"/>
      <c r="O222" s="606"/>
      <c r="P222" s="606">
        <v>1</v>
      </c>
      <c r="Q222" s="606"/>
      <c r="R222" s="606"/>
      <c r="S222" s="606"/>
      <c r="U222" s="610" t="s">
        <v>354</v>
      </c>
      <c r="V222" s="606">
        <v>3</v>
      </c>
      <c r="W222" s="606">
        <v>1</v>
      </c>
      <c r="X222" s="606"/>
      <c r="Y222" s="606"/>
      <c r="Z222" s="606"/>
      <c r="AA222" s="606"/>
      <c r="AC222" s="607"/>
      <c r="AD222" s="226"/>
      <c r="AE222" s="606" t="s">
        <v>785</v>
      </c>
      <c r="AG222" s="608" t="s">
        <v>1018</v>
      </c>
      <c r="AI222" s="608"/>
      <c r="AJ222" s="608"/>
      <c r="AK222" s="608">
        <v>1</v>
      </c>
      <c r="AL222" s="608"/>
      <c r="AM222" s="608"/>
      <c r="AN222" s="608"/>
      <c r="AO222" s="608"/>
      <c r="AP222" s="608"/>
      <c r="AQ222" s="608"/>
      <c r="AR222" s="608"/>
      <c r="AS222" s="608"/>
      <c r="AT222" s="608"/>
      <c r="AV222" s="426">
        <f t="shared" ref="AV222" si="202">SUM(AI222:AT222)</f>
        <v>1</v>
      </c>
      <c r="AX222" s="613" t="s">
        <v>59</v>
      </c>
      <c r="AZ222" s="606">
        <v>1</v>
      </c>
      <c r="BA222" s="426">
        <f t="shared" si="201"/>
        <v>1</v>
      </c>
      <c r="BC222" s="606" t="s">
        <v>3</v>
      </c>
      <c r="BE222" s="606"/>
      <c r="BF222" s="347"/>
      <c r="BG222" s="606"/>
      <c r="BH222" s="347"/>
      <c r="BI222" s="606"/>
      <c r="BJ222" s="347"/>
      <c r="BK222" s="606"/>
      <c r="BL222" s="347"/>
      <c r="BM222" s="609">
        <f t="shared" ref="BM222" si="203">BE222+BG222+BI222+BK222</f>
        <v>0</v>
      </c>
      <c r="BN222" s="611">
        <f t="shared" ref="BN222" si="204">BM222/AV222</f>
        <v>0</v>
      </c>
      <c r="BO222" s="347">
        <f t="shared" ref="BO222" si="205">BF222+BH222+BJ222+BL222</f>
        <v>0</v>
      </c>
      <c r="BQ222" s="612"/>
    </row>
    <row r="223" spans="1:69" s="111" customFormat="1" ht="68.400000000000006" x14ac:dyDescent="0.25">
      <c r="A223" s="233" t="s">
        <v>540</v>
      </c>
      <c r="B223" s="764" t="s">
        <v>219</v>
      </c>
      <c r="C223" s="765"/>
      <c r="E223" s="233" t="s">
        <v>45</v>
      </c>
      <c r="G223" s="233" t="s">
        <v>849</v>
      </c>
      <c r="I223" s="233"/>
      <c r="J223" s="233"/>
      <c r="K223" s="233"/>
      <c r="L223" s="233">
        <v>1</v>
      </c>
      <c r="M223" s="233"/>
      <c r="N223" s="220"/>
      <c r="O223" s="233"/>
      <c r="P223" s="233">
        <v>1</v>
      </c>
      <c r="Q223" s="233"/>
      <c r="R223" s="233"/>
      <c r="S223" s="233"/>
      <c r="U223" s="236" t="s">
        <v>354</v>
      </c>
      <c r="V223" s="426">
        <v>3</v>
      </c>
      <c r="W223" s="426"/>
      <c r="X223" s="426">
        <v>1</v>
      </c>
      <c r="Y223" s="426"/>
      <c r="Z223" s="426"/>
      <c r="AA223" s="426"/>
      <c r="AC223" s="237"/>
      <c r="AD223" s="132"/>
      <c r="AE223" s="233" t="s">
        <v>61</v>
      </c>
      <c r="AG223" s="471" t="s">
        <v>827</v>
      </c>
      <c r="AH223" s="371"/>
      <c r="AI223" s="233"/>
      <c r="AJ223" s="233"/>
      <c r="AK223" s="233"/>
      <c r="AL223" s="233"/>
      <c r="AM223" s="233"/>
      <c r="AN223" s="233"/>
      <c r="AO223" s="233">
        <v>1</v>
      </c>
      <c r="AP223" s="233"/>
      <c r="AQ223" s="233"/>
      <c r="AR223" s="233"/>
      <c r="AS223" s="233"/>
      <c r="AT223" s="233"/>
      <c r="AV223" s="426">
        <f t="shared" si="200"/>
        <v>1</v>
      </c>
      <c r="AX223" s="237" t="s">
        <v>59</v>
      </c>
      <c r="AZ223" s="233">
        <v>1</v>
      </c>
      <c r="BA223" s="426">
        <f t="shared" si="201"/>
        <v>1</v>
      </c>
      <c r="BC223" s="233" t="s">
        <v>332</v>
      </c>
      <c r="BE223" s="233"/>
      <c r="BF223" s="124"/>
      <c r="BG223" s="233"/>
      <c r="BH223" s="124"/>
      <c r="BI223" s="233"/>
      <c r="BJ223" s="124"/>
      <c r="BK223" s="233"/>
      <c r="BL223" s="124"/>
      <c r="BM223" s="234">
        <f t="shared" si="197"/>
        <v>0</v>
      </c>
      <c r="BN223" s="235">
        <f t="shared" si="198"/>
        <v>0</v>
      </c>
      <c r="BO223" s="124">
        <f t="shared" si="199"/>
        <v>0</v>
      </c>
      <c r="BQ223" s="146"/>
    </row>
    <row r="224" spans="1:69" s="112" customFormat="1" ht="63" x14ac:dyDescent="0.25">
      <c r="A224" s="233" t="s">
        <v>541</v>
      </c>
      <c r="B224" s="764" t="s">
        <v>149</v>
      </c>
      <c r="C224" s="765"/>
      <c r="D224" s="371"/>
      <c r="E224" s="233" t="s">
        <v>45</v>
      </c>
      <c r="F224" s="371"/>
      <c r="G224" s="233" t="s">
        <v>849</v>
      </c>
      <c r="H224" s="371"/>
      <c r="I224" s="233"/>
      <c r="J224" s="233"/>
      <c r="K224" s="233"/>
      <c r="L224" s="233">
        <v>1</v>
      </c>
      <c r="M224" s="233"/>
      <c r="N224" s="111"/>
      <c r="O224" s="233"/>
      <c r="P224" s="233">
        <v>1</v>
      </c>
      <c r="Q224" s="233"/>
      <c r="R224" s="233"/>
      <c r="S224" s="233"/>
      <c r="T224" s="144"/>
      <c r="U224" s="236" t="s">
        <v>354</v>
      </c>
      <c r="V224" s="426">
        <v>3</v>
      </c>
      <c r="W224" s="426"/>
      <c r="X224" s="426">
        <v>1</v>
      </c>
      <c r="Y224" s="426"/>
      <c r="Z224" s="426"/>
      <c r="AA224" s="426"/>
      <c r="AB224" s="371"/>
      <c r="AC224" s="237"/>
      <c r="AD224" s="632"/>
      <c r="AE224" s="233"/>
      <c r="AF224" s="371"/>
      <c r="AG224" s="471" t="s">
        <v>38</v>
      </c>
      <c r="AH224" s="111"/>
      <c r="AI224" s="233"/>
      <c r="AJ224" s="233"/>
      <c r="AK224" s="233"/>
      <c r="AL224" s="233"/>
      <c r="AM224" s="233"/>
      <c r="AN224" s="233"/>
      <c r="AO224" s="233"/>
      <c r="AP224" s="233"/>
      <c r="AQ224" s="233"/>
      <c r="AR224" s="233"/>
      <c r="AS224" s="233"/>
      <c r="AT224" s="233"/>
      <c r="AV224" s="426">
        <f t="shared" si="200"/>
        <v>0</v>
      </c>
      <c r="AX224" s="237" t="s">
        <v>30</v>
      </c>
      <c r="AY224" s="145"/>
      <c r="AZ224" s="233">
        <v>1</v>
      </c>
      <c r="BA224" s="426" t="str">
        <f t="shared" si="201"/>
        <v xml:space="preserve"> </v>
      </c>
      <c r="BC224" s="233"/>
      <c r="BE224" s="233"/>
      <c r="BF224" s="124"/>
      <c r="BG224" s="233"/>
      <c r="BH224" s="124"/>
      <c r="BI224" s="233"/>
      <c r="BJ224" s="124"/>
      <c r="BK224" s="233"/>
      <c r="BL224" s="124"/>
      <c r="BM224" s="234">
        <f t="shared" si="197"/>
        <v>0</v>
      </c>
      <c r="BN224" s="235" t="e">
        <f t="shared" si="198"/>
        <v>#DIV/0!</v>
      </c>
      <c r="BO224" s="124">
        <f t="shared" si="199"/>
        <v>0</v>
      </c>
      <c r="BQ224" s="146"/>
    </row>
    <row r="225" spans="1:69" s="91" customFormat="1" ht="63" x14ac:dyDescent="0.25">
      <c r="A225" s="233" t="s">
        <v>892</v>
      </c>
      <c r="B225" s="764" t="s">
        <v>148</v>
      </c>
      <c r="C225" s="765"/>
      <c r="D225" s="111"/>
      <c r="E225" s="233" t="s">
        <v>45</v>
      </c>
      <c r="F225" s="111"/>
      <c r="G225" s="233" t="s">
        <v>849</v>
      </c>
      <c r="H225" s="111"/>
      <c r="I225" s="233"/>
      <c r="J225" s="233"/>
      <c r="K225" s="233"/>
      <c r="L225" s="233">
        <v>1</v>
      </c>
      <c r="M225" s="233"/>
      <c r="N225" s="371"/>
      <c r="O225" s="233"/>
      <c r="P225" s="233"/>
      <c r="Q225" s="233">
        <v>1</v>
      </c>
      <c r="R225" s="233"/>
      <c r="S225" s="233"/>
      <c r="T225" s="111"/>
      <c r="U225" s="236" t="s">
        <v>354</v>
      </c>
      <c r="V225" s="426">
        <v>3</v>
      </c>
      <c r="W225" s="426"/>
      <c r="X225" s="426"/>
      <c r="Y225" s="426">
        <v>1</v>
      </c>
      <c r="Z225" s="426"/>
      <c r="AA225" s="426"/>
      <c r="AB225" s="111"/>
      <c r="AC225" s="237"/>
      <c r="AD225" s="132"/>
      <c r="AE225" s="233"/>
      <c r="AF225" s="111"/>
      <c r="AG225" s="233" t="s">
        <v>38</v>
      </c>
      <c r="AH225" s="111"/>
      <c r="AI225" s="233"/>
      <c r="AJ225" s="233"/>
      <c r="AK225" s="233"/>
      <c r="AL225" s="233"/>
      <c r="AM225" s="233"/>
      <c r="AN225" s="233"/>
      <c r="AO225" s="233"/>
      <c r="AP225" s="233"/>
      <c r="AQ225" s="233"/>
      <c r="AR225" s="233"/>
      <c r="AS225" s="233"/>
      <c r="AT225" s="233"/>
      <c r="AV225" s="426">
        <f t="shared" si="200"/>
        <v>0</v>
      </c>
      <c r="AX225" s="237" t="s">
        <v>31</v>
      </c>
      <c r="AY225" s="111"/>
      <c r="AZ225" s="233">
        <v>1</v>
      </c>
      <c r="BA225" s="426" t="str">
        <f t="shared" si="201"/>
        <v xml:space="preserve"> </v>
      </c>
      <c r="BC225" s="233"/>
      <c r="BE225" s="238"/>
      <c r="BF225" s="124"/>
      <c r="BG225" s="238"/>
      <c r="BH225" s="124"/>
      <c r="BI225" s="238"/>
      <c r="BJ225" s="124"/>
      <c r="BK225" s="238"/>
      <c r="BL225" s="124"/>
      <c r="BM225" s="234">
        <f t="shared" si="197"/>
        <v>0</v>
      </c>
      <c r="BN225" s="235" t="e">
        <f t="shared" si="198"/>
        <v>#DIV/0!</v>
      </c>
      <c r="BO225" s="124">
        <f t="shared" si="199"/>
        <v>0</v>
      </c>
      <c r="BQ225" s="128"/>
    </row>
    <row r="226" spans="1:69" s="91" customFormat="1" ht="63" x14ac:dyDescent="0.25">
      <c r="A226" s="233" t="s">
        <v>542</v>
      </c>
      <c r="B226" s="764" t="s">
        <v>37</v>
      </c>
      <c r="C226" s="765"/>
      <c r="D226" s="111"/>
      <c r="E226" s="233" t="s">
        <v>45</v>
      </c>
      <c r="F226" s="111"/>
      <c r="G226" s="233" t="s">
        <v>849</v>
      </c>
      <c r="H226" s="111"/>
      <c r="I226" s="233"/>
      <c r="J226" s="233"/>
      <c r="K226" s="233"/>
      <c r="L226" s="233">
        <v>1</v>
      </c>
      <c r="M226" s="233"/>
      <c r="N226" s="111"/>
      <c r="O226" s="233"/>
      <c r="P226" s="233">
        <v>1</v>
      </c>
      <c r="Q226" s="233"/>
      <c r="R226" s="233"/>
      <c r="S226" s="233"/>
      <c r="T226" s="111"/>
      <c r="U226" s="236" t="s">
        <v>354</v>
      </c>
      <c r="V226" s="426">
        <v>3</v>
      </c>
      <c r="W226" s="426"/>
      <c r="X226" s="426"/>
      <c r="Y226" s="426"/>
      <c r="Z226" s="426">
        <v>1</v>
      </c>
      <c r="AA226" s="426"/>
      <c r="AB226" s="111"/>
      <c r="AC226" s="237"/>
      <c r="AD226" s="132"/>
      <c r="AE226" s="233"/>
      <c r="AF226" s="371"/>
      <c r="AG226" s="471" t="s">
        <v>38</v>
      </c>
      <c r="AH226" s="371"/>
      <c r="AI226" s="233"/>
      <c r="AJ226" s="233"/>
      <c r="AK226" s="233"/>
      <c r="AL226" s="233"/>
      <c r="AM226" s="233"/>
      <c r="AN226" s="233"/>
      <c r="AO226" s="233"/>
      <c r="AP226" s="233"/>
      <c r="AQ226" s="233"/>
      <c r="AR226" s="233"/>
      <c r="AS226" s="471"/>
      <c r="AT226" s="233"/>
      <c r="AV226" s="426">
        <f t="shared" si="200"/>
        <v>0</v>
      </c>
      <c r="AX226" s="237" t="s">
        <v>59</v>
      </c>
      <c r="AY226" s="111"/>
      <c r="AZ226" s="233">
        <v>1</v>
      </c>
      <c r="BA226" s="426" t="str">
        <f t="shared" si="201"/>
        <v xml:space="preserve"> </v>
      </c>
      <c r="BC226" s="233"/>
      <c r="BE226" s="238"/>
      <c r="BF226" s="124"/>
      <c r="BG226" s="238"/>
      <c r="BH226" s="124"/>
      <c r="BI226" s="238"/>
      <c r="BJ226" s="124"/>
      <c r="BK226" s="238"/>
      <c r="BL226" s="124"/>
      <c r="BM226" s="234">
        <f t="shared" si="197"/>
        <v>0</v>
      </c>
      <c r="BN226" s="235" t="e">
        <f t="shared" si="198"/>
        <v>#DIV/0!</v>
      </c>
      <c r="BO226" s="124">
        <f t="shared" si="199"/>
        <v>0</v>
      </c>
      <c r="BQ226" s="128"/>
    </row>
    <row r="227" spans="1:69" s="91" customFormat="1" ht="63" x14ac:dyDescent="0.25">
      <c r="A227" s="233" t="s">
        <v>1016</v>
      </c>
      <c r="B227" s="764" t="s">
        <v>232</v>
      </c>
      <c r="C227" s="765"/>
      <c r="D227" s="111"/>
      <c r="E227" s="233" t="s">
        <v>45</v>
      </c>
      <c r="F227" s="111"/>
      <c r="G227" s="233" t="s">
        <v>849</v>
      </c>
      <c r="H227" s="111"/>
      <c r="I227" s="233"/>
      <c r="J227" s="233"/>
      <c r="K227" s="233"/>
      <c r="L227" s="233">
        <v>1</v>
      </c>
      <c r="M227" s="233"/>
      <c r="N227" s="111"/>
      <c r="O227" s="233"/>
      <c r="P227" s="233">
        <v>1</v>
      </c>
      <c r="Q227" s="233"/>
      <c r="R227" s="233"/>
      <c r="S227" s="233"/>
      <c r="T227" s="111"/>
      <c r="U227" s="236" t="s">
        <v>354</v>
      </c>
      <c r="V227" s="233">
        <v>3</v>
      </c>
      <c r="W227" s="233"/>
      <c r="X227" s="233"/>
      <c r="Y227" s="233"/>
      <c r="Z227" s="233">
        <v>1</v>
      </c>
      <c r="AA227" s="233"/>
      <c r="AB227" s="111"/>
      <c r="AC227" s="237"/>
      <c r="AD227" s="132"/>
      <c r="AE227" s="233"/>
      <c r="AF227" s="111"/>
      <c r="AG227" s="471" t="s">
        <v>38</v>
      </c>
      <c r="AH227" s="111"/>
      <c r="AI227" s="233"/>
      <c r="AJ227" s="233"/>
      <c r="AK227" s="233"/>
      <c r="AL227" s="233"/>
      <c r="AM227" s="233"/>
      <c r="AN227" s="233"/>
      <c r="AO227" s="233"/>
      <c r="AP227" s="233"/>
      <c r="AQ227" s="233"/>
      <c r="AR227" s="233"/>
      <c r="AS227" s="233"/>
      <c r="AT227" s="233"/>
      <c r="AV227" s="233">
        <f t="shared" si="200"/>
        <v>0</v>
      </c>
      <c r="AX227" s="237" t="s">
        <v>30</v>
      </c>
      <c r="AY227" s="111"/>
      <c r="AZ227" s="233">
        <v>1</v>
      </c>
      <c r="BA227" s="426" t="str">
        <f>IF(AV227&lt;&gt;0,1," ")</f>
        <v xml:space="preserve"> </v>
      </c>
      <c r="BC227" s="233"/>
      <c r="BE227" s="238"/>
      <c r="BF227" s="124"/>
      <c r="BG227" s="238"/>
      <c r="BH227" s="124"/>
      <c r="BI227" s="238"/>
      <c r="BJ227" s="124"/>
      <c r="BK227" s="238"/>
      <c r="BL227" s="124"/>
      <c r="BM227" s="234">
        <f t="shared" si="197"/>
        <v>0</v>
      </c>
      <c r="BN227" s="235" t="e">
        <f t="shared" si="198"/>
        <v>#DIV/0!</v>
      </c>
      <c r="BO227" s="124">
        <f t="shared" si="199"/>
        <v>0</v>
      </c>
      <c r="BQ227" s="128"/>
    </row>
    <row r="228" spans="1:69" s="91" customFormat="1" ht="9" customHeight="1" thickBot="1" x14ac:dyDescent="0.3">
      <c r="A228" s="111"/>
      <c r="B228" s="112"/>
      <c r="C228" s="112"/>
      <c r="D228" s="111"/>
      <c r="E228" s="111"/>
      <c r="F228" s="111"/>
      <c r="G228" s="111"/>
      <c r="H228" s="111"/>
      <c r="I228" s="111"/>
      <c r="J228" s="111"/>
      <c r="K228" s="111"/>
      <c r="L228" s="111"/>
      <c r="M228" s="111"/>
      <c r="N228" s="111"/>
      <c r="O228" s="111"/>
      <c r="P228" s="111"/>
      <c r="Q228" s="111"/>
      <c r="R228" s="111"/>
      <c r="S228" s="111"/>
      <c r="T228" s="111"/>
      <c r="U228" s="113"/>
      <c r="V228" s="111"/>
      <c r="W228" s="111"/>
      <c r="X228" s="111"/>
      <c r="Y228" s="111"/>
      <c r="Z228" s="111"/>
      <c r="AA228" s="111"/>
      <c r="AB228" s="111"/>
      <c r="AC228" s="114"/>
      <c r="AD228" s="132"/>
      <c r="AE228" s="111"/>
      <c r="AF228" s="111"/>
      <c r="AG228" s="111"/>
      <c r="AH228" s="111"/>
      <c r="AI228" s="111"/>
      <c r="AJ228" s="111"/>
      <c r="AK228" s="111"/>
      <c r="AL228" s="111"/>
      <c r="AM228" s="111"/>
      <c r="AN228" s="111"/>
      <c r="AO228" s="111"/>
      <c r="AP228" s="111"/>
      <c r="AQ228" s="111"/>
      <c r="AR228" s="111"/>
      <c r="AS228" s="111"/>
      <c r="AT228" s="111"/>
      <c r="AV228" s="111"/>
      <c r="AX228" s="112"/>
      <c r="AY228" s="111"/>
      <c r="AZ228" s="111"/>
      <c r="BA228" s="111"/>
      <c r="BC228" s="111"/>
      <c r="BF228" s="115"/>
      <c r="BH228" s="115"/>
      <c r="BJ228" s="115"/>
      <c r="BL228" s="115"/>
      <c r="BM228" s="116"/>
      <c r="BN228" s="116"/>
      <c r="BO228" s="115"/>
    </row>
    <row r="229" spans="1:69" s="203" customFormat="1" ht="60.6" customHeight="1" thickTop="1" thickBot="1" x14ac:dyDescent="0.3">
      <c r="A229" s="784" t="str">
        <f>B217</f>
        <v>AUDITORÍAS A FONDOS</v>
      </c>
      <c r="B229" s="784"/>
      <c r="C229" s="418" t="s">
        <v>333</v>
      </c>
      <c r="D229" s="200"/>
      <c r="E229" s="411">
        <f>COUNTIF(BC218:BC227,"P")</f>
        <v>1</v>
      </c>
      <c r="F229" s="200"/>
      <c r="G229" s="566">
        <f>E229/(E229+E230)</f>
        <v>0.33333333333333331</v>
      </c>
      <c r="H229" s="200"/>
      <c r="I229" s="411">
        <f>SUM(I218:I227)</f>
        <v>0</v>
      </c>
      <c r="J229" s="411">
        <f>SUM(J218:J227)</f>
        <v>0</v>
      </c>
      <c r="K229" s="411">
        <f>SUM(K218:K227)</f>
        <v>0</v>
      </c>
      <c r="L229" s="411">
        <f>SUM(L218:L227)</f>
        <v>10</v>
      </c>
      <c r="M229" s="411">
        <f>SUM(M218:M227)</f>
        <v>0</v>
      </c>
      <c r="N229" s="201"/>
      <c r="O229" s="411">
        <f>SUM(O218:O227)</f>
        <v>0</v>
      </c>
      <c r="P229" s="411">
        <f>SUM(P218:P227)</f>
        <v>9</v>
      </c>
      <c r="Q229" s="411">
        <f>SUM(Q218:Q227)</f>
        <v>1</v>
      </c>
      <c r="R229" s="411">
        <f>SUM(R218:R227)</f>
        <v>0</v>
      </c>
      <c r="S229" s="411">
        <f>SUM(S218:S227)</f>
        <v>0</v>
      </c>
      <c r="T229" s="200"/>
      <c r="U229" s="202"/>
      <c r="V229" s="200"/>
      <c r="W229" s="506">
        <f>SUM(W218:W227)</f>
        <v>2</v>
      </c>
      <c r="X229" s="506">
        <f>SUM(X218:X227)</f>
        <v>2</v>
      </c>
      <c r="Y229" s="506">
        <f>SUM(Y218:Y227)</f>
        <v>3</v>
      </c>
      <c r="Z229" s="506">
        <f>SUM(Z218:Z227)</f>
        <v>4</v>
      </c>
      <c r="AA229" s="506">
        <f>SUM(AA218:AA227)</f>
        <v>0</v>
      </c>
      <c r="AB229" s="200"/>
      <c r="AC229" s="887"/>
      <c r="AD229" s="639"/>
      <c r="AE229" s="200"/>
      <c r="AF229" s="200"/>
      <c r="AG229" s="411" t="s">
        <v>253</v>
      </c>
      <c r="AH229" s="200"/>
      <c r="AI229" s="784">
        <f>SUM(AI218:AK227)</f>
        <v>2</v>
      </c>
      <c r="AJ229" s="784"/>
      <c r="AK229" s="784"/>
      <c r="AL229" s="784">
        <f>SUM(AL218:AN227)</f>
        <v>0</v>
      </c>
      <c r="AM229" s="784"/>
      <c r="AN229" s="784"/>
      <c r="AO229" s="784">
        <f>SUM(AO218:AQ227)</f>
        <v>1</v>
      </c>
      <c r="AP229" s="784"/>
      <c r="AQ229" s="784"/>
      <c r="AR229" s="784">
        <f>SUM(AR218:AT227)</f>
        <v>0</v>
      </c>
      <c r="AS229" s="784"/>
      <c r="AT229" s="784"/>
      <c r="AV229" s="784">
        <f>SUM(AV218:AV227)</f>
        <v>3</v>
      </c>
      <c r="AX229" s="788" t="s">
        <v>264</v>
      </c>
      <c r="AY229" s="200"/>
      <c r="AZ229" s="411">
        <f>SUM(AZ218:AZ227)</f>
        <v>10</v>
      </c>
      <c r="BA229" s="411">
        <f>SUM(BA218:BA227)</f>
        <v>3</v>
      </c>
      <c r="BC229" s="201"/>
      <c r="BE229" s="377">
        <f t="shared" ref="BE229:BM229" si="206">SUM(BE218:BE227)</f>
        <v>0</v>
      </c>
      <c r="BF229" s="828">
        <f t="shared" si="206"/>
        <v>0</v>
      </c>
      <c r="BG229" s="377">
        <f t="shared" si="206"/>
        <v>0</v>
      </c>
      <c r="BH229" s="828">
        <f t="shared" si="206"/>
        <v>0</v>
      </c>
      <c r="BI229" s="377">
        <f t="shared" si="206"/>
        <v>0</v>
      </c>
      <c r="BJ229" s="828">
        <f t="shared" si="206"/>
        <v>0</v>
      </c>
      <c r="BK229" s="377">
        <f t="shared" si="206"/>
        <v>0</v>
      </c>
      <c r="BL229" s="828">
        <f t="shared" si="206"/>
        <v>0</v>
      </c>
      <c r="BM229" s="920">
        <f t="shared" si="206"/>
        <v>0</v>
      </c>
      <c r="BN229" s="921">
        <f>BM229/AV229</f>
        <v>0</v>
      </c>
      <c r="BO229" s="847">
        <f>SUM(BO218:BO227)</f>
        <v>0</v>
      </c>
      <c r="BP229" s="204"/>
      <c r="BQ229" s="204"/>
    </row>
    <row r="230" spans="1:69" s="203" customFormat="1" ht="60.6" customHeight="1" thickTop="1" thickBot="1" x14ac:dyDescent="0.3">
      <c r="A230" s="784"/>
      <c r="B230" s="784"/>
      <c r="C230" s="418" t="s">
        <v>334</v>
      </c>
      <c r="D230" s="200"/>
      <c r="E230" s="411">
        <f>COUNTIF(BC218:BC227,"C")</f>
        <v>2</v>
      </c>
      <c r="F230" s="200"/>
      <c r="G230" s="566">
        <f>E230/(E229+E230)</f>
        <v>0.66666666666666663</v>
      </c>
      <c r="H230" s="200"/>
      <c r="I230" s="784">
        <f>SUM(I229:M229)</f>
        <v>10</v>
      </c>
      <c r="J230" s="784"/>
      <c r="K230" s="784"/>
      <c r="L230" s="784"/>
      <c r="M230" s="784"/>
      <c r="N230" s="205"/>
      <c r="O230" s="784">
        <f>SUM(O229:S229)</f>
        <v>10</v>
      </c>
      <c r="P230" s="784"/>
      <c r="Q230" s="784"/>
      <c r="R230" s="784"/>
      <c r="S230" s="784"/>
      <c r="T230" s="200"/>
      <c r="U230" s="202"/>
      <c r="V230" s="200"/>
      <c r="W230" s="200"/>
      <c r="X230" s="200"/>
      <c r="Y230" s="200"/>
      <c r="Z230" s="200"/>
      <c r="AA230" s="200"/>
      <c r="AB230" s="200"/>
      <c r="AC230" s="887"/>
      <c r="AD230" s="639"/>
      <c r="AE230" s="200"/>
      <c r="AF230" s="200"/>
      <c r="AG230" s="411" t="s">
        <v>766</v>
      </c>
      <c r="AH230" s="200"/>
      <c r="AI230" s="784">
        <f>AI229+AL229+AO229+AR229</f>
        <v>3</v>
      </c>
      <c r="AJ230" s="784"/>
      <c r="AK230" s="784"/>
      <c r="AL230" s="784"/>
      <c r="AM230" s="784"/>
      <c r="AN230" s="784"/>
      <c r="AO230" s="784"/>
      <c r="AP230" s="784"/>
      <c r="AQ230" s="784"/>
      <c r="AR230" s="784"/>
      <c r="AS230" s="784"/>
      <c r="AT230" s="784"/>
      <c r="AV230" s="784"/>
      <c r="AX230" s="788"/>
      <c r="AY230" s="200"/>
      <c r="AZ230" s="786">
        <f>BA229/AZ229</f>
        <v>0.3</v>
      </c>
      <c r="BA230" s="786"/>
      <c r="BC230" s="206"/>
      <c r="BE230" s="379">
        <f>BE229/AI229</f>
        <v>0</v>
      </c>
      <c r="BF230" s="829"/>
      <c r="BG230" s="379" t="e">
        <f>BG229/AL229</f>
        <v>#DIV/0!</v>
      </c>
      <c r="BH230" s="829"/>
      <c r="BI230" s="379">
        <f>BI229/AO229</f>
        <v>0</v>
      </c>
      <c r="BJ230" s="829"/>
      <c r="BK230" s="379" t="e">
        <f>BK229/AR229</f>
        <v>#DIV/0!</v>
      </c>
      <c r="BL230" s="829"/>
      <c r="BM230" s="920"/>
      <c r="BN230" s="921"/>
      <c r="BO230" s="847"/>
      <c r="BP230" s="204"/>
      <c r="BQ230" s="204"/>
    </row>
    <row r="231" spans="1:69" s="91" customFormat="1" ht="24" customHeight="1" thickTop="1" x14ac:dyDescent="0.25">
      <c r="A231" s="117"/>
      <c r="B231" s="118"/>
      <c r="C231" s="118"/>
      <c r="D231" s="111"/>
      <c r="E231" s="111"/>
      <c r="F231" s="111"/>
      <c r="G231" s="111"/>
      <c r="H231" s="111"/>
      <c r="I231" s="111"/>
      <c r="J231" s="111"/>
      <c r="K231" s="111"/>
      <c r="L231" s="111"/>
      <c r="M231" s="111"/>
      <c r="N231" s="111"/>
      <c r="O231" s="111"/>
      <c r="P231" s="111"/>
      <c r="Q231" s="111"/>
      <c r="R231" s="111"/>
      <c r="S231" s="111"/>
      <c r="T231" s="111"/>
      <c r="U231" s="113"/>
      <c r="V231" s="111"/>
      <c r="W231" s="111"/>
      <c r="X231" s="111"/>
      <c r="Y231" s="111"/>
      <c r="Z231" s="111"/>
      <c r="AA231" s="111"/>
      <c r="AB231" s="111"/>
      <c r="AC231" s="114"/>
      <c r="AD231" s="132"/>
      <c r="AE231" s="111"/>
      <c r="AF231" s="111"/>
      <c r="AG231" s="111"/>
      <c r="AH231" s="111"/>
      <c r="AI231" s="111"/>
      <c r="AJ231" s="111"/>
      <c r="AK231" s="111"/>
      <c r="AL231" s="111"/>
      <c r="AM231" s="111"/>
      <c r="AN231" s="111"/>
      <c r="AO231" s="111"/>
      <c r="AP231" s="111"/>
      <c r="AQ231" s="111"/>
      <c r="AR231" s="111"/>
      <c r="AS231" s="111"/>
      <c r="AT231" s="111"/>
      <c r="AV231" s="111"/>
      <c r="AX231" s="112"/>
      <c r="AY231" s="111"/>
      <c r="AZ231" s="111"/>
      <c r="BA231" s="111"/>
      <c r="BC231" s="111"/>
      <c r="BF231" s="115"/>
      <c r="BH231" s="115"/>
      <c r="BJ231" s="115"/>
      <c r="BL231" s="115"/>
      <c r="BM231" s="116"/>
      <c r="BN231" s="116"/>
      <c r="BO231" s="115"/>
    </row>
    <row r="232" spans="1:69" s="204" customFormat="1" ht="50.1" customHeight="1" x14ac:dyDescent="0.25">
      <c r="A232" s="239">
        <v>10</v>
      </c>
      <c r="B232" s="766" t="s">
        <v>267</v>
      </c>
      <c r="C232" s="767"/>
      <c r="D232" s="201"/>
      <c r="E232" s="111"/>
      <c r="F232" s="111"/>
      <c r="G232" s="111"/>
      <c r="H232" s="201"/>
      <c r="I232" s="210"/>
      <c r="J232" s="210"/>
      <c r="K232" s="210"/>
      <c r="L232" s="210"/>
      <c r="M232" s="210"/>
      <c r="N232" s="201"/>
      <c r="O232" s="210"/>
      <c r="P232" s="210"/>
      <c r="Q232" s="210"/>
      <c r="R232" s="210"/>
      <c r="S232" s="210"/>
      <c r="T232" s="201"/>
      <c r="U232" s="211"/>
      <c r="V232" s="210"/>
      <c r="W232" s="210"/>
      <c r="X232" s="210"/>
      <c r="Y232" s="210"/>
      <c r="Z232" s="210"/>
      <c r="AA232" s="210"/>
      <c r="AB232" s="201"/>
      <c r="AC232" s="207"/>
      <c r="AD232" s="205"/>
      <c r="AE232" s="210"/>
      <c r="AF232" s="201"/>
      <c r="AG232" s="210"/>
      <c r="AH232" s="201"/>
      <c r="AI232" s="210"/>
      <c r="AJ232" s="210"/>
      <c r="AK232" s="210"/>
      <c r="AL232" s="210"/>
      <c r="AM232" s="210"/>
      <c r="AN232" s="210"/>
      <c r="AO232" s="210"/>
      <c r="AP232" s="210"/>
      <c r="AQ232" s="210"/>
      <c r="AR232" s="210"/>
      <c r="AS232" s="210"/>
      <c r="AT232" s="210"/>
      <c r="AV232" s="210"/>
      <c r="AX232" s="212"/>
      <c r="AY232" s="201"/>
      <c r="AZ232" s="210"/>
      <c r="BA232" s="210"/>
      <c r="BC232" s="210"/>
      <c r="BF232" s="209"/>
      <c r="BH232" s="209"/>
      <c r="BJ232" s="209"/>
      <c r="BL232" s="209"/>
      <c r="BM232" s="203"/>
      <c r="BN232" s="203"/>
      <c r="BO232" s="209"/>
    </row>
    <row r="233" spans="1:69" s="111" customFormat="1" ht="73.2" customHeight="1" x14ac:dyDescent="0.25">
      <c r="A233" s="184" t="s">
        <v>182</v>
      </c>
      <c r="B233" s="756" t="s">
        <v>545</v>
      </c>
      <c r="C233" s="757"/>
      <c r="D233" s="371"/>
      <c r="E233" s="184" t="s">
        <v>46</v>
      </c>
      <c r="F233" s="371"/>
      <c r="G233" s="184" t="s">
        <v>841</v>
      </c>
      <c r="H233" s="371"/>
      <c r="I233" s="184"/>
      <c r="J233" s="184"/>
      <c r="K233" s="184"/>
      <c r="L233" s="184">
        <v>1</v>
      </c>
      <c r="M233" s="184"/>
      <c r="O233" s="184"/>
      <c r="P233" s="184"/>
      <c r="Q233" s="184">
        <v>1</v>
      </c>
      <c r="R233" s="184"/>
      <c r="S233" s="184"/>
      <c r="T233" s="144"/>
      <c r="U233" s="185" t="s">
        <v>355</v>
      </c>
      <c r="V233" s="184">
        <v>5</v>
      </c>
      <c r="W233" s="184"/>
      <c r="X233" s="184"/>
      <c r="Y233" s="184"/>
      <c r="Z233" s="184"/>
      <c r="AA233" s="184"/>
      <c r="AB233" s="371"/>
      <c r="AC233" s="186"/>
      <c r="AD233" s="632"/>
      <c r="AE233" s="184"/>
      <c r="AF233" s="371"/>
      <c r="AG233" s="184" t="s">
        <v>38</v>
      </c>
      <c r="AH233" s="371"/>
      <c r="AI233" s="184"/>
      <c r="AJ233" s="184"/>
      <c r="AK233" s="184"/>
      <c r="AL233" s="184"/>
      <c r="AM233" s="184"/>
      <c r="AN233" s="184"/>
      <c r="AO233" s="184"/>
      <c r="AP233" s="184"/>
      <c r="AQ233" s="184"/>
      <c r="AR233" s="184"/>
      <c r="AS233" s="184"/>
      <c r="AT233" s="184"/>
      <c r="AV233" s="184">
        <f t="shared" ref="AV233:AV264" si="207">SUM(AI233:AT233)</f>
        <v>0</v>
      </c>
      <c r="AX233" s="186" t="s">
        <v>31</v>
      </c>
      <c r="AY233" s="145"/>
      <c r="AZ233" s="184">
        <v>1</v>
      </c>
      <c r="BA233" s="184" t="str">
        <f>IF(AV233&lt;&gt;0,1," ")</f>
        <v xml:space="preserve"> </v>
      </c>
      <c r="BC233" s="184"/>
      <c r="BE233" s="184"/>
      <c r="BF233" s="124"/>
      <c r="BG233" s="184"/>
      <c r="BH233" s="124"/>
      <c r="BI233" s="184"/>
      <c r="BJ233" s="124"/>
      <c r="BK233" s="184"/>
      <c r="BL233" s="124"/>
      <c r="BM233" s="188">
        <f t="shared" ref="BM233:BM264" si="208">BE233+BG233+BI233+BK233</f>
        <v>0</v>
      </c>
      <c r="BN233" s="189" t="e">
        <f t="shared" ref="BN233:BN234" si="209">BM233/AV233</f>
        <v>#DIV/0!</v>
      </c>
      <c r="BO233" s="124">
        <f t="shared" ref="BO233:BO264" si="210">BF233+BH233+BJ233+BL233</f>
        <v>0</v>
      </c>
      <c r="BQ233" s="146"/>
    </row>
    <row r="234" spans="1:69" s="111" customFormat="1" ht="73.2" customHeight="1" x14ac:dyDescent="0.25">
      <c r="A234" s="184" t="s">
        <v>183</v>
      </c>
      <c r="B234" s="756" t="s">
        <v>544</v>
      </c>
      <c r="C234" s="757"/>
      <c r="D234" s="371"/>
      <c r="E234" s="184" t="s">
        <v>46</v>
      </c>
      <c r="F234" s="371"/>
      <c r="G234" s="184" t="s">
        <v>841</v>
      </c>
      <c r="H234" s="371"/>
      <c r="I234" s="184"/>
      <c r="J234" s="184"/>
      <c r="K234" s="184"/>
      <c r="L234" s="184">
        <v>1</v>
      </c>
      <c r="M234" s="184"/>
      <c r="O234" s="184"/>
      <c r="P234" s="184"/>
      <c r="Q234" s="184">
        <v>1</v>
      </c>
      <c r="R234" s="184"/>
      <c r="S234" s="184"/>
      <c r="T234" s="144"/>
      <c r="U234" s="185" t="s">
        <v>355</v>
      </c>
      <c r="V234" s="184">
        <v>3</v>
      </c>
      <c r="W234" s="184"/>
      <c r="X234" s="184"/>
      <c r="Y234" s="184"/>
      <c r="Z234" s="184"/>
      <c r="AA234" s="184"/>
      <c r="AB234" s="371"/>
      <c r="AC234" s="186"/>
      <c r="AD234" s="632"/>
      <c r="AE234" s="184" t="s">
        <v>61</v>
      </c>
      <c r="AF234" s="371"/>
      <c r="AG234" s="242" t="s">
        <v>1011</v>
      </c>
      <c r="AH234" s="371"/>
      <c r="AI234" s="184"/>
      <c r="AJ234" s="184"/>
      <c r="AK234" s="184"/>
      <c r="AL234" s="184"/>
      <c r="AM234" s="184"/>
      <c r="AN234" s="184">
        <v>1</v>
      </c>
      <c r="AO234" s="184"/>
      <c r="AP234" s="184"/>
      <c r="AQ234" s="184"/>
      <c r="AR234" s="184"/>
      <c r="AS234" s="184"/>
      <c r="AT234" s="184"/>
      <c r="AV234" s="184">
        <f t="shared" si="207"/>
        <v>1</v>
      </c>
      <c r="AX234" s="186" t="s">
        <v>31</v>
      </c>
      <c r="AY234" s="145"/>
      <c r="AZ234" s="184">
        <v>1</v>
      </c>
      <c r="BA234" s="184">
        <f>IF(AV234&lt;&gt;0,1," ")</f>
        <v>1</v>
      </c>
      <c r="BC234" s="184" t="s">
        <v>332</v>
      </c>
      <c r="BE234" s="184"/>
      <c r="BF234" s="124"/>
      <c r="BG234" s="184"/>
      <c r="BH234" s="124"/>
      <c r="BI234" s="184"/>
      <c r="BJ234" s="124"/>
      <c r="BK234" s="184"/>
      <c r="BL234" s="124"/>
      <c r="BM234" s="188">
        <f t="shared" si="208"/>
        <v>0</v>
      </c>
      <c r="BN234" s="189">
        <f t="shared" si="209"/>
        <v>0</v>
      </c>
      <c r="BO234" s="124">
        <f t="shared" si="210"/>
        <v>0</v>
      </c>
      <c r="BQ234" s="146"/>
    </row>
    <row r="235" spans="1:69" s="111" customFormat="1" ht="49.8" customHeight="1" x14ac:dyDescent="0.25">
      <c r="A235" s="520" t="s">
        <v>184</v>
      </c>
      <c r="B235" s="824" t="s">
        <v>723</v>
      </c>
      <c r="C235" s="825"/>
      <c r="D235" s="371"/>
      <c r="E235" s="762" t="s">
        <v>46</v>
      </c>
      <c r="F235" s="371"/>
      <c r="G235" s="762" t="s">
        <v>841</v>
      </c>
      <c r="H235" s="371"/>
      <c r="I235" s="762"/>
      <c r="J235" s="762"/>
      <c r="K235" s="762"/>
      <c r="L235" s="762">
        <v>1</v>
      </c>
      <c r="M235" s="762"/>
      <c r="O235" s="762"/>
      <c r="P235" s="762"/>
      <c r="Q235" s="762">
        <v>1</v>
      </c>
      <c r="R235" s="762"/>
      <c r="S235" s="762"/>
      <c r="T235" s="144"/>
      <c r="U235" s="770" t="s">
        <v>354</v>
      </c>
      <c r="V235" s="762">
        <v>3</v>
      </c>
      <c r="W235" s="762">
        <v>1</v>
      </c>
      <c r="X235" s="762"/>
      <c r="Y235" s="762"/>
      <c r="Z235" s="762"/>
      <c r="AA235" s="762"/>
      <c r="AB235" s="371"/>
      <c r="AC235" s="803"/>
      <c r="AD235" s="632"/>
      <c r="AE235" s="762" t="s">
        <v>785</v>
      </c>
      <c r="AF235" s="371"/>
      <c r="AG235" s="792" t="s">
        <v>794</v>
      </c>
      <c r="AH235" s="371"/>
      <c r="AI235" s="792"/>
      <c r="AJ235" s="792"/>
      <c r="AK235" s="792"/>
      <c r="AL235" s="792"/>
      <c r="AM235" s="792"/>
      <c r="AN235" s="792">
        <v>1</v>
      </c>
      <c r="AO235" s="792"/>
      <c r="AP235" s="792"/>
      <c r="AQ235" s="792"/>
      <c r="AR235" s="792"/>
      <c r="AS235" s="792"/>
      <c r="AT235" s="792"/>
      <c r="AV235" s="762">
        <f t="shared" ref="AV235" si="211">SUM(AI235:AT235)</f>
        <v>1</v>
      </c>
      <c r="AX235" s="186" t="s">
        <v>32</v>
      </c>
      <c r="AY235" s="145"/>
      <c r="AZ235" s="762">
        <v>1</v>
      </c>
      <c r="BA235" s="762">
        <f>IF(AV235&lt;&gt;0,1," ")</f>
        <v>1</v>
      </c>
      <c r="BC235" s="762" t="s">
        <v>3</v>
      </c>
      <c r="BE235" s="762"/>
      <c r="BF235" s="699"/>
      <c r="BG235" s="762"/>
      <c r="BH235" s="699"/>
      <c r="BI235" s="762"/>
      <c r="BJ235" s="699"/>
      <c r="BK235" s="762"/>
      <c r="BL235" s="699"/>
      <c r="BM235" s="930">
        <f t="shared" ref="BM235" si="212">BE235+BG235+BI235+BK235</f>
        <v>0</v>
      </c>
      <c r="BN235" s="849">
        <f t="shared" ref="BN235:BN264" si="213">BM235/AV235</f>
        <v>0</v>
      </c>
      <c r="BO235" s="699">
        <f t="shared" ref="BO235" si="214">BF235+BH235+BJ235+BL235</f>
        <v>0</v>
      </c>
      <c r="BQ235" s="715"/>
    </row>
    <row r="236" spans="1:69" s="111" customFormat="1" ht="49.8" customHeight="1" x14ac:dyDescent="0.25">
      <c r="A236" s="520" t="s">
        <v>184</v>
      </c>
      <c r="B236" s="826"/>
      <c r="C236" s="827"/>
      <c r="D236" s="371"/>
      <c r="E236" s="763"/>
      <c r="F236" s="371"/>
      <c r="G236" s="763"/>
      <c r="H236" s="371"/>
      <c r="I236" s="763"/>
      <c r="J236" s="763"/>
      <c r="K236" s="763"/>
      <c r="L236" s="763"/>
      <c r="M236" s="763"/>
      <c r="O236" s="763"/>
      <c r="P236" s="763"/>
      <c r="Q236" s="763"/>
      <c r="R236" s="763"/>
      <c r="S236" s="763"/>
      <c r="T236" s="144"/>
      <c r="U236" s="771"/>
      <c r="V236" s="763"/>
      <c r="W236" s="763"/>
      <c r="X236" s="763"/>
      <c r="Y236" s="763"/>
      <c r="Z236" s="763"/>
      <c r="AA236" s="763"/>
      <c r="AB236" s="371"/>
      <c r="AC236" s="804"/>
      <c r="AD236" s="632"/>
      <c r="AE236" s="763"/>
      <c r="AF236" s="371"/>
      <c r="AG236" s="793"/>
      <c r="AH236" s="371"/>
      <c r="AI236" s="793"/>
      <c r="AJ236" s="793"/>
      <c r="AK236" s="793"/>
      <c r="AL236" s="793"/>
      <c r="AM236" s="793"/>
      <c r="AN236" s="793"/>
      <c r="AO236" s="793"/>
      <c r="AP236" s="793"/>
      <c r="AQ236" s="793"/>
      <c r="AR236" s="793"/>
      <c r="AS236" s="793"/>
      <c r="AT236" s="793"/>
      <c r="AV236" s="763"/>
      <c r="AX236" s="186" t="s">
        <v>54</v>
      </c>
      <c r="AY236" s="145"/>
      <c r="AZ236" s="763"/>
      <c r="BA236" s="763"/>
      <c r="BC236" s="763"/>
      <c r="BE236" s="763"/>
      <c r="BF236" s="700"/>
      <c r="BG236" s="763"/>
      <c r="BH236" s="700"/>
      <c r="BI236" s="763"/>
      <c r="BJ236" s="700"/>
      <c r="BK236" s="763"/>
      <c r="BL236" s="700"/>
      <c r="BM236" s="931"/>
      <c r="BN236" s="850"/>
      <c r="BO236" s="700"/>
      <c r="BQ236" s="716"/>
    </row>
    <row r="237" spans="1:69" s="112" customFormat="1" ht="74.400000000000006" customHeight="1" x14ac:dyDescent="0.25">
      <c r="A237" s="184" t="s">
        <v>185</v>
      </c>
      <c r="B237" s="824" t="s">
        <v>1312</v>
      </c>
      <c r="C237" s="825"/>
      <c r="D237" s="371"/>
      <c r="E237" s="762" t="s">
        <v>46</v>
      </c>
      <c r="F237" s="371"/>
      <c r="G237" s="762" t="s">
        <v>841</v>
      </c>
      <c r="H237" s="371"/>
      <c r="I237" s="762"/>
      <c r="J237" s="762"/>
      <c r="K237" s="762"/>
      <c r="L237" s="762">
        <v>1</v>
      </c>
      <c r="M237" s="762"/>
      <c r="N237" s="371"/>
      <c r="O237" s="762"/>
      <c r="P237" s="762"/>
      <c r="Q237" s="762"/>
      <c r="R237" s="762">
        <v>1</v>
      </c>
      <c r="S237" s="762"/>
      <c r="T237" s="144"/>
      <c r="U237" s="770" t="s">
        <v>355</v>
      </c>
      <c r="V237" s="762">
        <v>1</v>
      </c>
      <c r="W237" s="762"/>
      <c r="X237" s="762">
        <v>1</v>
      </c>
      <c r="Y237" s="762">
        <v>1</v>
      </c>
      <c r="Z237" s="762">
        <v>1</v>
      </c>
      <c r="AA237" s="762"/>
      <c r="AB237" s="371"/>
      <c r="AC237" s="803"/>
      <c r="AD237" s="632"/>
      <c r="AE237" s="762" t="s">
        <v>61</v>
      </c>
      <c r="AF237" s="371"/>
      <c r="AG237" s="184" t="s">
        <v>250</v>
      </c>
      <c r="AH237" s="371"/>
      <c r="AI237" s="762">
        <v>1</v>
      </c>
      <c r="AJ237" s="762"/>
      <c r="AK237" s="762"/>
      <c r="AL237" s="762">
        <v>1</v>
      </c>
      <c r="AM237" s="762"/>
      <c r="AN237" s="762"/>
      <c r="AO237" s="762">
        <v>1</v>
      </c>
      <c r="AP237" s="762"/>
      <c r="AQ237" s="762"/>
      <c r="AR237" s="762">
        <v>1</v>
      </c>
      <c r="AS237" s="762"/>
      <c r="AT237" s="762"/>
      <c r="AU237" s="91"/>
      <c r="AV237" s="762">
        <f t="shared" si="207"/>
        <v>4</v>
      </c>
      <c r="AW237" s="91"/>
      <c r="AX237" s="803" t="s">
        <v>55</v>
      </c>
      <c r="AY237" s="145"/>
      <c r="AZ237" s="762">
        <v>1</v>
      </c>
      <c r="BA237" s="762">
        <f>IF(AV237&lt;&gt;0,1," ")</f>
        <v>1</v>
      </c>
      <c r="BB237" s="91"/>
      <c r="BC237" s="184" t="s">
        <v>332</v>
      </c>
      <c r="BE237" s="762"/>
      <c r="BF237" s="699"/>
      <c r="BG237" s="762"/>
      <c r="BH237" s="699"/>
      <c r="BI237" s="762"/>
      <c r="BJ237" s="699"/>
      <c r="BK237" s="762"/>
      <c r="BL237" s="699"/>
      <c r="BM237" s="930">
        <f t="shared" si="208"/>
        <v>0</v>
      </c>
      <c r="BN237" s="849">
        <f t="shared" si="213"/>
        <v>0</v>
      </c>
      <c r="BO237" s="699">
        <f t="shared" si="210"/>
        <v>0</v>
      </c>
      <c r="BQ237" s="715"/>
    </row>
    <row r="238" spans="1:69" s="112" customFormat="1" ht="74.400000000000006" customHeight="1" x14ac:dyDescent="0.25">
      <c r="A238" s="184" t="s">
        <v>185</v>
      </c>
      <c r="B238" s="826"/>
      <c r="C238" s="827"/>
      <c r="D238" s="371"/>
      <c r="E238" s="763"/>
      <c r="F238" s="371"/>
      <c r="G238" s="763"/>
      <c r="H238" s="371"/>
      <c r="I238" s="763"/>
      <c r="J238" s="763"/>
      <c r="K238" s="763"/>
      <c r="L238" s="763"/>
      <c r="M238" s="763"/>
      <c r="N238" s="371"/>
      <c r="O238" s="763"/>
      <c r="P238" s="763"/>
      <c r="Q238" s="763"/>
      <c r="R238" s="763"/>
      <c r="S238" s="763"/>
      <c r="T238" s="144"/>
      <c r="U238" s="771"/>
      <c r="V238" s="763"/>
      <c r="W238" s="763"/>
      <c r="X238" s="763"/>
      <c r="Y238" s="763"/>
      <c r="Z238" s="763"/>
      <c r="AA238" s="763"/>
      <c r="AB238" s="371"/>
      <c r="AC238" s="804"/>
      <c r="AD238" s="632"/>
      <c r="AE238" s="763"/>
      <c r="AF238" s="371"/>
      <c r="AG238" s="520" t="s">
        <v>64</v>
      </c>
      <c r="AH238" s="371"/>
      <c r="AI238" s="830"/>
      <c r="AJ238" s="830"/>
      <c r="AK238" s="830"/>
      <c r="AL238" s="830"/>
      <c r="AM238" s="830"/>
      <c r="AN238" s="830"/>
      <c r="AO238" s="830"/>
      <c r="AP238" s="830"/>
      <c r="AQ238" s="830"/>
      <c r="AR238" s="830"/>
      <c r="AS238" s="830"/>
      <c r="AT238" s="830"/>
      <c r="AU238" s="91"/>
      <c r="AV238" s="763"/>
      <c r="AW238" s="91"/>
      <c r="AX238" s="804"/>
      <c r="AY238" s="145"/>
      <c r="AZ238" s="763"/>
      <c r="BA238" s="763"/>
      <c r="BB238" s="91"/>
      <c r="BC238" s="184" t="s">
        <v>3</v>
      </c>
      <c r="BE238" s="763"/>
      <c r="BF238" s="700"/>
      <c r="BG238" s="763"/>
      <c r="BH238" s="700"/>
      <c r="BI238" s="763"/>
      <c r="BJ238" s="700"/>
      <c r="BK238" s="763"/>
      <c r="BL238" s="700"/>
      <c r="BM238" s="931"/>
      <c r="BN238" s="850"/>
      <c r="BO238" s="700"/>
      <c r="BQ238" s="716"/>
    </row>
    <row r="239" spans="1:69" s="111" customFormat="1" ht="73.2" customHeight="1" x14ac:dyDescent="0.25">
      <c r="A239" s="184" t="s">
        <v>186</v>
      </c>
      <c r="B239" s="756" t="s">
        <v>722</v>
      </c>
      <c r="C239" s="757"/>
      <c r="D239" s="371"/>
      <c r="E239" s="184" t="s">
        <v>46</v>
      </c>
      <c r="F239" s="371"/>
      <c r="G239" s="184" t="s">
        <v>841</v>
      </c>
      <c r="H239" s="371"/>
      <c r="I239" s="184"/>
      <c r="J239" s="184"/>
      <c r="K239" s="184"/>
      <c r="L239" s="184">
        <v>1</v>
      </c>
      <c r="M239" s="184"/>
      <c r="O239" s="184"/>
      <c r="P239" s="184">
        <v>1</v>
      </c>
      <c r="Q239" s="184"/>
      <c r="R239" s="184"/>
      <c r="S239" s="184"/>
      <c r="T239" s="144"/>
      <c r="U239" s="185" t="s">
        <v>355</v>
      </c>
      <c r="V239" s="184">
        <v>4</v>
      </c>
      <c r="W239" s="184"/>
      <c r="X239" s="184"/>
      <c r="Y239" s="184"/>
      <c r="Z239" s="184"/>
      <c r="AA239" s="184"/>
      <c r="AB239" s="371"/>
      <c r="AC239" s="186"/>
      <c r="AD239" s="632"/>
      <c r="AE239" s="184"/>
      <c r="AF239" s="371"/>
      <c r="AG239" s="242" t="s">
        <v>38</v>
      </c>
      <c r="AH239" s="371"/>
      <c r="AI239" s="184"/>
      <c r="AJ239" s="184"/>
      <c r="AK239" s="184"/>
      <c r="AL239" s="184"/>
      <c r="AM239" s="184"/>
      <c r="AN239" s="184"/>
      <c r="AO239" s="184"/>
      <c r="AP239" s="184"/>
      <c r="AQ239" s="184"/>
      <c r="AR239" s="184"/>
      <c r="AS239" s="184"/>
      <c r="AT239" s="184"/>
      <c r="AV239" s="184">
        <f>SUM(AI239:AT239)</f>
        <v>0</v>
      </c>
      <c r="AX239" s="186" t="s">
        <v>59</v>
      </c>
      <c r="AY239" s="145"/>
      <c r="AZ239" s="184">
        <v>1</v>
      </c>
      <c r="BA239" s="184" t="str">
        <f t="shared" ref="BA239:BA264" si="215">IF(AV239&lt;&gt;0,1," ")</f>
        <v xml:space="preserve"> </v>
      </c>
      <c r="BC239" s="184"/>
      <c r="BE239" s="184"/>
      <c r="BF239" s="124"/>
      <c r="BG239" s="184"/>
      <c r="BH239" s="124"/>
      <c r="BI239" s="184"/>
      <c r="BJ239" s="124"/>
      <c r="BK239" s="184"/>
      <c r="BL239" s="124"/>
      <c r="BM239" s="188">
        <f>BE239+BG239+BI239+BK239</f>
        <v>0</v>
      </c>
      <c r="BN239" s="189" t="e">
        <f>BM239/AV239</f>
        <v>#DIV/0!</v>
      </c>
      <c r="BO239" s="124">
        <f>BF239+BH239+BJ239+BL239</f>
        <v>0</v>
      </c>
      <c r="BQ239" s="146"/>
    </row>
    <row r="240" spans="1:69" s="112" customFormat="1" ht="86.4" customHeight="1" x14ac:dyDescent="0.25">
      <c r="A240" s="184" t="s">
        <v>187</v>
      </c>
      <c r="B240" s="756" t="s">
        <v>270</v>
      </c>
      <c r="C240" s="757"/>
      <c r="D240" s="371"/>
      <c r="E240" s="184" t="s">
        <v>46</v>
      </c>
      <c r="F240" s="371"/>
      <c r="G240" s="184" t="s">
        <v>841</v>
      </c>
      <c r="H240" s="371"/>
      <c r="I240" s="184"/>
      <c r="J240" s="184"/>
      <c r="K240" s="184"/>
      <c r="L240" s="184">
        <v>1</v>
      </c>
      <c r="M240" s="184"/>
      <c r="N240" s="371"/>
      <c r="O240" s="184">
        <v>1</v>
      </c>
      <c r="P240" s="184"/>
      <c r="Q240" s="184"/>
      <c r="R240" s="184"/>
      <c r="S240" s="184"/>
      <c r="T240" s="240"/>
      <c r="U240" s="185" t="s">
        <v>355</v>
      </c>
      <c r="V240" s="184">
        <v>5</v>
      </c>
      <c r="W240" s="184"/>
      <c r="X240" s="184"/>
      <c r="Y240" s="184"/>
      <c r="Z240" s="184"/>
      <c r="AA240" s="184"/>
      <c r="AB240" s="371"/>
      <c r="AC240" s="186"/>
      <c r="AD240" s="640"/>
      <c r="AE240" s="184"/>
      <c r="AF240" s="371"/>
      <c r="AG240" s="184" t="s">
        <v>38</v>
      </c>
      <c r="AH240" s="371"/>
      <c r="AI240" s="184"/>
      <c r="AJ240" s="184"/>
      <c r="AK240" s="184"/>
      <c r="AL240" s="184"/>
      <c r="AM240" s="184"/>
      <c r="AN240" s="184"/>
      <c r="AO240" s="184"/>
      <c r="AP240" s="184"/>
      <c r="AQ240" s="184"/>
      <c r="AR240" s="184"/>
      <c r="AS240" s="184"/>
      <c r="AT240" s="184"/>
      <c r="AU240" s="111"/>
      <c r="AV240" s="184">
        <f t="shared" si="207"/>
        <v>0</v>
      </c>
      <c r="AW240" s="111"/>
      <c r="AX240" s="186" t="s">
        <v>35</v>
      </c>
      <c r="AY240" s="241"/>
      <c r="AZ240" s="184">
        <v>1</v>
      </c>
      <c r="BA240" s="184" t="str">
        <f t="shared" si="215"/>
        <v xml:space="preserve"> </v>
      </c>
      <c r="BB240" s="111"/>
      <c r="BC240" s="184"/>
      <c r="BE240" s="184"/>
      <c r="BF240" s="124"/>
      <c r="BG240" s="184"/>
      <c r="BH240" s="124"/>
      <c r="BI240" s="184"/>
      <c r="BJ240" s="124"/>
      <c r="BK240" s="184"/>
      <c r="BL240" s="124"/>
      <c r="BM240" s="188">
        <f t="shared" si="208"/>
        <v>0</v>
      </c>
      <c r="BN240" s="189" t="e">
        <f t="shared" si="213"/>
        <v>#DIV/0!</v>
      </c>
      <c r="BO240" s="124">
        <f t="shared" si="210"/>
        <v>0</v>
      </c>
      <c r="BQ240" s="146"/>
    </row>
    <row r="241" spans="1:69" s="111" customFormat="1" ht="86.4" customHeight="1" x14ac:dyDescent="0.25">
      <c r="A241" s="184" t="s">
        <v>188</v>
      </c>
      <c r="B241" s="756" t="s">
        <v>259</v>
      </c>
      <c r="C241" s="757"/>
      <c r="D241" s="371"/>
      <c r="E241" s="184" t="s">
        <v>46</v>
      </c>
      <c r="F241" s="371"/>
      <c r="G241" s="184" t="s">
        <v>841</v>
      </c>
      <c r="H241" s="371"/>
      <c r="I241" s="184"/>
      <c r="J241" s="184"/>
      <c r="K241" s="184"/>
      <c r="L241" s="184">
        <v>1</v>
      </c>
      <c r="M241" s="184"/>
      <c r="O241" s="184"/>
      <c r="P241" s="184"/>
      <c r="Q241" s="184">
        <v>1</v>
      </c>
      <c r="R241" s="184"/>
      <c r="S241" s="184"/>
      <c r="T241" s="144"/>
      <c r="U241" s="185" t="s">
        <v>355</v>
      </c>
      <c r="V241" s="184">
        <v>5</v>
      </c>
      <c r="W241" s="184"/>
      <c r="X241" s="184"/>
      <c r="Y241" s="184"/>
      <c r="Z241" s="184"/>
      <c r="AA241" s="184"/>
      <c r="AB241" s="371"/>
      <c r="AC241" s="186"/>
      <c r="AD241" s="632"/>
      <c r="AE241" s="184"/>
      <c r="AF241" s="371"/>
      <c r="AG241" s="184" t="s">
        <v>38</v>
      </c>
      <c r="AH241" s="371"/>
      <c r="AI241" s="184"/>
      <c r="AJ241" s="184"/>
      <c r="AK241" s="184"/>
      <c r="AL241" s="184"/>
      <c r="AM241" s="184"/>
      <c r="AN241" s="184"/>
      <c r="AO241" s="184"/>
      <c r="AP241" s="184"/>
      <c r="AQ241" s="184"/>
      <c r="AR241" s="184"/>
      <c r="AS241" s="184"/>
      <c r="AT241" s="184"/>
      <c r="AV241" s="184">
        <f t="shared" si="207"/>
        <v>0</v>
      </c>
      <c r="AX241" s="186" t="s">
        <v>31</v>
      </c>
      <c r="AY241" s="145"/>
      <c r="AZ241" s="184">
        <v>1</v>
      </c>
      <c r="BA241" s="184" t="str">
        <f t="shared" si="215"/>
        <v xml:space="preserve"> </v>
      </c>
      <c r="BC241" s="184"/>
      <c r="BE241" s="184"/>
      <c r="BF241" s="124"/>
      <c r="BG241" s="184"/>
      <c r="BH241" s="124"/>
      <c r="BI241" s="184"/>
      <c r="BJ241" s="124"/>
      <c r="BK241" s="184"/>
      <c r="BL241" s="124"/>
      <c r="BM241" s="188">
        <f t="shared" si="208"/>
        <v>0</v>
      </c>
      <c r="BN241" s="189" t="e">
        <f t="shared" si="213"/>
        <v>#DIV/0!</v>
      </c>
      <c r="BO241" s="124">
        <f t="shared" si="210"/>
        <v>0</v>
      </c>
      <c r="BQ241" s="146"/>
    </row>
    <row r="242" spans="1:69" s="111" customFormat="1" ht="86.4" customHeight="1" x14ac:dyDescent="0.25">
      <c r="A242" s="520" t="s">
        <v>189</v>
      </c>
      <c r="B242" s="756" t="s">
        <v>1055</v>
      </c>
      <c r="C242" s="757"/>
      <c r="D242" s="371"/>
      <c r="E242" s="184" t="s">
        <v>46</v>
      </c>
      <c r="F242" s="371"/>
      <c r="G242" s="184" t="s">
        <v>841</v>
      </c>
      <c r="H242" s="371"/>
      <c r="I242" s="184"/>
      <c r="J242" s="184"/>
      <c r="K242" s="184"/>
      <c r="L242" s="184">
        <v>1</v>
      </c>
      <c r="M242" s="184"/>
      <c r="O242" s="184"/>
      <c r="P242" s="184">
        <v>1</v>
      </c>
      <c r="Q242" s="184"/>
      <c r="R242" s="184"/>
      <c r="S242" s="184"/>
      <c r="T242" s="144"/>
      <c r="U242" s="185" t="s">
        <v>355</v>
      </c>
      <c r="V242" s="184">
        <v>4</v>
      </c>
      <c r="W242" s="184">
        <v>1</v>
      </c>
      <c r="X242" s="184"/>
      <c r="Y242" s="184"/>
      <c r="Z242" s="184"/>
      <c r="AA242" s="184"/>
      <c r="AB242" s="371"/>
      <c r="AC242" s="186"/>
      <c r="AD242" s="632"/>
      <c r="AE242" s="184" t="s">
        <v>785</v>
      </c>
      <c r="AF242" s="371"/>
      <c r="AG242" s="520" t="s">
        <v>1018</v>
      </c>
      <c r="AH242" s="371"/>
      <c r="AI242" s="520"/>
      <c r="AJ242" s="520"/>
      <c r="AK242" s="520"/>
      <c r="AL242" s="520"/>
      <c r="AM242" s="520"/>
      <c r="AN242" s="520">
        <v>1</v>
      </c>
      <c r="AO242" s="520"/>
      <c r="AP242" s="520"/>
      <c r="AQ242" s="520"/>
      <c r="AR242" s="520"/>
      <c r="AS242" s="520"/>
      <c r="AT242" s="520"/>
      <c r="AV242" s="184">
        <f t="shared" si="207"/>
        <v>1</v>
      </c>
      <c r="AX242" s="186" t="s">
        <v>59</v>
      </c>
      <c r="AY242" s="145"/>
      <c r="AZ242" s="184">
        <v>1</v>
      </c>
      <c r="BA242" s="184">
        <f t="shared" si="215"/>
        <v>1</v>
      </c>
      <c r="BC242" s="184" t="s">
        <v>3</v>
      </c>
      <c r="BE242" s="184"/>
      <c r="BF242" s="124"/>
      <c r="BG242" s="184"/>
      <c r="BH242" s="124"/>
      <c r="BI242" s="184"/>
      <c r="BJ242" s="124"/>
      <c r="BK242" s="184"/>
      <c r="BL242" s="124"/>
      <c r="BM242" s="188">
        <f t="shared" si="208"/>
        <v>0</v>
      </c>
      <c r="BN242" s="189">
        <f t="shared" si="213"/>
        <v>0</v>
      </c>
      <c r="BO242" s="124">
        <f t="shared" si="210"/>
        <v>0</v>
      </c>
      <c r="BQ242" s="146"/>
    </row>
    <row r="243" spans="1:69" s="111" customFormat="1" ht="138.75" customHeight="1" x14ac:dyDescent="0.25">
      <c r="A243" s="184" t="s">
        <v>275</v>
      </c>
      <c r="B243" s="756" t="s">
        <v>515</v>
      </c>
      <c r="C243" s="757"/>
      <c r="E243" s="184" t="s">
        <v>46</v>
      </c>
      <c r="G243" s="184" t="s">
        <v>841</v>
      </c>
      <c r="I243" s="184"/>
      <c r="J243" s="184"/>
      <c r="K243" s="184"/>
      <c r="L243" s="184">
        <v>1</v>
      </c>
      <c r="M243" s="184"/>
      <c r="N243" s="371"/>
      <c r="O243" s="184"/>
      <c r="P243" s="184"/>
      <c r="Q243" s="184"/>
      <c r="R243" s="184">
        <v>1</v>
      </c>
      <c r="S243" s="184"/>
      <c r="U243" s="185" t="s">
        <v>355</v>
      </c>
      <c r="V243" s="184">
        <v>2</v>
      </c>
      <c r="W243" s="184"/>
      <c r="X243" s="184"/>
      <c r="Y243" s="184"/>
      <c r="Z243" s="184"/>
      <c r="AA243" s="184"/>
      <c r="AC243" s="186"/>
      <c r="AD243" s="132"/>
      <c r="AE243" s="184"/>
      <c r="AG243" s="184" t="s">
        <v>38</v>
      </c>
      <c r="AI243" s="184"/>
      <c r="AJ243" s="184"/>
      <c r="AK243" s="184"/>
      <c r="AL243" s="184"/>
      <c r="AM243" s="184"/>
      <c r="AN243" s="184"/>
      <c r="AO243" s="184"/>
      <c r="AP243" s="184"/>
      <c r="AQ243" s="184"/>
      <c r="AR243" s="184"/>
      <c r="AS243" s="184"/>
      <c r="AT243" s="184"/>
      <c r="AV243" s="184">
        <f t="shared" si="207"/>
        <v>0</v>
      </c>
      <c r="AX243" s="186" t="s">
        <v>55</v>
      </c>
      <c r="AZ243" s="184">
        <v>1</v>
      </c>
      <c r="BA243" s="184" t="str">
        <f t="shared" si="215"/>
        <v xml:space="preserve"> </v>
      </c>
      <c r="BC243" s="184"/>
      <c r="BE243" s="184"/>
      <c r="BF243" s="124"/>
      <c r="BG243" s="184"/>
      <c r="BH243" s="124"/>
      <c r="BI243" s="184"/>
      <c r="BJ243" s="124"/>
      <c r="BK243" s="184"/>
      <c r="BL243" s="124"/>
      <c r="BM243" s="188">
        <f t="shared" si="208"/>
        <v>0</v>
      </c>
      <c r="BN243" s="189" t="e">
        <f t="shared" si="213"/>
        <v>#DIV/0!</v>
      </c>
      <c r="BO243" s="124">
        <f t="shared" si="210"/>
        <v>0</v>
      </c>
      <c r="BQ243" s="146"/>
    </row>
    <row r="244" spans="1:69" s="111" customFormat="1" ht="83.25" customHeight="1" x14ac:dyDescent="0.25">
      <c r="A244" s="184" t="s">
        <v>893</v>
      </c>
      <c r="B244" s="756" t="s">
        <v>256</v>
      </c>
      <c r="C244" s="757"/>
      <c r="D244" s="371"/>
      <c r="E244" s="184" t="s">
        <v>46</v>
      </c>
      <c r="F244" s="371"/>
      <c r="G244" s="184" t="s">
        <v>841</v>
      </c>
      <c r="H244" s="371"/>
      <c r="I244" s="184"/>
      <c r="J244" s="184"/>
      <c r="K244" s="184"/>
      <c r="L244" s="184">
        <v>1</v>
      </c>
      <c r="M244" s="184"/>
      <c r="O244" s="184"/>
      <c r="P244" s="184"/>
      <c r="Q244" s="184">
        <v>1</v>
      </c>
      <c r="R244" s="184"/>
      <c r="S244" s="184"/>
      <c r="T244" s="144"/>
      <c r="U244" s="185" t="s">
        <v>355</v>
      </c>
      <c r="V244" s="184">
        <v>3</v>
      </c>
      <c r="W244" s="184"/>
      <c r="X244" s="184"/>
      <c r="Y244" s="184"/>
      <c r="Z244" s="184">
        <v>1</v>
      </c>
      <c r="AA244" s="184"/>
      <c r="AB244" s="371"/>
      <c r="AC244" s="186"/>
      <c r="AD244" s="632"/>
      <c r="AE244" s="184"/>
      <c r="AF244" s="371"/>
      <c r="AG244" s="242" t="s">
        <v>38</v>
      </c>
      <c r="AH244" s="371"/>
      <c r="AI244" s="184"/>
      <c r="AJ244" s="184"/>
      <c r="AK244" s="184"/>
      <c r="AL244" s="184"/>
      <c r="AM244" s="184"/>
      <c r="AN244" s="184"/>
      <c r="AO244" s="184"/>
      <c r="AP244" s="184"/>
      <c r="AQ244" s="184"/>
      <c r="AR244" s="184"/>
      <c r="AS244" s="184"/>
      <c r="AT244" s="184"/>
      <c r="AV244" s="184">
        <f t="shared" si="207"/>
        <v>0</v>
      </c>
      <c r="AX244" s="186" t="s">
        <v>31</v>
      </c>
      <c r="AY244" s="145"/>
      <c r="AZ244" s="184">
        <v>1</v>
      </c>
      <c r="BA244" s="184" t="str">
        <f t="shared" si="215"/>
        <v xml:space="preserve"> </v>
      </c>
      <c r="BC244" s="184"/>
      <c r="BE244" s="184"/>
      <c r="BF244" s="124"/>
      <c r="BG244" s="184"/>
      <c r="BH244" s="124"/>
      <c r="BI244" s="184"/>
      <c r="BJ244" s="124"/>
      <c r="BK244" s="184"/>
      <c r="BL244" s="124"/>
      <c r="BM244" s="188">
        <f t="shared" si="208"/>
        <v>0</v>
      </c>
      <c r="BN244" s="189" t="e">
        <f t="shared" si="213"/>
        <v>#DIV/0!</v>
      </c>
      <c r="BO244" s="124">
        <f t="shared" si="210"/>
        <v>0</v>
      </c>
      <c r="BQ244" s="146"/>
    </row>
    <row r="245" spans="1:69" s="112" customFormat="1" ht="73.2" customHeight="1" x14ac:dyDescent="0.25">
      <c r="A245" s="184" t="s">
        <v>894</v>
      </c>
      <c r="B245" s="756" t="s">
        <v>765</v>
      </c>
      <c r="C245" s="757"/>
      <c r="D245" s="371"/>
      <c r="E245" s="184" t="s">
        <v>46</v>
      </c>
      <c r="F245" s="371"/>
      <c r="G245" s="184" t="s">
        <v>841</v>
      </c>
      <c r="H245" s="371"/>
      <c r="I245" s="184"/>
      <c r="J245" s="184"/>
      <c r="K245" s="184"/>
      <c r="L245" s="184">
        <v>1</v>
      </c>
      <c r="M245" s="184"/>
      <c r="N245" s="371"/>
      <c r="O245" s="184"/>
      <c r="P245" s="184"/>
      <c r="Q245" s="184">
        <v>1</v>
      </c>
      <c r="R245" s="184"/>
      <c r="S245" s="184"/>
      <c r="T245" s="144"/>
      <c r="U245" s="185" t="s">
        <v>355</v>
      </c>
      <c r="V245" s="184">
        <v>5</v>
      </c>
      <c r="W245" s="184"/>
      <c r="X245" s="184">
        <v>1</v>
      </c>
      <c r="Y245" s="184">
        <v>1</v>
      </c>
      <c r="Z245" s="184">
        <v>1</v>
      </c>
      <c r="AA245" s="184"/>
      <c r="AB245" s="371"/>
      <c r="AC245" s="186"/>
      <c r="AD245" s="632"/>
      <c r="AE245" s="184"/>
      <c r="AF245" s="371"/>
      <c r="AG245" s="242" t="s">
        <v>38</v>
      </c>
      <c r="AH245" s="371"/>
      <c r="AI245" s="184"/>
      <c r="AJ245" s="184"/>
      <c r="AK245" s="184"/>
      <c r="AL245" s="184"/>
      <c r="AM245" s="184"/>
      <c r="AN245" s="242"/>
      <c r="AO245" s="184"/>
      <c r="AP245" s="184"/>
      <c r="AQ245" s="184"/>
      <c r="AR245" s="184"/>
      <c r="AS245" s="184"/>
      <c r="AT245" s="184"/>
      <c r="AV245" s="184">
        <f t="shared" si="207"/>
        <v>0</v>
      </c>
      <c r="AX245" s="186" t="s">
        <v>251</v>
      </c>
      <c r="AY245" s="145"/>
      <c r="AZ245" s="184">
        <v>1</v>
      </c>
      <c r="BA245" s="184" t="str">
        <f t="shared" si="215"/>
        <v xml:space="preserve"> </v>
      </c>
      <c r="BC245" s="184"/>
      <c r="BE245" s="184"/>
      <c r="BF245" s="124"/>
      <c r="BG245" s="184"/>
      <c r="BH245" s="124"/>
      <c r="BI245" s="184"/>
      <c r="BJ245" s="124"/>
      <c r="BK245" s="184"/>
      <c r="BL245" s="124"/>
      <c r="BM245" s="188">
        <f t="shared" si="208"/>
        <v>0</v>
      </c>
      <c r="BN245" s="189" t="e">
        <f t="shared" si="213"/>
        <v>#DIV/0!</v>
      </c>
      <c r="BO245" s="124">
        <f t="shared" si="210"/>
        <v>0</v>
      </c>
      <c r="BQ245" s="146"/>
    </row>
    <row r="246" spans="1:69" s="112" customFormat="1" ht="73.2" customHeight="1" x14ac:dyDescent="0.25">
      <c r="A246" s="184" t="s">
        <v>895</v>
      </c>
      <c r="B246" s="756" t="s">
        <v>258</v>
      </c>
      <c r="C246" s="757"/>
      <c r="D246" s="371"/>
      <c r="E246" s="184" t="s">
        <v>46</v>
      </c>
      <c r="F246" s="371"/>
      <c r="G246" s="184" t="s">
        <v>841</v>
      </c>
      <c r="H246" s="371"/>
      <c r="I246" s="184"/>
      <c r="J246" s="184"/>
      <c r="K246" s="184"/>
      <c r="L246" s="184">
        <v>1</v>
      </c>
      <c r="M246" s="184"/>
      <c r="N246" s="371"/>
      <c r="O246" s="184"/>
      <c r="P246" s="184"/>
      <c r="Q246" s="184">
        <v>1</v>
      </c>
      <c r="R246" s="184"/>
      <c r="S246" s="184"/>
      <c r="T246" s="144"/>
      <c r="U246" s="185" t="s">
        <v>355</v>
      </c>
      <c r="V246" s="184">
        <v>4</v>
      </c>
      <c r="W246" s="184"/>
      <c r="X246" s="184"/>
      <c r="Y246" s="184"/>
      <c r="Z246" s="184"/>
      <c r="AA246" s="184"/>
      <c r="AB246" s="371"/>
      <c r="AC246" s="186"/>
      <c r="AD246" s="632"/>
      <c r="AE246" s="184"/>
      <c r="AF246" s="371"/>
      <c r="AG246" s="184" t="s">
        <v>38</v>
      </c>
      <c r="AH246" s="371"/>
      <c r="AI246" s="184"/>
      <c r="AJ246" s="184"/>
      <c r="AK246" s="184"/>
      <c r="AL246" s="184"/>
      <c r="AM246" s="184"/>
      <c r="AN246" s="184"/>
      <c r="AO246" s="184"/>
      <c r="AP246" s="184"/>
      <c r="AQ246" s="184"/>
      <c r="AR246" s="184"/>
      <c r="AS246" s="184"/>
      <c r="AT246" s="184"/>
      <c r="AV246" s="184">
        <f t="shared" si="207"/>
        <v>0</v>
      </c>
      <c r="AX246" s="186" t="s">
        <v>31</v>
      </c>
      <c r="AY246" s="145"/>
      <c r="AZ246" s="184">
        <v>1</v>
      </c>
      <c r="BA246" s="184" t="str">
        <f t="shared" si="215"/>
        <v xml:space="preserve"> </v>
      </c>
      <c r="BC246" s="184"/>
      <c r="BE246" s="184"/>
      <c r="BF246" s="124"/>
      <c r="BG246" s="184"/>
      <c r="BH246" s="124"/>
      <c r="BI246" s="184"/>
      <c r="BJ246" s="124"/>
      <c r="BK246" s="184"/>
      <c r="BL246" s="124"/>
      <c r="BM246" s="188">
        <f t="shared" si="208"/>
        <v>0</v>
      </c>
      <c r="BN246" s="189" t="e">
        <f t="shared" si="213"/>
        <v>#DIV/0!</v>
      </c>
      <c r="BO246" s="124">
        <f t="shared" si="210"/>
        <v>0</v>
      </c>
      <c r="BQ246" s="146"/>
    </row>
    <row r="247" spans="1:69" s="112" customFormat="1" ht="73.2" customHeight="1" x14ac:dyDescent="0.25">
      <c r="A247" s="184" t="s">
        <v>896</v>
      </c>
      <c r="B247" s="756" t="s">
        <v>257</v>
      </c>
      <c r="C247" s="757"/>
      <c r="D247" s="371"/>
      <c r="E247" s="184" t="s">
        <v>46</v>
      </c>
      <c r="F247" s="371"/>
      <c r="G247" s="184" t="s">
        <v>841</v>
      </c>
      <c r="H247" s="371"/>
      <c r="I247" s="184"/>
      <c r="J247" s="184"/>
      <c r="K247" s="184"/>
      <c r="L247" s="184">
        <v>1</v>
      </c>
      <c r="M247" s="184"/>
      <c r="N247" s="371"/>
      <c r="O247" s="184"/>
      <c r="P247" s="184"/>
      <c r="Q247" s="184">
        <v>1</v>
      </c>
      <c r="R247" s="184"/>
      <c r="S247" s="184"/>
      <c r="T247" s="144"/>
      <c r="U247" s="185" t="s">
        <v>355</v>
      </c>
      <c r="V247" s="184">
        <v>4</v>
      </c>
      <c r="W247" s="184"/>
      <c r="X247" s="184"/>
      <c r="Y247" s="184">
        <v>1</v>
      </c>
      <c r="Z247" s="184"/>
      <c r="AA247" s="184"/>
      <c r="AB247" s="371"/>
      <c r="AC247" s="186"/>
      <c r="AD247" s="632"/>
      <c r="AE247" s="184"/>
      <c r="AF247" s="371"/>
      <c r="AG247" s="184" t="s">
        <v>38</v>
      </c>
      <c r="AH247" s="371"/>
      <c r="AI247" s="184"/>
      <c r="AJ247" s="184"/>
      <c r="AK247" s="184"/>
      <c r="AL247" s="184"/>
      <c r="AM247" s="184"/>
      <c r="AN247" s="184"/>
      <c r="AO247" s="184"/>
      <c r="AP247" s="184"/>
      <c r="AQ247" s="184"/>
      <c r="AR247" s="184"/>
      <c r="AS247" s="184"/>
      <c r="AT247" s="184"/>
      <c r="AV247" s="184">
        <f t="shared" si="207"/>
        <v>0</v>
      </c>
      <c r="AX247" s="186" t="s">
        <v>32</v>
      </c>
      <c r="AY247" s="145"/>
      <c r="AZ247" s="184">
        <v>1</v>
      </c>
      <c r="BA247" s="184" t="str">
        <f t="shared" si="215"/>
        <v xml:space="preserve"> </v>
      </c>
      <c r="BC247" s="184"/>
      <c r="BE247" s="184"/>
      <c r="BF247" s="124"/>
      <c r="BG247" s="184"/>
      <c r="BH247" s="124"/>
      <c r="BI247" s="184"/>
      <c r="BJ247" s="124"/>
      <c r="BK247" s="184"/>
      <c r="BL247" s="124"/>
      <c r="BM247" s="188">
        <f t="shared" si="208"/>
        <v>0</v>
      </c>
      <c r="BN247" s="189" t="e">
        <f t="shared" si="213"/>
        <v>#DIV/0!</v>
      </c>
      <c r="BO247" s="124">
        <f t="shared" si="210"/>
        <v>0</v>
      </c>
      <c r="BQ247" s="146"/>
    </row>
    <row r="248" spans="1:69" s="112" customFormat="1" ht="73.2" customHeight="1" x14ac:dyDescent="0.25">
      <c r="A248" s="184" t="s">
        <v>897</v>
      </c>
      <c r="B248" s="756" t="s">
        <v>72</v>
      </c>
      <c r="C248" s="757"/>
      <c r="D248" s="371"/>
      <c r="E248" s="184" t="s">
        <v>46</v>
      </c>
      <c r="F248" s="371"/>
      <c r="G248" s="184" t="s">
        <v>841</v>
      </c>
      <c r="H248" s="371"/>
      <c r="I248" s="184"/>
      <c r="J248" s="184"/>
      <c r="K248" s="184"/>
      <c r="L248" s="184">
        <v>1</v>
      </c>
      <c r="M248" s="184"/>
      <c r="N248" s="371"/>
      <c r="O248" s="184"/>
      <c r="P248" s="184"/>
      <c r="Q248" s="184"/>
      <c r="R248" s="184"/>
      <c r="S248" s="184">
        <v>1</v>
      </c>
      <c r="T248" s="144"/>
      <c r="U248" s="185" t="s">
        <v>355</v>
      </c>
      <c r="V248" s="184">
        <v>4</v>
      </c>
      <c r="W248" s="184"/>
      <c r="X248" s="184">
        <v>1</v>
      </c>
      <c r="Y248" s="184"/>
      <c r="Z248" s="184"/>
      <c r="AA248" s="184"/>
      <c r="AB248" s="371"/>
      <c r="AC248" s="186"/>
      <c r="AD248" s="632"/>
      <c r="AE248" s="184"/>
      <c r="AF248" s="371"/>
      <c r="AG248" s="242" t="s">
        <v>38</v>
      </c>
      <c r="AH248" s="371"/>
      <c r="AI248" s="184"/>
      <c r="AJ248" s="184"/>
      <c r="AK248" s="184"/>
      <c r="AL248" s="184"/>
      <c r="AM248" s="184"/>
      <c r="AN248" s="184"/>
      <c r="AO248" s="184"/>
      <c r="AP248" s="184"/>
      <c r="AQ248" s="184"/>
      <c r="AR248" s="184"/>
      <c r="AS248" s="184"/>
      <c r="AT248" s="184"/>
      <c r="AV248" s="184">
        <f t="shared" si="207"/>
        <v>0</v>
      </c>
      <c r="AX248" s="186" t="s">
        <v>251</v>
      </c>
      <c r="AY248" s="145"/>
      <c r="AZ248" s="184">
        <v>1</v>
      </c>
      <c r="BA248" s="184" t="str">
        <f t="shared" si="215"/>
        <v xml:space="preserve"> </v>
      </c>
      <c r="BC248" s="184"/>
      <c r="BE248" s="184"/>
      <c r="BF248" s="124"/>
      <c r="BG248" s="184"/>
      <c r="BH248" s="124"/>
      <c r="BI248" s="184"/>
      <c r="BJ248" s="124"/>
      <c r="BK248" s="184"/>
      <c r="BL248" s="124"/>
      <c r="BM248" s="188">
        <f t="shared" si="208"/>
        <v>0</v>
      </c>
      <c r="BN248" s="189" t="e">
        <f t="shared" si="213"/>
        <v>#DIV/0!</v>
      </c>
      <c r="BO248" s="124">
        <f t="shared" si="210"/>
        <v>0</v>
      </c>
      <c r="BQ248" s="146"/>
    </row>
    <row r="249" spans="1:69" s="112" customFormat="1" ht="73.2" customHeight="1" x14ac:dyDescent="0.25">
      <c r="A249" s="184" t="s">
        <v>898</v>
      </c>
      <c r="B249" s="756" t="s">
        <v>71</v>
      </c>
      <c r="C249" s="757"/>
      <c r="D249" s="371"/>
      <c r="E249" s="184" t="s">
        <v>46</v>
      </c>
      <c r="F249" s="371"/>
      <c r="G249" s="184" t="s">
        <v>841</v>
      </c>
      <c r="H249" s="371"/>
      <c r="I249" s="184"/>
      <c r="J249" s="184"/>
      <c r="K249" s="184"/>
      <c r="L249" s="184">
        <v>1</v>
      </c>
      <c r="M249" s="184"/>
      <c r="N249" s="371"/>
      <c r="O249" s="184">
        <v>1</v>
      </c>
      <c r="P249" s="184"/>
      <c r="Q249" s="184"/>
      <c r="R249" s="184"/>
      <c r="S249" s="184"/>
      <c r="T249" s="144"/>
      <c r="U249" s="185" t="s">
        <v>355</v>
      </c>
      <c r="V249" s="184">
        <v>5</v>
      </c>
      <c r="W249" s="184"/>
      <c r="X249" s="184"/>
      <c r="Y249" s="184"/>
      <c r="Z249" s="184"/>
      <c r="AA249" s="184"/>
      <c r="AB249" s="371"/>
      <c r="AC249" s="186"/>
      <c r="AD249" s="632"/>
      <c r="AE249" s="184"/>
      <c r="AF249" s="371"/>
      <c r="AG249" s="184" t="s">
        <v>38</v>
      </c>
      <c r="AH249" s="371"/>
      <c r="AI249" s="184"/>
      <c r="AJ249" s="184"/>
      <c r="AK249" s="184"/>
      <c r="AL249" s="184"/>
      <c r="AM249" s="184"/>
      <c r="AN249" s="184"/>
      <c r="AO249" s="184"/>
      <c r="AP249" s="184"/>
      <c r="AQ249" s="184"/>
      <c r="AR249" s="184"/>
      <c r="AS249" s="184"/>
      <c r="AT249" s="184"/>
      <c r="AV249" s="184">
        <f t="shared" si="207"/>
        <v>0</v>
      </c>
      <c r="AX249" s="186" t="s">
        <v>63</v>
      </c>
      <c r="AY249" s="145"/>
      <c r="AZ249" s="184">
        <v>1</v>
      </c>
      <c r="BA249" s="184" t="str">
        <f t="shared" si="215"/>
        <v xml:space="preserve"> </v>
      </c>
      <c r="BC249" s="184"/>
      <c r="BE249" s="184"/>
      <c r="BF249" s="124"/>
      <c r="BG249" s="184"/>
      <c r="BH249" s="124"/>
      <c r="BI249" s="184"/>
      <c r="BJ249" s="124"/>
      <c r="BK249" s="184"/>
      <c r="BL249" s="124"/>
      <c r="BM249" s="188">
        <f t="shared" si="208"/>
        <v>0</v>
      </c>
      <c r="BN249" s="189" t="e">
        <f t="shared" si="213"/>
        <v>#DIV/0!</v>
      </c>
      <c r="BO249" s="124">
        <f t="shared" si="210"/>
        <v>0</v>
      </c>
      <c r="BQ249" s="146"/>
    </row>
    <row r="250" spans="1:69" s="112" customFormat="1" ht="88.2" customHeight="1" x14ac:dyDescent="0.25">
      <c r="A250" s="184" t="s">
        <v>899</v>
      </c>
      <c r="B250" s="756" t="s">
        <v>370</v>
      </c>
      <c r="C250" s="757"/>
      <c r="D250" s="371"/>
      <c r="E250" s="184" t="s">
        <v>46</v>
      </c>
      <c r="F250" s="371"/>
      <c r="G250" s="184" t="s">
        <v>841</v>
      </c>
      <c r="H250" s="371"/>
      <c r="I250" s="184"/>
      <c r="J250" s="184"/>
      <c r="K250" s="184"/>
      <c r="L250" s="184">
        <v>1</v>
      </c>
      <c r="M250" s="184"/>
      <c r="N250" s="371"/>
      <c r="O250" s="184"/>
      <c r="P250" s="184"/>
      <c r="Q250" s="184">
        <v>1</v>
      </c>
      <c r="R250" s="184"/>
      <c r="S250" s="184"/>
      <c r="T250" s="144"/>
      <c r="U250" s="185" t="s">
        <v>355</v>
      </c>
      <c r="V250" s="184">
        <v>4</v>
      </c>
      <c r="W250" s="184"/>
      <c r="X250" s="184"/>
      <c r="Y250" s="184">
        <v>1</v>
      </c>
      <c r="Z250" s="184"/>
      <c r="AA250" s="184"/>
      <c r="AB250" s="371"/>
      <c r="AC250" s="186"/>
      <c r="AD250" s="632"/>
      <c r="AE250" s="184"/>
      <c r="AF250" s="371"/>
      <c r="AG250" s="184" t="s">
        <v>38</v>
      </c>
      <c r="AH250" s="371"/>
      <c r="AI250" s="184"/>
      <c r="AJ250" s="184"/>
      <c r="AK250" s="184"/>
      <c r="AL250" s="184"/>
      <c r="AM250" s="184"/>
      <c r="AN250" s="184"/>
      <c r="AO250" s="184"/>
      <c r="AP250" s="184"/>
      <c r="AQ250" s="184"/>
      <c r="AR250" s="184"/>
      <c r="AS250" s="184"/>
      <c r="AT250" s="184"/>
      <c r="AV250" s="184">
        <f t="shared" si="207"/>
        <v>0</v>
      </c>
      <c r="AX250" s="186" t="s">
        <v>31</v>
      </c>
      <c r="AY250" s="145"/>
      <c r="AZ250" s="184">
        <v>1</v>
      </c>
      <c r="BA250" s="184" t="str">
        <f t="shared" si="215"/>
        <v xml:space="preserve"> </v>
      </c>
      <c r="BC250" s="184"/>
      <c r="BE250" s="184"/>
      <c r="BF250" s="124"/>
      <c r="BG250" s="184"/>
      <c r="BH250" s="124"/>
      <c r="BI250" s="184"/>
      <c r="BJ250" s="124"/>
      <c r="BK250" s="184"/>
      <c r="BL250" s="124"/>
      <c r="BM250" s="188">
        <f t="shared" si="208"/>
        <v>0</v>
      </c>
      <c r="BN250" s="189" t="e">
        <f t="shared" si="213"/>
        <v>#DIV/0!</v>
      </c>
      <c r="BO250" s="124">
        <f t="shared" si="210"/>
        <v>0</v>
      </c>
      <c r="BQ250" s="146"/>
    </row>
    <row r="251" spans="1:69" s="112" customFormat="1" ht="97.95" customHeight="1" x14ac:dyDescent="0.25">
      <c r="A251" s="184" t="s">
        <v>900</v>
      </c>
      <c r="B251" s="756" t="s">
        <v>221</v>
      </c>
      <c r="C251" s="757"/>
      <c r="D251" s="371"/>
      <c r="E251" s="184" t="s">
        <v>46</v>
      </c>
      <c r="F251" s="371"/>
      <c r="G251" s="184" t="s">
        <v>841</v>
      </c>
      <c r="H251" s="371"/>
      <c r="I251" s="184"/>
      <c r="J251" s="184"/>
      <c r="K251" s="184"/>
      <c r="L251" s="184">
        <v>1</v>
      </c>
      <c r="M251" s="184"/>
      <c r="N251" s="371"/>
      <c r="O251" s="184"/>
      <c r="P251" s="184"/>
      <c r="Q251" s="184">
        <v>1</v>
      </c>
      <c r="R251" s="184"/>
      <c r="S251" s="184"/>
      <c r="T251" s="144"/>
      <c r="U251" s="185" t="s">
        <v>355</v>
      </c>
      <c r="V251" s="184">
        <v>5</v>
      </c>
      <c r="W251" s="184"/>
      <c r="X251" s="184"/>
      <c r="Y251" s="184"/>
      <c r="Z251" s="184"/>
      <c r="AA251" s="184"/>
      <c r="AB251" s="371"/>
      <c r="AC251" s="186"/>
      <c r="AD251" s="632"/>
      <c r="AE251" s="184" t="s">
        <v>61</v>
      </c>
      <c r="AF251" s="371"/>
      <c r="AG251" s="184" t="s">
        <v>1011</v>
      </c>
      <c r="AH251" s="371"/>
      <c r="AI251" s="184"/>
      <c r="AJ251" s="184"/>
      <c r="AK251" s="184"/>
      <c r="AL251" s="184">
        <v>1</v>
      </c>
      <c r="AM251" s="184"/>
      <c r="AN251" s="184"/>
      <c r="AO251" s="184"/>
      <c r="AP251" s="184"/>
      <c r="AQ251" s="184"/>
      <c r="AR251" s="184"/>
      <c r="AS251" s="184"/>
      <c r="AT251" s="184"/>
      <c r="AV251" s="184">
        <f t="shared" si="207"/>
        <v>1</v>
      </c>
      <c r="AX251" s="186" t="s">
        <v>248</v>
      </c>
      <c r="AY251" s="145"/>
      <c r="AZ251" s="184">
        <v>1</v>
      </c>
      <c r="BA251" s="184">
        <f t="shared" si="215"/>
        <v>1</v>
      </c>
      <c r="BC251" s="184" t="s">
        <v>332</v>
      </c>
      <c r="BE251" s="184"/>
      <c r="BF251" s="124"/>
      <c r="BG251" s="184"/>
      <c r="BH251" s="124"/>
      <c r="BI251" s="184"/>
      <c r="BJ251" s="124"/>
      <c r="BK251" s="184"/>
      <c r="BL251" s="124"/>
      <c r="BM251" s="188">
        <f t="shared" si="208"/>
        <v>0</v>
      </c>
      <c r="BN251" s="189">
        <f t="shared" si="213"/>
        <v>0</v>
      </c>
      <c r="BO251" s="124">
        <f t="shared" si="210"/>
        <v>0</v>
      </c>
      <c r="BQ251" s="146"/>
    </row>
    <row r="252" spans="1:69" s="112" customFormat="1" ht="91.2" customHeight="1" x14ac:dyDescent="0.25">
      <c r="A252" s="184" t="s">
        <v>901</v>
      </c>
      <c r="B252" s="756" t="s">
        <v>516</v>
      </c>
      <c r="C252" s="757"/>
      <c r="D252" s="371"/>
      <c r="E252" s="184" t="s">
        <v>46</v>
      </c>
      <c r="F252" s="371"/>
      <c r="G252" s="184" t="s">
        <v>841</v>
      </c>
      <c r="H252" s="371"/>
      <c r="I252" s="184"/>
      <c r="J252" s="184"/>
      <c r="K252" s="184"/>
      <c r="L252" s="184">
        <v>1</v>
      </c>
      <c r="M252" s="184"/>
      <c r="N252" s="371"/>
      <c r="O252" s="184"/>
      <c r="P252" s="184"/>
      <c r="Q252" s="184">
        <v>1</v>
      </c>
      <c r="R252" s="184"/>
      <c r="S252" s="184"/>
      <c r="T252" s="144"/>
      <c r="U252" s="185" t="s">
        <v>354</v>
      </c>
      <c r="V252" s="184">
        <v>3</v>
      </c>
      <c r="W252" s="184">
        <v>1</v>
      </c>
      <c r="X252" s="184"/>
      <c r="Y252" s="184"/>
      <c r="Z252" s="184"/>
      <c r="AA252" s="184"/>
      <c r="AB252" s="371"/>
      <c r="AC252" s="186"/>
      <c r="AD252" s="632"/>
      <c r="AE252" s="184"/>
      <c r="AF252" s="371"/>
      <c r="AG252" s="242" t="s">
        <v>38</v>
      </c>
      <c r="AH252" s="371"/>
      <c r="AI252" s="184"/>
      <c r="AJ252" s="184"/>
      <c r="AK252" s="184"/>
      <c r="AL252" s="184"/>
      <c r="AM252" s="184"/>
      <c r="AN252" s="184"/>
      <c r="AO252" s="184"/>
      <c r="AP252" s="184"/>
      <c r="AQ252" s="184"/>
      <c r="AR252" s="184"/>
      <c r="AS252" s="184"/>
      <c r="AT252" s="184"/>
      <c r="AV252" s="184">
        <f t="shared" si="207"/>
        <v>0</v>
      </c>
      <c r="AX252" s="186" t="s">
        <v>35</v>
      </c>
      <c r="AY252" s="145"/>
      <c r="AZ252" s="184">
        <v>1</v>
      </c>
      <c r="BA252" s="184" t="str">
        <f t="shared" si="215"/>
        <v xml:space="preserve"> </v>
      </c>
      <c r="BC252" s="184"/>
      <c r="BE252" s="184"/>
      <c r="BF252" s="124"/>
      <c r="BG252" s="184"/>
      <c r="BH252" s="124"/>
      <c r="BI252" s="184"/>
      <c r="BJ252" s="124"/>
      <c r="BK252" s="184"/>
      <c r="BL252" s="124"/>
      <c r="BM252" s="188">
        <f t="shared" si="208"/>
        <v>0</v>
      </c>
      <c r="BN252" s="189" t="e">
        <f t="shared" si="213"/>
        <v>#DIV/0!</v>
      </c>
      <c r="BO252" s="124">
        <f t="shared" si="210"/>
        <v>0</v>
      </c>
      <c r="BQ252" s="146"/>
    </row>
    <row r="253" spans="1:69" s="112" customFormat="1" ht="117.6" customHeight="1" x14ac:dyDescent="0.25">
      <c r="A253" s="184" t="s">
        <v>902</v>
      </c>
      <c r="B253" s="756" t="s">
        <v>820</v>
      </c>
      <c r="C253" s="757"/>
      <c r="D253" s="371"/>
      <c r="E253" s="184" t="s">
        <v>46</v>
      </c>
      <c r="F253" s="371"/>
      <c r="G253" s="184" t="s">
        <v>841</v>
      </c>
      <c r="H253" s="371"/>
      <c r="I253" s="184"/>
      <c r="J253" s="184"/>
      <c r="K253" s="184"/>
      <c r="L253" s="184">
        <v>1</v>
      </c>
      <c r="M253" s="184"/>
      <c r="N253" s="371"/>
      <c r="O253" s="184"/>
      <c r="P253" s="184">
        <v>1</v>
      </c>
      <c r="Q253" s="184"/>
      <c r="R253" s="184"/>
      <c r="S253" s="184"/>
      <c r="T253" s="144"/>
      <c r="U253" s="185" t="s">
        <v>355</v>
      </c>
      <c r="V253" s="184">
        <v>5</v>
      </c>
      <c r="W253" s="184"/>
      <c r="X253" s="184"/>
      <c r="Y253" s="184"/>
      <c r="Z253" s="184"/>
      <c r="AA253" s="184"/>
      <c r="AB253" s="371"/>
      <c r="AC253" s="186"/>
      <c r="AD253" s="632"/>
      <c r="AE253" s="184"/>
      <c r="AF253" s="371"/>
      <c r="AG253" s="242" t="s">
        <v>38</v>
      </c>
      <c r="AH253" s="371"/>
      <c r="AI253" s="184"/>
      <c r="AJ253" s="184"/>
      <c r="AK253" s="184"/>
      <c r="AL253" s="184"/>
      <c r="AM253" s="184"/>
      <c r="AN253" s="184"/>
      <c r="AO253" s="184"/>
      <c r="AP253" s="184"/>
      <c r="AQ253" s="184"/>
      <c r="AR253" s="184"/>
      <c r="AS253" s="184"/>
      <c r="AT253" s="184"/>
      <c r="AV253" s="184">
        <f t="shared" si="207"/>
        <v>0</v>
      </c>
      <c r="AX253" s="186" t="s">
        <v>50</v>
      </c>
      <c r="AY253" s="145"/>
      <c r="AZ253" s="184">
        <v>1</v>
      </c>
      <c r="BA253" s="184" t="str">
        <f t="shared" si="215"/>
        <v xml:space="preserve"> </v>
      </c>
      <c r="BC253" s="184"/>
      <c r="BE253" s="184"/>
      <c r="BF253" s="124"/>
      <c r="BG253" s="184"/>
      <c r="BH253" s="124"/>
      <c r="BI253" s="184"/>
      <c r="BJ253" s="124"/>
      <c r="BK253" s="184"/>
      <c r="BL253" s="124"/>
      <c r="BM253" s="188">
        <f t="shared" si="208"/>
        <v>0</v>
      </c>
      <c r="BN253" s="189" t="e">
        <f t="shared" si="213"/>
        <v>#DIV/0!</v>
      </c>
      <c r="BO253" s="124">
        <f t="shared" si="210"/>
        <v>0</v>
      </c>
      <c r="BQ253" s="146"/>
    </row>
    <row r="254" spans="1:69" s="112" customFormat="1" ht="83.25" customHeight="1" x14ac:dyDescent="0.25">
      <c r="A254" s="184" t="s">
        <v>903</v>
      </c>
      <c r="B254" s="756" t="s">
        <v>175</v>
      </c>
      <c r="C254" s="757"/>
      <c r="D254" s="371"/>
      <c r="E254" s="184" t="s">
        <v>46</v>
      </c>
      <c r="F254" s="371"/>
      <c r="G254" s="184" t="s">
        <v>841</v>
      </c>
      <c r="H254" s="371"/>
      <c r="I254" s="184"/>
      <c r="J254" s="184"/>
      <c r="K254" s="184"/>
      <c r="L254" s="184">
        <v>1</v>
      </c>
      <c r="M254" s="184"/>
      <c r="N254" s="371"/>
      <c r="O254" s="184"/>
      <c r="P254" s="184">
        <v>1</v>
      </c>
      <c r="Q254" s="184"/>
      <c r="R254" s="184"/>
      <c r="S254" s="184"/>
      <c r="T254" s="144"/>
      <c r="U254" s="185" t="s">
        <v>355</v>
      </c>
      <c r="V254" s="184">
        <v>4</v>
      </c>
      <c r="W254" s="184">
        <v>1</v>
      </c>
      <c r="X254" s="184"/>
      <c r="Y254" s="184"/>
      <c r="Z254" s="184"/>
      <c r="AA254" s="184"/>
      <c r="AB254" s="371"/>
      <c r="AC254" s="186"/>
      <c r="AD254" s="632"/>
      <c r="AE254" s="184"/>
      <c r="AF254" s="371"/>
      <c r="AG254" s="242" t="s">
        <v>38</v>
      </c>
      <c r="AH254" s="371"/>
      <c r="AI254" s="184"/>
      <c r="AJ254" s="184"/>
      <c r="AK254" s="184"/>
      <c r="AL254" s="184"/>
      <c r="AM254" s="184"/>
      <c r="AN254" s="184"/>
      <c r="AO254" s="184"/>
      <c r="AP254" s="184"/>
      <c r="AQ254" s="184"/>
      <c r="AR254" s="184"/>
      <c r="AS254" s="184"/>
      <c r="AT254" s="184"/>
      <c r="AV254" s="184">
        <f t="shared" si="207"/>
        <v>0</v>
      </c>
      <c r="AX254" s="186" t="s">
        <v>59</v>
      </c>
      <c r="AY254" s="145"/>
      <c r="AZ254" s="184">
        <v>1</v>
      </c>
      <c r="BA254" s="184" t="str">
        <f t="shared" si="215"/>
        <v xml:space="preserve"> </v>
      </c>
      <c r="BC254" s="184"/>
      <c r="BE254" s="184"/>
      <c r="BF254" s="124"/>
      <c r="BG254" s="184"/>
      <c r="BH254" s="124"/>
      <c r="BI254" s="184"/>
      <c r="BJ254" s="124"/>
      <c r="BK254" s="184"/>
      <c r="BL254" s="124"/>
      <c r="BM254" s="188">
        <f t="shared" si="208"/>
        <v>0</v>
      </c>
      <c r="BN254" s="189" t="e">
        <f t="shared" si="213"/>
        <v>#DIV/0!</v>
      </c>
      <c r="BO254" s="124">
        <f t="shared" si="210"/>
        <v>0</v>
      </c>
      <c r="BQ254" s="146"/>
    </row>
    <row r="255" spans="1:69" s="112" customFormat="1" ht="169.95" customHeight="1" x14ac:dyDescent="0.25">
      <c r="A255" s="184" t="s">
        <v>904</v>
      </c>
      <c r="B255" s="756" t="s">
        <v>517</v>
      </c>
      <c r="C255" s="757"/>
      <c r="D255" s="371"/>
      <c r="E255" s="184" t="s">
        <v>46</v>
      </c>
      <c r="F255" s="371"/>
      <c r="G255" s="184" t="s">
        <v>841</v>
      </c>
      <c r="H255" s="371"/>
      <c r="I255" s="184"/>
      <c r="J255" s="184"/>
      <c r="K255" s="184"/>
      <c r="L255" s="184">
        <v>1</v>
      </c>
      <c r="M255" s="184"/>
      <c r="N255" s="371"/>
      <c r="O255" s="184"/>
      <c r="P255" s="184"/>
      <c r="Q255" s="184">
        <v>1</v>
      </c>
      <c r="R255" s="184"/>
      <c r="S255" s="184"/>
      <c r="T255" s="144"/>
      <c r="U255" s="185" t="s">
        <v>354</v>
      </c>
      <c r="V255" s="184">
        <v>3</v>
      </c>
      <c r="W255" s="184"/>
      <c r="X255" s="184"/>
      <c r="Y255" s="184">
        <v>1</v>
      </c>
      <c r="Z255" s="184"/>
      <c r="AA255" s="184"/>
      <c r="AB255" s="371"/>
      <c r="AC255" s="186"/>
      <c r="AD255" s="632"/>
      <c r="AE255" s="184"/>
      <c r="AF255" s="371"/>
      <c r="AG255" s="242" t="s">
        <v>38</v>
      </c>
      <c r="AH255" s="423"/>
      <c r="AI255" s="242"/>
      <c r="AJ255" s="242"/>
      <c r="AK255" s="242"/>
      <c r="AL255" s="242"/>
      <c r="AM255" s="242"/>
      <c r="AN255" s="184"/>
      <c r="AO255" s="184"/>
      <c r="AP255" s="184"/>
      <c r="AQ255" s="184"/>
      <c r="AR255" s="184"/>
      <c r="AS255" s="184"/>
      <c r="AT255" s="184"/>
      <c r="AV255" s="184">
        <f t="shared" si="207"/>
        <v>0</v>
      </c>
      <c r="AX255" s="186" t="s">
        <v>31</v>
      </c>
      <c r="AY255" s="145"/>
      <c r="AZ255" s="184">
        <v>1</v>
      </c>
      <c r="BA255" s="184" t="str">
        <f t="shared" si="215"/>
        <v xml:space="preserve"> </v>
      </c>
      <c r="BC255" s="184"/>
      <c r="BE255" s="184"/>
      <c r="BF255" s="124"/>
      <c r="BG255" s="184"/>
      <c r="BH255" s="124"/>
      <c r="BI255" s="184"/>
      <c r="BJ255" s="124"/>
      <c r="BK255" s="184"/>
      <c r="BL255" s="124"/>
      <c r="BM255" s="188">
        <f t="shared" si="208"/>
        <v>0</v>
      </c>
      <c r="BN255" s="189" t="e">
        <f t="shared" si="213"/>
        <v>#DIV/0!</v>
      </c>
      <c r="BO255" s="124">
        <f t="shared" si="210"/>
        <v>0</v>
      </c>
      <c r="BQ255" s="146"/>
    </row>
    <row r="256" spans="1:69" s="112" customFormat="1" ht="79.2" customHeight="1" x14ac:dyDescent="0.25">
      <c r="A256" s="184" t="s">
        <v>905</v>
      </c>
      <c r="B256" s="756" t="s">
        <v>260</v>
      </c>
      <c r="C256" s="757"/>
      <c r="D256" s="371"/>
      <c r="E256" s="184" t="s">
        <v>46</v>
      </c>
      <c r="F256" s="371"/>
      <c r="G256" s="184" t="s">
        <v>841</v>
      </c>
      <c r="H256" s="371"/>
      <c r="I256" s="184"/>
      <c r="J256" s="184"/>
      <c r="K256" s="184"/>
      <c r="L256" s="184">
        <v>1</v>
      </c>
      <c r="M256" s="184"/>
      <c r="N256" s="371"/>
      <c r="O256" s="184"/>
      <c r="P256" s="184"/>
      <c r="Q256" s="184">
        <v>1</v>
      </c>
      <c r="R256" s="184"/>
      <c r="S256" s="184"/>
      <c r="T256" s="144"/>
      <c r="U256" s="185" t="s">
        <v>354</v>
      </c>
      <c r="V256" s="184">
        <v>4</v>
      </c>
      <c r="W256" s="184"/>
      <c r="X256" s="184"/>
      <c r="Y256" s="184"/>
      <c r="Z256" s="184"/>
      <c r="AA256" s="184"/>
      <c r="AB256" s="371"/>
      <c r="AC256" s="186"/>
      <c r="AD256" s="632"/>
      <c r="AE256" s="184"/>
      <c r="AF256" s="371"/>
      <c r="AG256" s="184" t="s">
        <v>38</v>
      </c>
      <c r="AH256" s="371"/>
      <c r="AI256" s="184"/>
      <c r="AJ256" s="184"/>
      <c r="AK256" s="184"/>
      <c r="AL256" s="184"/>
      <c r="AM256" s="184"/>
      <c r="AN256" s="184"/>
      <c r="AO256" s="184"/>
      <c r="AP256" s="184"/>
      <c r="AQ256" s="184"/>
      <c r="AR256" s="184"/>
      <c r="AS256" s="184"/>
      <c r="AT256" s="184"/>
      <c r="AV256" s="184">
        <f t="shared" si="207"/>
        <v>0</v>
      </c>
      <c r="AX256" s="186" t="s">
        <v>31</v>
      </c>
      <c r="AY256" s="145"/>
      <c r="AZ256" s="184">
        <v>1</v>
      </c>
      <c r="BA256" s="184" t="str">
        <f t="shared" si="215"/>
        <v xml:space="preserve"> </v>
      </c>
      <c r="BC256" s="184"/>
      <c r="BE256" s="184"/>
      <c r="BF256" s="124"/>
      <c r="BG256" s="184"/>
      <c r="BH256" s="124"/>
      <c r="BI256" s="184"/>
      <c r="BJ256" s="124"/>
      <c r="BK256" s="184"/>
      <c r="BL256" s="124"/>
      <c r="BM256" s="188">
        <f t="shared" si="208"/>
        <v>0</v>
      </c>
      <c r="BN256" s="189" t="e">
        <f t="shared" si="213"/>
        <v>#DIV/0!</v>
      </c>
      <c r="BO256" s="124">
        <f t="shared" si="210"/>
        <v>0</v>
      </c>
      <c r="BQ256" s="146"/>
    </row>
    <row r="257" spans="1:69" s="112" customFormat="1" ht="79.2" customHeight="1" x14ac:dyDescent="0.25">
      <c r="A257" s="184" t="s">
        <v>906</v>
      </c>
      <c r="B257" s="756" t="s">
        <v>70</v>
      </c>
      <c r="C257" s="757"/>
      <c r="D257" s="371"/>
      <c r="E257" s="184" t="s">
        <v>46</v>
      </c>
      <c r="F257" s="371"/>
      <c r="G257" s="184" t="s">
        <v>841</v>
      </c>
      <c r="H257" s="371"/>
      <c r="I257" s="184"/>
      <c r="J257" s="184"/>
      <c r="K257" s="184"/>
      <c r="L257" s="184">
        <v>1</v>
      </c>
      <c r="M257" s="184"/>
      <c r="N257" s="371"/>
      <c r="O257" s="184"/>
      <c r="P257" s="184"/>
      <c r="Q257" s="184">
        <v>1</v>
      </c>
      <c r="R257" s="184"/>
      <c r="S257" s="184"/>
      <c r="T257" s="144"/>
      <c r="U257" s="185" t="s">
        <v>355</v>
      </c>
      <c r="V257" s="184">
        <v>4</v>
      </c>
      <c r="W257" s="184"/>
      <c r="X257" s="184"/>
      <c r="Y257" s="184"/>
      <c r="Z257" s="184"/>
      <c r="AA257" s="184"/>
      <c r="AB257" s="371"/>
      <c r="AC257" s="186"/>
      <c r="AD257" s="632"/>
      <c r="AE257" s="184"/>
      <c r="AF257" s="371"/>
      <c r="AG257" s="184" t="s">
        <v>38</v>
      </c>
      <c r="AH257" s="371"/>
      <c r="AI257" s="184"/>
      <c r="AJ257" s="184"/>
      <c r="AK257" s="184"/>
      <c r="AL257" s="184"/>
      <c r="AM257" s="184"/>
      <c r="AN257" s="184"/>
      <c r="AO257" s="184"/>
      <c r="AP257" s="184"/>
      <c r="AQ257" s="184"/>
      <c r="AR257" s="184"/>
      <c r="AS257" s="184"/>
      <c r="AT257" s="184"/>
      <c r="AV257" s="184">
        <f t="shared" si="207"/>
        <v>0</v>
      </c>
      <c r="AX257" s="186" t="s">
        <v>31</v>
      </c>
      <c r="AY257" s="145"/>
      <c r="AZ257" s="184">
        <v>1</v>
      </c>
      <c r="BA257" s="184" t="str">
        <f t="shared" si="215"/>
        <v xml:space="preserve"> </v>
      </c>
      <c r="BC257" s="184"/>
      <c r="BE257" s="184"/>
      <c r="BF257" s="124"/>
      <c r="BG257" s="184"/>
      <c r="BH257" s="124"/>
      <c r="BI257" s="184"/>
      <c r="BJ257" s="124"/>
      <c r="BK257" s="184"/>
      <c r="BL257" s="124"/>
      <c r="BM257" s="188">
        <f t="shared" si="208"/>
        <v>0</v>
      </c>
      <c r="BN257" s="189" t="e">
        <f t="shared" si="213"/>
        <v>#DIV/0!</v>
      </c>
      <c r="BO257" s="124">
        <f t="shared" si="210"/>
        <v>0</v>
      </c>
      <c r="BQ257" s="146"/>
    </row>
    <row r="258" spans="1:69" s="112" customFormat="1" ht="79.2" customHeight="1" x14ac:dyDescent="0.25">
      <c r="A258" s="242" t="s">
        <v>907</v>
      </c>
      <c r="B258" s="756" t="s">
        <v>262</v>
      </c>
      <c r="C258" s="757"/>
      <c r="D258" s="371"/>
      <c r="E258" s="184" t="s">
        <v>46</v>
      </c>
      <c r="F258" s="371"/>
      <c r="G258" s="184" t="s">
        <v>841</v>
      </c>
      <c r="H258" s="371"/>
      <c r="I258" s="184"/>
      <c r="J258" s="184"/>
      <c r="K258" s="184"/>
      <c r="L258" s="184">
        <v>1</v>
      </c>
      <c r="M258" s="184"/>
      <c r="N258" s="371"/>
      <c r="O258" s="184"/>
      <c r="P258" s="184">
        <v>1</v>
      </c>
      <c r="Q258" s="184"/>
      <c r="R258" s="184"/>
      <c r="S258" s="184"/>
      <c r="T258" s="144"/>
      <c r="U258" s="185" t="s">
        <v>355</v>
      </c>
      <c r="V258" s="184">
        <v>5</v>
      </c>
      <c r="W258" s="184">
        <v>1</v>
      </c>
      <c r="X258" s="184"/>
      <c r="Y258" s="184"/>
      <c r="Z258" s="184"/>
      <c r="AA258" s="184"/>
      <c r="AB258" s="371"/>
      <c r="AC258" s="186"/>
      <c r="AD258" s="632"/>
      <c r="AE258" s="184"/>
      <c r="AF258" s="371"/>
      <c r="AG258" s="242" t="s">
        <v>38</v>
      </c>
      <c r="AH258" s="371"/>
      <c r="AI258" s="243"/>
      <c r="AJ258" s="243"/>
      <c r="AK258" s="243"/>
      <c r="AL258" s="243"/>
      <c r="AM258" s="243"/>
      <c r="AN258" s="243"/>
      <c r="AO258" s="243"/>
      <c r="AP258" s="243"/>
      <c r="AQ258" s="243"/>
      <c r="AR258" s="243"/>
      <c r="AS258" s="243"/>
      <c r="AT258" s="243"/>
      <c r="AV258" s="184">
        <f t="shared" si="207"/>
        <v>0</v>
      </c>
      <c r="AX258" s="186" t="s">
        <v>52</v>
      </c>
      <c r="AY258" s="145"/>
      <c r="AZ258" s="184">
        <v>1</v>
      </c>
      <c r="BA258" s="184" t="str">
        <f t="shared" si="215"/>
        <v xml:space="preserve"> </v>
      </c>
      <c r="BC258" s="184"/>
      <c r="BE258" s="184"/>
      <c r="BF258" s="124"/>
      <c r="BG258" s="184"/>
      <c r="BH258" s="124"/>
      <c r="BI258" s="184"/>
      <c r="BJ258" s="124"/>
      <c r="BK258" s="184"/>
      <c r="BL258" s="124"/>
      <c r="BM258" s="188">
        <f t="shared" si="208"/>
        <v>0</v>
      </c>
      <c r="BN258" s="189" t="e">
        <f t="shared" si="213"/>
        <v>#DIV/0!</v>
      </c>
      <c r="BO258" s="124">
        <f t="shared" si="210"/>
        <v>0</v>
      </c>
      <c r="BQ258" s="128"/>
    </row>
    <row r="259" spans="1:69" s="112" customFormat="1" ht="79.2" customHeight="1" x14ac:dyDescent="0.25">
      <c r="A259" s="184" t="s">
        <v>908</v>
      </c>
      <c r="B259" s="756" t="s">
        <v>543</v>
      </c>
      <c r="C259" s="757"/>
      <c r="D259" s="371"/>
      <c r="E259" s="184" t="s">
        <v>46</v>
      </c>
      <c r="F259" s="371"/>
      <c r="G259" s="184" t="s">
        <v>841</v>
      </c>
      <c r="H259" s="371"/>
      <c r="I259" s="184"/>
      <c r="J259" s="184"/>
      <c r="K259" s="184"/>
      <c r="L259" s="184">
        <v>1</v>
      </c>
      <c r="M259" s="184"/>
      <c r="N259" s="371"/>
      <c r="O259" s="184">
        <v>1</v>
      </c>
      <c r="P259" s="184">
        <v>1</v>
      </c>
      <c r="Q259" s="184"/>
      <c r="R259" s="184"/>
      <c r="S259" s="184"/>
      <c r="T259" s="144"/>
      <c r="U259" s="185" t="s">
        <v>354</v>
      </c>
      <c r="V259" s="184">
        <v>3</v>
      </c>
      <c r="W259" s="184"/>
      <c r="X259" s="184"/>
      <c r="Y259" s="184">
        <v>1</v>
      </c>
      <c r="Z259" s="184"/>
      <c r="AA259" s="184"/>
      <c r="AB259" s="371"/>
      <c r="AC259" s="186"/>
      <c r="AD259" s="632"/>
      <c r="AE259" s="184"/>
      <c r="AF259" s="371"/>
      <c r="AG259" s="242" t="s">
        <v>38</v>
      </c>
      <c r="AH259" s="371"/>
      <c r="AI259" s="243"/>
      <c r="AJ259" s="243"/>
      <c r="AK259" s="243"/>
      <c r="AL259" s="243"/>
      <c r="AM259" s="184"/>
      <c r="AN259" s="184"/>
      <c r="AO259" s="184"/>
      <c r="AP259" s="184"/>
      <c r="AQ259" s="184"/>
      <c r="AR259" s="184"/>
      <c r="AS259" s="184"/>
      <c r="AT259" s="184"/>
      <c r="AV259" s="184">
        <f t="shared" si="207"/>
        <v>0</v>
      </c>
      <c r="AX259" s="186" t="s">
        <v>40</v>
      </c>
      <c r="AY259" s="145"/>
      <c r="AZ259" s="184">
        <v>1</v>
      </c>
      <c r="BA259" s="184" t="str">
        <f t="shared" si="215"/>
        <v xml:space="preserve"> </v>
      </c>
      <c r="BC259" s="184"/>
      <c r="BE259" s="184"/>
      <c r="BF259" s="124"/>
      <c r="BG259" s="184"/>
      <c r="BH259" s="124"/>
      <c r="BI259" s="184"/>
      <c r="BJ259" s="124"/>
      <c r="BK259" s="184"/>
      <c r="BL259" s="124"/>
      <c r="BM259" s="188">
        <f t="shared" si="208"/>
        <v>0</v>
      </c>
      <c r="BN259" s="189" t="e">
        <f t="shared" si="213"/>
        <v>#DIV/0!</v>
      </c>
      <c r="BO259" s="124">
        <f t="shared" si="210"/>
        <v>0</v>
      </c>
      <c r="BQ259" s="146"/>
    </row>
    <row r="260" spans="1:69" s="112" customFormat="1" ht="79.2" customHeight="1" x14ac:dyDescent="0.25">
      <c r="A260" s="184" t="s">
        <v>909</v>
      </c>
      <c r="B260" s="756" t="s">
        <v>263</v>
      </c>
      <c r="C260" s="757"/>
      <c r="D260" s="371"/>
      <c r="E260" s="184" t="s">
        <v>294</v>
      </c>
      <c r="F260" s="371"/>
      <c r="G260" s="184" t="s">
        <v>841</v>
      </c>
      <c r="H260" s="371"/>
      <c r="I260" s="184"/>
      <c r="J260" s="184"/>
      <c r="K260" s="184"/>
      <c r="L260" s="184">
        <v>1</v>
      </c>
      <c r="M260" s="184"/>
      <c r="N260" s="371"/>
      <c r="O260" s="184">
        <v>1</v>
      </c>
      <c r="P260" s="184">
        <v>1</v>
      </c>
      <c r="Q260" s="184"/>
      <c r="R260" s="184"/>
      <c r="S260" s="184"/>
      <c r="T260" s="144"/>
      <c r="U260" s="185" t="s">
        <v>355</v>
      </c>
      <c r="V260" s="184">
        <v>5</v>
      </c>
      <c r="W260" s="184"/>
      <c r="X260" s="184"/>
      <c r="Y260" s="184">
        <v>1</v>
      </c>
      <c r="Z260" s="184"/>
      <c r="AA260" s="184"/>
      <c r="AB260" s="371"/>
      <c r="AC260" s="186"/>
      <c r="AD260" s="632"/>
      <c r="AE260" s="184"/>
      <c r="AF260" s="371"/>
      <c r="AG260" s="184" t="s">
        <v>38</v>
      </c>
      <c r="AH260" s="371"/>
      <c r="AI260" s="243"/>
      <c r="AJ260" s="243"/>
      <c r="AK260" s="243"/>
      <c r="AL260" s="243"/>
      <c r="AM260" s="243"/>
      <c r="AN260" s="243"/>
      <c r="AO260" s="243"/>
      <c r="AP260" s="243"/>
      <c r="AQ260" s="243"/>
      <c r="AR260" s="243"/>
      <c r="AS260" s="243"/>
      <c r="AT260" s="243"/>
      <c r="AV260" s="184">
        <f t="shared" si="207"/>
        <v>0</v>
      </c>
      <c r="AX260" s="186" t="s">
        <v>40</v>
      </c>
      <c r="AY260" s="145"/>
      <c r="AZ260" s="184">
        <v>1</v>
      </c>
      <c r="BA260" s="184" t="str">
        <f t="shared" si="215"/>
        <v xml:space="preserve"> </v>
      </c>
      <c r="BC260" s="184"/>
      <c r="BE260" s="184"/>
      <c r="BF260" s="124"/>
      <c r="BG260" s="184"/>
      <c r="BH260" s="124"/>
      <c r="BI260" s="184"/>
      <c r="BJ260" s="124"/>
      <c r="BK260" s="184"/>
      <c r="BL260" s="124"/>
      <c r="BM260" s="188">
        <f t="shared" si="208"/>
        <v>0</v>
      </c>
      <c r="BN260" s="189" t="e">
        <f t="shared" si="213"/>
        <v>#DIV/0!</v>
      </c>
      <c r="BO260" s="124">
        <f t="shared" si="210"/>
        <v>0</v>
      </c>
      <c r="BQ260" s="146"/>
    </row>
    <row r="261" spans="1:69" s="112" customFormat="1" ht="79.2" customHeight="1" x14ac:dyDescent="0.25">
      <c r="A261" s="184" t="s">
        <v>910</v>
      </c>
      <c r="B261" s="756" t="s">
        <v>152</v>
      </c>
      <c r="C261" s="757"/>
      <c r="D261" s="371"/>
      <c r="E261" s="184" t="s">
        <v>46</v>
      </c>
      <c r="F261" s="371"/>
      <c r="G261" s="184" t="s">
        <v>841</v>
      </c>
      <c r="H261" s="371"/>
      <c r="I261" s="184"/>
      <c r="J261" s="184"/>
      <c r="K261" s="184"/>
      <c r="L261" s="184">
        <v>1</v>
      </c>
      <c r="M261" s="184"/>
      <c r="N261" s="371"/>
      <c r="O261" s="184"/>
      <c r="P261" s="184">
        <v>1</v>
      </c>
      <c r="Q261" s="184"/>
      <c r="R261" s="184"/>
      <c r="S261" s="184"/>
      <c r="T261" s="144"/>
      <c r="U261" s="185" t="s">
        <v>355</v>
      </c>
      <c r="V261" s="184">
        <v>4</v>
      </c>
      <c r="W261" s="184"/>
      <c r="X261" s="184">
        <v>1</v>
      </c>
      <c r="Y261" s="184"/>
      <c r="Z261" s="184"/>
      <c r="AA261" s="184"/>
      <c r="AB261" s="371"/>
      <c r="AC261" s="186"/>
      <c r="AD261" s="632"/>
      <c r="AE261" s="184"/>
      <c r="AF261" s="371"/>
      <c r="AG261" s="242" t="s">
        <v>38</v>
      </c>
      <c r="AH261" s="371"/>
      <c r="AI261" s="184"/>
      <c r="AJ261" s="184"/>
      <c r="AK261" s="184"/>
      <c r="AL261" s="184"/>
      <c r="AM261" s="184"/>
      <c r="AN261" s="184"/>
      <c r="AO261" s="184"/>
      <c r="AP261" s="184"/>
      <c r="AQ261" s="184"/>
      <c r="AR261" s="184"/>
      <c r="AS261" s="184"/>
      <c r="AT261" s="184"/>
      <c r="AV261" s="184">
        <f t="shared" ref="AV261" si="216">SUM(AI261:AT261)</f>
        <v>0</v>
      </c>
      <c r="AX261" s="186" t="s">
        <v>30</v>
      </c>
      <c r="AY261" s="145"/>
      <c r="AZ261" s="184">
        <v>1</v>
      </c>
      <c r="BA261" s="184" t="str">
        <f t="shared" si="215"/>
        <v xml:space="preserve"> </v>
      </c>
      <c r="BC261" s="184"/>
      <c r="BE261" s="184"/>
      <c r="BF261" s="124"/>
      <c r="BG261" s="184"/>
      <c r="BH261" s="124"/>
      <c r="BI261" s="184"/>
      <c r="BJ261" s="124"/>
      <c r="BK261" s="184"/>
      <c r="BL261" s="124"/>
      <c r="BM261" s="188">
        <f t="shared" ref="BM261:BM263" si="217">BE261+BG261+BI261+BK261</f>
        <v>0</v>
      </c>
      <c r="BN261" s="189" t="e">
        <f t="shared" ref="BN261:BN263" si="218">BM261/AV261</f>
        <v>#DIV/0!</v>
      </c>
      <c r="BO261" s="124">
        <f t="shared" ref="BO261:BO263" si="219">BF261+BH261+BJ261+BL261</f>
        <v>0</v>
      </c>
      <c r="BQ261" s="146"/>
    </row>
    <row r="262" spans="1:69" s="112" customFormat="1" ht="138" customHeight="1" x14ac:dyDescent="0.25">
      <c r="A262" s="184" t="s">
        <v>911</v>
      </c>
      <c r="B262" s="756" t="s">
        <v>798</v>
      </c>
      <c r="C262" s="757"/>
      <c r="D262" s="371"/>
      <c r="E262" s="184" t="s">
        <v>46</v>
      </c>
      <c r="F262" s="371"/>
      <c r="G262" s="184" t="s">
        <v>841</v>
      </c>
      <c r="H262" s="371"/>
      <c r="I262" s="184"/>
      <c r="J262" s="184"/>
      <c r="K262" s="184"/>
      <c r="L262" s="184">
        <v>1</v>
      </c>
      <c r="M262" s="184"/>
      <c r="N262" s="371"/>
      <c r="O262" s="184"/>
      <c r="P262" s="184">
        <v>1</v>
      </c>
      <c r="Q262" s="184"/>
      <c r="R262" s="184"/>
      <c r="S262" s="184"/>
      <c r="T262" s="144"/>
      <c r="U262" s="185" t="s">
        <v>355</v>
      </c>
      <c r="V262" s="184">
        <v>4</v>
      </c>
      <c r="W262" s="184"/>
      <c r="X262" s="184">
        <v>1</v>
      </c>
      <c r="Y262" s="184"/>
      <c r="Z262" s="184">
        <v>1</v>
      </c>
      <c r="AA262" s="184"/>
      <c r="AB262" s="371"/>
      <c r="AC262" s="186"/>
      <c r="AD262" s="632"/>
      <c r="AE262" s="184"/>
      <c r="AF262" s="371"/>
      <c r="AG262" s="242" t="s">
        <v>38</v>
      </c>
      <c r="AH262" s="371"/>
      <c r="AI262" s="184"/>
      <c r="AJ262" s="184"/>
      <c r="AK262" s="184"/>
      <c r="AL262" s="184"/>
      <c r="AM262" s="184"/>
      <c r="AN262" s="184"/>
      <c r="AO262" s="184"/>
      <c r="AP262" s="184"/>
      <c r="AQ262" s="184"/>
      <c r="AR262" s="184"/>
      <c r="AS262" s="184"/>
      <c r="AT262" s="184"/>
      <c r="AV262" s="184">
        <f t="shared" ref="AV262" si="220">SUM(AI262:AT262)</f>
        <v>0</v>
      </c>
      <c r="AX262" s="186" t="s">
        <v>30</v>
      </c>
      <c r="AY262" s="145"/>
      <c r="AZ262" s="184">
        <v>1</v>
      </c>
      <c r="BA262" s="184" t="str">
        <f t="shared" si="215"/>
        <v xml:space="preserve"> </v>
      </c>
      <c r="BC262" s="184"/>
      <c r="BE262" s="184"/>
      <c r="BF262" s="124"/>
      <c r="BG262" s="184"/>
      <c r="BH262" s="124"/>
      <c r="BI262" s="184"/>
      <c r="BJ262" s="124"/>
      <c r="BK262" s="184"/>
      <c r="BL262" s="124"/>
      <c r="BM262" s="188">
        <f t="shared" si="217"/>
        <v>0</v>
      </c>
      <c r="BN262" s="189" t="e">
        <f t="shared" si="218"/>
        <v>#DIV/0!</v>
      </c>
      <c r="BO262" s="124">
        <f t="shared" si="219"/>
        <v>0</v>
      </c>
      <c r="BQ262" s="146"/>
    </row>
    <row r="263" spans="1:69" s="112" customFormat="1" ht="92.4" customHeight="1" x14ac:dyDescent="0.25">
      <c r="A263" s="184" t="s">
        <v>912</v>
      </c>
      <c r="B263" s="756" t="s">
        <v>803</v>
      </c>
      <c r="C263" s="757"/>
      <c r="D263" s="371"/>
      <c r="E263" s="184" t="s">
        <v>46</v>
      </c>
      <c r="F263" s="371"/>
      <c r="G263" s="184" t="s">
        <v>841</v>
      </c>
      <c r="H263" s="371"/>
      <c r="I263" s="184"/>
      <c r="J263" s="184"/>
      <c r="K263" s="184"/>
      <c r="L263" s="184">
        <v>1</v>
      </c>
      <c r="M263" s="184"/>
      <c r="N263" s="371"/>
      <c r="O263" s="184">
        <v>1</v>
      </c>
      <c r="P263" s="184">
        <v>1</v>
      </c>
      <c r="Q263" s="184"/>
      <c r="R263" s="184"/>
      <c r="S263" s="184"/>
      <c r="T263" s="144"/>
      <c r="U263" s="185" t="s">
        <v>355</v>
      </c>
      <c r="V263" s="184">
        <v>4</v>
      </c>
      <c r="W263" s="184"/>
      <c r="X263" s="184"/>
      <c r="Y263" s="184"/>
      <c r="Z263" s="184"/>
      <c r="AA263" s="184"/>
      <c r="AB263" s="371"/>
      <c r="AC263" s="186"/>
      <c r="AD263" s="632"/>
      <c r="AE263" s="184"/>
      <c r="AF263" s="371"/>
      <c r="AG263" s="242" t="s">
        <v>38</v>
      </c>
      <c r="AH263" s="371"/>
      <c r="AI263" s="184"/>
      <c r="AJ263" s="184"/>
      <c r="AK263" s="184"/>
      <c r="AL263" s="184"/>
      <c r="AM263" s="184"/>
      <c r="AN263" s="184"/>
      <c r="AO263" s="184"/>
      <c r="AP263" s="184"/>
      <c r="AQ263" s="184"/>
      <c r="AR263" s="184"/>
      <c r="AS263" s="184"/>
      <c r="AT263" s="184"/>
      <c r="AV263" s="184">
        <f t="shared" ref="AV263" si="221">SUM(AI263:AT263)</f>
        <v>0</v>
      </c>
      <c r="AX263" s="186" t="s">
        <v>82</v>
      </c>
      <c r="AY263" s="145"/>
      <c r="AZ263" s="184">
        <v>1</v>
      </c>
      <c r="BA263" s="184" t="str">
        <f t="shared" si="215"/>
        <v xml:space="preserve"> </v>
      </c>
      <c r="BC263" s="184"/>
      <c r="BE263" s="184"/>
      <c r="BF263" s="124"/>
      <c r="BG263" s="184"/>
      <c r="BH263" s="124"/>
      <c r="BI263" s="184"/>
      <c r="BJ263" s="124"/>
      <c r="BK263" s="184"/>
      <c r="BL263" s="124"/>
      <c r="BM263" s="188">
        <f t="shared" si="217"/>
        <v>0</v>
      </c>
      <c r="BN263" s="189" t="e">
        <f t="shared" si="218"/>
        <v>#DIV/0!</v>
      </c>
      <c r="BO263" s="124">
        <f t="shared" si="219"/>
        <v>0</v>
      </c>
      <c r="BQ263" s="146"/>
    </row>
    <row r="264" spans="1:69" s="112" customFormat="1" ht="92.4" customHeight="1" x14ac:dyDescent="0.25">
      <c r="A264" s="184" t="s">
        <v>913</v>
      </c>
      <c r="B264" s="756" t="s">
        <v>855</v>
      </c>
      <c r="C264" s="757"/>
      <c r="D264" s="371"/>
      <c r="E264" s="184" t="s">
        <v>46</v>
      </c>
      <c r="F264" s="371"/>
      <c r="G264" s="184" t="s">
        <v>841</v>
      </c>
      <c r="H264" s="371"/>
      <c r="I264" s="184"/>
      <c r="J264" s="184"/>
      <c r="K264" s="184"/>
      <c r="L264" s="184">
        <v>1</v>
      </c>
      <c r="M264" s="184"/>
      <c r="N264" s="371"/>
      <c r="O264" s="184">
        <v>1</v>
      </c>
      <c r="P264" s="184">
        <v>1</v>
      </c>
      <c r="Q264" s="184">
        <v>1</v>
      </c>
      <c r="R264" s="184">
        <v>1</v>
      </c>
      <c r="S264" s="184">
        <v>1</v>
      </c>
      <c r="T264" s="144"/>
      <c r="U264" s="185" t="s">
        <v>355</v>
      </c>
      <c r="V264" s="184">
        <v>4</v>
      </c>
      <c r="W264" s="184"/>
      <c r="X264" s="184"/>
      <c r="Y264" s="184"/>
      <c r="Z264" s="184"/>
      <c r="AA264" s="184"/>
      <c r="AB264" s="371"/>
      <c r="AC264" s="186"/>
      <c r="AD264" s="632"/>
      <c r="AE264" s="184"/>
      <c r="AF264" s="371"/>
      <c r="AG264" s="242" t="s">
        <v>38</v>
      </c>
      <c r="AH264" s="371"/>
      <c r="AI264" s="184"/>
      <c r="AJ264" s="184"/>
      <c r="AK264" s="184"/>
      <c r="AL264" s="184"/>
      <c r="AM264" s="184"/>
      <c r="AN264" s="184"/>
      <c r="AO264" s="184"/>
      <c r="AP264" s="184"/>
      <c r="AQ264" s="184"/>
      <c r="AR264" s="184"/>
      <c r="AS264" s="184"/>
      <c r="AT264" s="184"/>
      <c r="AV264" s="184">
        <f t="shared" si="207"/>
        <v>0</v>
      </c>
      <c r="AX264" s="186" t="s">
        <v>82</v>
      </c>
      <c r="AY264" s="145"/>
      <c r="AZ264" s="184">
        <v>1</v>
      </c>
      <c r="BA264" s="184" t="str">
        <f t="shared" si="215"/>
        <v xml:space="preserve"> </v>
      </c>
      <c r="BC264" s="184"/>
      <c r="BE264" s="184"/>
      <c r="BF264" s="124"/>
      <c r="BG264" s="184"/>
      <c r="BH264" s="124"/>
      <c r="BI264" s="184"/>
      <c r="BJ264" s="124"/>
      <c r="BK264" s="184"/>
      <c r="BL264" s="124"/>
      <c r="BM264" s="188">
        <f t="shared" si="208"/>
        <v>0</v>
      </c>
      <c r="BN264" s="189" t="e">
        <f t="shared" si="213"/>
        <v>#DIV/0!</v>
      </c>
      <c r="BO264" s="124">
        <f t="shared" si="210"/>
        <v>0</v>
      </c>
      <c r="BQ264" s="146"/>
    </row>
    <row r="265" spans="1:69" s="91" customFormat="1" ht="9" customHeight="1" thickBot="1" x14ac:dyDescent="0.3">
      <c r="A265" s="111"/>
      <c r="B265" s="112"/>
      <c r="C265" s="112"/>
      <c r="D265" s="111"/>
      <c r="E265" s="111"/>
      <c r="F265" s="111"/>
      <c r="G265" s="111"/>
      <c r="H265" s="111"/>
      <c r="I265" s="111"/>
      <c r="J265" s="111"/>
      <c r="K265" s="111"/>
      <c r="L265" s="111"/>
      <c r="M265" s="111"/>
      <c r="N265" s="111"/>
      <c r="O265" s="111"/>
      <c r="P265" s="111"/>
      <c r="Q265" s="111"/>
      <c r="R265" s="111"/>
      <c r="S265" s="111"/>
      <c r="T265" s="111"/>
      <c r="U265" s="113"/>
      <c r="V265" s="111"/>
      <c r="W265" s="111"/>
      <c r="X265" s="111"/>
      <c r="Y265" s="111"/>
      <c r="Z265" s="111"/>
      <c r="AA265" s="111"/>
      <c r="AB265" s="111"/>
      <c r="AC265" s="114"/>
      <c r="AD265" s="132"/>
      <c r="AE265" s="111"/>
      <c r="AF265" s="111"/>
      <c r="AG265" s="111"/>
      <c r="AH265" s="111"/>
      <c r="AI265" s="111"/>
      <c r="AJ265" s="111"/>
      <c r="AK265" s="111"/>
      <c r="AL265" s="111"/>
      <c r="AM265" s="111"/>
      <c r="AN265" s="111"/>
      <c r="AO265" s="111"/>
      <c r="AP265" s="111"/>
      <c r="AQ265" s="111"/>
      <c r="AR265" s="111"/>
      <c r="AS265" s="111"/>
      <c r="AT265" s="111"/>
      <c r="AV265" s="111"/>
      <c r="AX265" s="112"/>
      <c r="AY265" s="111"/>
      <c r="AZ265" s="111"/>
      <c r="BA265" s="111"/>
      <c r="BC265" s="111"/>
      <c r="BF265" s="115"/>
      <c r="BH265" s="115"/>
      <c r="BJ265" s="115"/>
      <c r="BL265" s="115"/>
      <c r="BM265" s="116"/>
      <c r="BN265" s="116"/>
      <c r="BO265" s="115"/>
    </row>
    <row r="266" spans="1:69" s="203" customFormat="1" ht="60.6" customHeight="1" thickTop="1" thickBot="1" x14ac:dyDescent="0.3">
      <c r="A266" s="778" t="str">
        <f>B232</f>
        <v>AUDITORÍAS A PLANES</v>
      </c>
      <c r="B266" s="778"/>
      <c r="C266" s="448" t="s">
        <v>333</v>
      </c>
      <c r="D266" s="200"/>
      <c r="E266" s="415">
        <f>COUNTIF(BC233:BC264,"P")</f>
        <v>3</v>
      </c>
      <c r="F266" s="200"/>
      <c r="G266" s="567">
        <f>E266/(E266+E267)</f>
        <v>0.5</v>
      </c>
      <c r="H266" s="200"/>
      <c r="I266" s="415">
        <f>SUM(I233:I264)</f>
        <v>0</v>
      </c>
      <c r="J266" s="415">
        <f>SUM(J233:J264)</f>
        <v>0</v>
      </c>
      <c r="K266" s="415">
        <f>SUM(K233:K264)</f>
        <v>0</v>
      </c>
      <c r="L266" s="415">
        <f>SUM(L233:L264)</f>
        <v>30</v>
      </c>
      <c r="M266" s="415">
        <f>SUM(M233:M264)</f>
        <v>0</v>
      </c>
      <c r="N266" s="201"/>
      <c r="O266" s="415">
        <f>SUM(O233:O264)</f>
        <v>6</v>
      </c>
      <c r="P266" s="415">
        <f>SUM(P233:P264)</f>
        <v>11</v>
      </c>
      <c r="Q266" s="415">
        <f>SUM(Q233:Q264)</f>
        <v>15</v>
      </c>
      <c r="R266" s="415">
        <f>SUM(R233:R264)</f>
        <v>3</v>
      </c>
      <c r="S266" s="415">
        <f>SUM(S233:S264)</f>
        <v>2</v>
      </c>
      <c r="T266" s="200"/>
      <c r="U266" s="202"/>
      <c r="V266" s="200"/>
      <c r="W266" s="507">
        <f>SUM(W233:W264)</f>
        <v>5</v>
      </c>
      <c r="X266" s="507">
        <f>SUM(X233:X264)</f>
        <v>5</v>
      </c>
      <c r="Y266" s="507">
        <f>SUM(Y233:Y264)</f>
        <v>7</v>
      </c>
      <c r="Z266" s="507">
        <f>SUM(Z233:Z264)</f>
        <v>4</v>
      </c>
      <c r="AA266" s="507">
        <f>SUM(AA233:AA264)</f>
        <v>0</v>
      </c>
      <c r="AB266" s="200"/>
      <c r="AC266" s="887"/>
      <c r="AD266" s="639"/>
      <c r="AE266" s="200"/>
      <c r="AF266" s="200"/>
      <c r="AG266" s="415" t="s">
        <v>253</v>
      </c>
      <c r="AH266" s="200"/>
      <c r="AI266" s="778">
        <f>SUM(AI233:AK264)</f>
        <v>1</v>
      </c>
      <c r="AJ266" s="778"/>
      <c r="AK266" s="778"/>
      <c r="AL266" s="778">
        <f>SUM(AL233:AN264)</f>
        <v>5</v>
      </c>
      <c r="AM266" s="778"/>
      <c r="AN266" s="778"/>
      <c r="AO266" s="778">
        <f>SUM(AO233:AQ264)</f>
        <v>1</v>
      </c>
      <c r="AP266" s="778"/>
      <c r="AQ266" s="778"/>
      <c r="AR266" s="778">
        <f>SUM(AR233:AT264)</f>
        <v>1</v>
      </c>
      <c r="AS266" s="778"/>
      <c r="AT266" s="778"/>
      <c r="AV266" s="778">
        <f>SUM(AV233:AV264)</f>
        <v>8</v>
      </c>
      <c r="AX266" s="898" t="s">
        <v>264</v>
      </c>
      <c r="AY266" s="200"/>
      <c r="AZ266" s="415">
        <f>SUM(AZ233:AZ264)</f>
        <v>30</v>
      </c>
      <c r="BA266" s="415">
        <f>SUM(BA233:BA264)</f>
        <v>5</v>
      </c>
      <c r="BC266" s="201"/>
      <c r="BE266" s="457">
        <f t="shared" ref="BE266:BM266" si="222">SUM(BE233:BE264)</f>
        <v>0</v>
      </c>
      <c r="BF266" s="828">
        <f t="shared" si="222"/>
        <v>0</v>
      </c>
      <c r="BG266" s="457">
        <f t="shared" si="222"/>
        <v>0</v>
      </c>
      <c r="BH266" s="828">
        <f t="shared" si="222"/>
        <v>0</v>
      </c>
      <c r="BI266" s="457">
        <f t="shared" si="222"/>
        <v>0</v>
      </c>
      <c r="BJ266" s="828">
        <f t="shared" si="222"/>
        <v>0</v>
      </c>
      <c r="BK266" s="457">
        <f t="shared" si="222"/>
        <v>0</v>
      </c>
      <c r="BL266" s="828">
        <f t="shared" si="222"/>
        <v>0</v>
      </c>
      <c r="BM266" s="1146">
        <f t="shared" si="222"/>
        <v>0</v>
      </c>
      <c r="BN266" s="1143">
        <f>BM266/AV266</f>
        <v>0</v>
      </c>
      <c r="BO266" s="847">
        <f>SUM(BO233:BO264)</f>
        <v>0</v>
      </c>
      <c r="BP266" s="204"/>
      <c r="BQ266" s="204"/>
    </row>
    <row r="267" spans="1:69" s="203" customFormat="1" ht="60.6" customHeight="1" thickTop="1" thickBot="1" x14ac:dyDescent="0.3">
      <c r="A267" s="778"/>
      <c r="B267" s="778"/>
      <c r="C267" s="448" t="s">
        <v>334</v>
      </c>
      <c r="D267" s="200"/>
      <c r="E267" s="415">
        <f>COUNTIF(BC233:BC264,"C")</f>
        <v>3</v>
      </c>
      <c r="F267" s="200"/>
      <c r="G267" s="567">
        <f>E267/(E266+E267)</f>
        <v>0.5</v>
      </c>
      <c r="H267" s="200"/>
      <c r="I267" s="778">
        <f>SUM(I266:M266)</f>
        <v>30</v>
      </c>
      <c r="J267" s="778"/>
      <c r="K267" s="778"/>
      <c r="L267" s="778"/>
      <c r="M267" s="778"/>
      <c r="N267" s="205"/>
      <c r="O267" s="778">
        <f>SUM(O266:S266)</f>
        <v>37</v>
      </c>
      <c r="P267" s="778"/>
      <c r="Q267" s="778"/>
      <c r="R267" s="778"/>
      <c r="S267" s="778"/>
      <c r="T267" s="200"/>
      <c r="U267" s="202"/>
      <c r="V267" s="200"/>
      <c r="W267" s="200"/>
      <c r="X267" s="200"/>
      <c r="Y267" s="200"/>
      <c r="Z267" s="200"/>
      <c r="AA267" s="200"/>
      <c r="AB267" s="200"/>
      <c r="AC267" s="887"/>
      <c r="AD267" s="639"/>
      <c r="AE267" s="200"/>
      <c r="AF267" s="200"/>
      <c r="AG267" s="415" t="s">
        <v>766</v>
      </c>
      <c r="AH267" s="200"/>
      <c r="AI267" s="778">
        <f>AI266+AL266+AO266+AR266</f>
        <v>8</v>
      </c>
      <c r="AJ267" s="778"/>
      <c r="AK267" s="778"/>
      <c r="AL267" s="778"/>
      <c r="AM267" s="778"/>
      <c r="AN267" s="778"/>
      <c r="AO267" s="778"/>
      <c r="AP267" s="778"/>
      <c r="AQ267" s="778"/>
      <c r="AR267" s="778"/>
      <c r="AS267" s="778"/>
      <c r="AT267" s="778"/>
      <c r="AV267" s="778"/>
      <c r="AX267" s="898"/>
      <c r="AY267" s="200"/>
      <c r="AZ267" s="897">
        <f>BA266/AZ266</f>
        <v>0.16666666666666666</v>
      </c>
      <c r="BA267" s="897"/>
      <c r="BC267" s="206"/>
      <c r="BE267" s="395">
        <f>BE266/AI266</f>
        <v>0</v>
      </c>
      <c r="BF267" s="829"/>
      <c r="BG267" s="395">
        <f>BG266/AL266</f>
        <v>0</v>
      </c>
      <c r="BH267" s="829"/>
      <c r="BI267" s="395">
        <f>BI266/AO266</f>
        <v>0</v>
      </c>
      <c r="BJ267" s="829"/>
      <c r="BK267" s="395">
        <f>BK266/AR266</f>
        <v>0</v>
      </c>
      <c r="BL267" s="829"/>
      <c r="BM267" s="1146"/>
      <c r="BN267" s="1143"/>
      <c r="BO267" s="847"/>
      <c r="BP267" s="204"/>
      <c r="BQ267" s="204"/>
    </row>
    <row r="268" spans="1:69" s="91" customFormat="1" ht="23.4" thickTop="1" x14ac:dyDescent="0.25">
      <c r="A268" s="117"/>
      <c r="B268" s="118"/>
      <c r="C268" s="118"/>
      <c r="D268" s="111"/>
      <c r="E268" s="111"/>
      <c r="F268" s="111"/>
      <c r="G268" s="111"/>
      <c r="H268" s="111"/>
      <c r="I268" s="111"/>
      <c r="J268" s="111"/>
      <c r="K268" s="111"/>
      <c r="L268" s="111"/>
      <c r="M268" s="111"/>
      <c r="N268" s="111"/>
      <c r="O268" s="111"/>
      <c r="P268" s="111"/>
      <c r="Q268" s="111"/>
      <c r="R268" s="111"/>
      <c r="S268" s="111"/>
      <c r="T268" s="111"/>
      <c r="U268" s="113"/>
      <c r="V268" s="111"/>
      <c r="W268" s="111"/>
      <c r="X268" s="111"/>
      <c r="Y268" s="111"/>
      <c r="Z268" s="111"/>
      <c r="AA268" s="111"/>
      <c r="AB268" s="111"/>
      <c r="AC268" s="114"/>
      <c r="AD268" s="132"/>
      <c r="AE268" s="111"/>
      <c r="AF268" s="111"/>
      <c r="AG268" s="111"/>
      <c r="AH268" s="111"/>
      <c r="AI268" s="111"/>
      <c r="AJ268" s="111"/>
      <c r="AK268" s="111"/>
      <c r="AL268" s="111"/>
      <c r="AM268" s="111"/>
      <c r="AN268" s="111"/>
      <c r="AO268" s="111"/>
      <c r="AP268" s="111"/>
      <c r="AQ268" s="111"/>
      <c r="AR268" s="111"/>
      <c r="AS268" s="111"/>
      <c r="AT268" s="111"/>
      <c r="AV268" s="111"/>
      <c r="AX268" s="112"/>
      <c r="AY268" s="111"/>
      <c r="AZ268" s="111"/>
      <c r="BA268" s="111"/>
      <c r="BC268" s="111"/>
      <c r="BF268" s="115"/>
      <c r="BH268" s="115"/>
      <c r="BJ268" s="115"/>
      <c r="BL268" s="115"/>
      <c r="BM268" s="116"/>
      <c r="BN268" s="116"/>
      <c r="BO268" s="115"/>
    </row>
    <row r="269" spans="1:69" s="204" customFormat="1" ht="64.95" customHeight="1" x14ac:dyDescent="0.25">
      <c r="A269" s="244">
        <v>11</v>
      </c>
      <c r="B269" s="1053" t="s">
        <v>268</v>
      </c>
      <c r="C269" s="1054"/>
      <c r="D269" s="201"/>
      <c r="E269" s="111"/>
      <c r="F269" s="111"/>
      <c r="G269" s="111"/>
      <c r="H269" s="201"/>
      <c r="I269" s="210"/>
      <c r="J269" s="210"/>
      <c r="K269" s="210"/>
      <c r="L269" s="210"/>
      <c r="M269" s="210"/>
      <c r="N269" s="201"/>
      <c r="O269" s="210"/>
      <c r="P269" s="210"/>
      <c r="Q269" s="210"/>
      <c r="R269" s="210"/>
      <c r="S269" s="210"/>
      <c r="T269" s="201"/>
      <c r="U269" s="211"/>
      <c r="V269" s="210"/>
      <c r="W269" s="210"/>
      <c r="X269" s="210"/>
      <c r="Y269" s="210"/>
      <c r="Z269" s="210"/>
      <c r="AA269" s="210"/>
      <c r="AB269" s="201"/>
      <c r="AC269" s="207"/>
      <c r="AD269" s="205"/>
      <c r="AE269" s="210"/>
      <c r="AF269" s="201"/>
      <c r="AG269" s="210"/>
      <c r="AH269" s="201"/>
      <c r="AI269" s="210"/>
      <c r="AJ269" s="210"/>
      <c r="AK269" s="210"/>
      <c r="AL269" s="210"/>
      <c r="AM269" s="210"/>
      <c r="AN269" s="210"/>
      <c r="AO269" s="210"/>
      <c r="AP269" s="210"/>
      <c r="AQ269" s="210"/>
      <c r="AR269" s="210"/>
      <c r="AS269" s="210"/>
      <c r="AT269" s="210"/>
      <c r="AV269" s="210"/>
      <c r="AX269" s="212"/>
      <c r="AY269" s="201"/>
      <c r="AZ269" s="210"/>
      <c r="BA269" s="210"/>
      <c r="BC269" s="210"/>
      <c r="BF269" s="209"/>
      <c r="BH269" s="209"/>
      <c r="BJ269" s="209"/>
      <c r="BL269" s="209"/>
      <c r="BM269" s="203"/>
      <c r="BN269" s="203"/>
      <c r="BO269" s="209"/>
    </row>
    <row r="270" spans="1:69" s="112" customFormat="1" ht="68.400000000000006" x14ac:dyDescent="0.25">
      <c r="A270" s="245" t="s">
        <v>190</v>
      </c>
      <c r="B270" s="760" t="s">
        <v>368</v>
      </c>
      <c r="C270" s="761"/>
      <c r="D270" s="371"/>
      <c r="E270" s="245" t="s">
        <v>46</v>
      </c>
      <c r="F270" s="371"/>
      <c r="G270" s="245" t="s">
        <v>841</v>
      </c>
      <c r="H270" s="371"/>
      <c r="I270" s="245"/>
      <c r="J270" s="245"/>
      <c r="K270" s="245"/>
      <c r="L270" s="245">
        <v>1</v>
      </c>
      <c r="M270" s="245"/>
      <c r="N270" s="371"/>
      <c r="O270" s="245">
        <v>1</v>
      </c>
      <c r="P270" s="245"/>
      <c r="Q270" s="245"/>
      <c r="R270" s="245"/>
      <c r="S270" s="245"/>
      <c r="T270" s="144"/>
      <c r="U270" s="246" t="s">
        <v>354</v>
      </c>
      <c r="V270" s="245">
        <v>3</v>
      </c>
      <c r="W270" s="245"/>
      <c r="X270" s="245"/>
      <c r="Y270" s="245">
        <v>1</v>
      </c>
      <c r="Z270" s="245"/>
      <c r="AA270" s="245"/>
      <c r="AB270" s="371"/>
      <c r="AC270" s="247"/>
      <c r="AD270" s="632"/>
      <c r="AE270" s="245"/>
      <c r="AF270" s="371"/>
      <c r="AG270" s="250" t="s">
        <v>38</v>
      </c>
      <c r="AH270" s="423"/>
      <c r="AI270" s="250"/>
      <c r="AJ270" s="250"/>
      <c r="AK270" s="250"/>
      <c r="AL270" s="250"/>
      <c r="AM270" s="245"/>
      <c r="AN270" s="245"/>
      <c r="AO270" s="245"/>
      <c r="AP270" s="245"/>
      <c r="AQ270" s="245"/>
      <c r="AR270" s="245"/>
      <c r="AS270" s="245"/>
      <c r="AT270" s="245"/>
      <c r="AV270" s="245">
        <f>SUM(AI270:AT270)</f>
        <v>0</v>
      </c>
      <c r="AX270" s="247" t="s">
        <v>35</v>
      </c>
      <c r="AY270" s="145"/>
      <c r="AZ270" s="245">
        <v>1</v>
      </c>
      <c r="BA270" s="245" t="str">
        <f>IF(AV270&lt;&gt;0,1," ")</f>
        <v xml:space="preserve"> </v>
      </c>
      <c r="BC270" s="245"/>
      <c r="BE270" s="245"/>
      <c r="BF270" s="124"/>
      <c r="BG270" s="245"/>
      <c r="BH270" s="124"/>
      <c r="BI270" s="245"/>
      <c r="BJ270" s="124"/>
      <c r="BK270" s="245"/>
      <c r="BL270" s="124"/>
      <c r="BM270" s="248">
        <f t="shared" ref="BM270:BM282" si="223">BE270+BG270+BI270+BK270</f>
        <v>0</v>
      </c>
      <c r="BN270" s="249" t="e">
        <f t="shared" ref="BN270:BN300" si="224">BM270/AV270</f>
        <v>#DIV/0!</v>
      </c>
      <c r="BO270" s="124">
        <f t="shared" ref="BO270:BO282" si="225">BF270+BH270+BJ270+BL270</f>
        <v>0</v>
      </c>
      <c r="BQ270" s="146"/>
    </row>
    <row r="271" spans="1:69" s="112" customFormat="1" ht="80.400000000000006" customHeight="1" x14ac:dyDescent="0.25">
      <c r="A271" s="245" t="s">
        <v>191</v>
      </c>
      <c r="B271" s="760" t="s">
        <v>156</v>
      </c>
      <c r="C271" s="761"/>
      <c r="D271" s="371"/>
      <c r="E271" s="245" t="s">
        <v>46</v>
      </c>
      <c r="F271" s="371"/>
      <c r="G271" s="245" t="s">
        <v>841</v>
      </c>
      <c r="H271" s="371"/>
      <c r="I271" s="245"/>
      <c r="J271" s="245"/>
      <c r="K271" s="245"/>
      <c r="L271" s="245">
        <v>1</v>
      </c>
      <c r="M271" s="245"/>
      <c r="N271" s="371"/>
      <c r="O271" s="245"/>
      <c r="P271" s="245"/>
      <c r="Q271" s="245"/>
      <c r="R271" s="245"/>
      <c r="S271" s="245">
        <v>1</v>
      </c>
      <c r="T271" s="144"/>
      <c r="U271" s="246" t="s">
        <v>355</v>
      </c>
      <c r="V271" s="245">
        <v>5</v>
      </c>
      <c r="W271" s="245"/>
      <c r="X271" s="245"/>
      <c r="Y271" s="245"/>
      <c r="Z271" s="245"/>
      <c r="AA271" s="245"/>
      <c r="AB271" s="371"/>
      <c r="AC271" s="247"/>
      <c r="AD271" s="632"/>
      <c r="AE271" s="245"/>
      <c r="AF271" s="371"/>
      <c r="AG271" s="250" t="s">
        <v>38</v>
      </c>
      <c r="AH271" s="371"/>
      <c r="AI271" s="245"/>
      <c r="AJ271" s="245"/>
      <c r="AK271" s="245"/>
      <c r="AL271" s="245"/>
      <c r="AM271" s="245"/>
      <c r="AN271" s="245"/>
      <c r="AO271" s="245"/>
      <c r="AP271" s="245"/>
      <c r="AQ271" s="245"/>
      <c r="AR271" s="245"/>
      <c r="AS271" s="245"/>
      <c r="AT271" s="245"/>
      <c r="AV271" s="245">
        <f t="shared" ref="AV271:AV282" si="226">SUM(AI271:AT271)</f>
        <v>0</v>
      </c>
      <c r="AX271" s="247" t="s">
        <v>251</v>
      </c>
      <c r="AY271" s="145"/>
      <c r="AZ271" s="245">
        <v>1</v>
      </c>
      <c r="BA271" s="245" t="str">
        <f t="shared" ref="BA271:BA273" si="227">IF(AV271&lt;&gt;0,1," ")</f>
        <v xml:space="preserve"> </v>
      </c>
      <c r="BC271" s="245"/>
      <c r="BE271" s="245"/>
      <c r="BF271" s="124"/>
      <c r="BG271" s="245"/>
      <c r="BH271" s="124"/>
      <c r="BI271" s="245"/>
      <c r="BJ271" s="124"/>
      <c r="BK271" s="245"/>
      <c r="BL271" s="124"/>
      <c r="BM271" s="248">
        <f t="shared" si="223"/>
        <v>0</v>
      </c>
      <c r="BN271" s="249" t="e">
        <f t="shared" si="224"/>
        <v>#DIV/0!</v>
      </c>
      <c r="BO271" s="124">
        <f t="shared" si="225"/>
        <v>0</v>
      </c>
      <c r="BQ271" s="146"/>
    </row>
    <row r="272" spans="1:69" s="112" customFormat="1" ht="80.400000000000006" customHeight="1" x14ac:dyDescent="0.25">
      <c r="A272" s="245" t="s">
        <v>192</v>
      </c>
      <c r="B272" s="760" t="s">
        <v>155</v>
      </c>
      <c r="C272" s="761"/>
      <c r="D272" s="371"/>
      <c r="E272" s="245" t="s">
        <v>46</v>
      </c>
      <c r="F272" s="371"/>
      <c r="G272" s="245" t="s">
        <v>841</v>
      </c>
      <c r="H272" s="371"/>
      <c r="I272" s="245"/>
      <c r="J272" s="245"/>
      <c r="K272" s="245"/>
      <c r="L272" s="245">
        <v>1</v>
      </c>
      <c r="M272" s="245"/>
      <c r="N272" s="371"/>
      <c r="O272" s="245"/>
      <c r="P272" s="245"/>
      <c r="Q272" s="245"/>
      <c r="R272" s="245"/>
      <c r="S272" s="245">
        <v>1</v>
      </c>
      <c r="T272" s="144"/>
      <c r="U272" s="246" t="s">
        <v>355</v>
      </c>
      <c r="V272" s="245">
        <v>5</v>
      </c>
      <c r="W272" s="245"/>
      <c r="X272" s="245"/>
      <c r="Y272" s="245"/>
      <c r="Z272" s="245">
        <v>1</v>
      </c>
      <c r="AA272" s="245"/>
      <c r="AB272" s="371"/>
      <c r="AC272" s="247"/>
      <c r="AD272" s="632"/>
      <c r="AE272" s="245"/>
      <c r="AF272" s="371"/>
      <c r="AG272" s="250" t="s">
        <v>38</v>
      </c>
      <c r="AH272" s="371"/>
      <c r="AI272" s="245"/>
      <c r="AJ272" s="245"/>
      <c r="AK272" s="245"/>
      <c r="AL272" s="245"/>
      <c r="AM272" s="245"/>
      <c r="AN272" s="245"/>
      <c r="AO272" s="245"/>
      <c r="AP272" s="245"/>
      <c r="AQ272" s="245"/>
      <c r="AR272" s="245"/>
      <c r="AS272" s="245"/>
      <c r="AT272" s="245"/>
      <c r="AV272" s="245">
        <f t="shared" si="226"/>
        <v>0</v>
      </c>
      <c r="AX272" s="247" t="s">
        <v>251</v>
      </c>
      <c r="AY272" s="145"/>
      <c r="AZ272" s="245">
        <v>1</v>
      </c>
      <c r="BA272" s="245" t="str">
        <f t="shared" si="227"/>
        <v xml:space="preserve"> </v>
      </c>
      <c r="BC272" s="245"/>
      <c r="BE272" s="245"/>
      <c r="BF272" s="124"/>
      <c r="BG272" s="245"/>
      <c r="BH272" s="124"/>
      <c r="BI272" s="245"/>
      <c r="BJ272" s="124"/>
      <c r="BK272" s="245"/>
      <c r="BL272" s="124"/>
      <c r="BM272" s="248">
        <f t="shared" si="223"/>
        <v>0</v>
      </c>
      <c r="BN272" s="249" t="e">
        <f t="shared" si="224"/>
        <v>#DIV/0!</v>
      </c>
      <c r="BO272" s="124">
        <f t="shared" si="225"/>
        <v>0</v>
      </c>
      <c r="BQ272" s="146"/>
    </row>
    <row r="273" spans="1:69" s="112" customFormat="1" ht="80.400000000000006" customHeight="1" x14ac:dyDescent="0.25">
      <c r="A273" s="245" t="s">
        <v>193</v>
      </c>
      <c r="B273" s="760" t="s">
        <v>158</v>
      </c>
      <c r="C273" s="761"/>
      <c r="D273" s="371"/>
      <c r="E273" s="245" t="s">
        <v>46</v>
      </c>
      <c r="F273" s="371"/>
      <c r="G273" s="245" t="s">
        <v>841</v>
      </c>
      <c r="H273" s="371"/>
      <c r="I273" s="245"/>
      <c r="J273" s="245"/>
      <c r="K273" s="245"/>
      <c r="L273" s="245">
        <v>1</v>
      </c>
      <c r="M273" s="245"/>
      <c r="N273" s="371"/>
      <c r="O273" s="245"/>
      <c r="P273" s="245"/>
      <c r="Q273" s="245">
        <v>1</v>
      </c>
      <c r="R273" s="245"/>
      <c r="S273" s="245"/>
      <c r="T273" s="144"/>
      <c r="U273" s="246" t="s">
        <v>355</v>
      </c>
      <c r="V273" s="245">
        <v>4</v>
      </c>
      <c r="W273" s="245"/>
      <c r="X273" s="245"/>
      <c r="Y273" s="245"/>
      <c r="Z273" s="245"/>
      <c r="AA273" s="245"/>
      <c r="AB273" s="371"/>
      <c r="AC273" s="247"/>
      <c r="AD273" s="632"/>
      <c r="AE273" s="245"/>
      <c r="AF273" s="371"/>
      <c r="AG273" s="250" t="s">
        <v>38</v>
      </c>
      <c r="AH273" s="371"/>
      <c r="AI273" s="245"/>
      <c r="AJ273" s="245"/>
      <c r="AK273" s="245"/>
      <c r="AL273" s="245"/>
      <c r="AM273" s="245"/>
      <c r="AN273" s="245"/>
      <c r="AO273" s="245"/>
      <c r="AP273" s="245"/>
      <c r="AQ273" s="245"/>
      <c r="AR273" s="245"/>
      <c r="AS273" s="245"/>
      <c r="AT273" s="245"/>
      <c r="AV273" s="245">
        <f t="shared" si="226"/>
        <v>0</v>
      </c>
      <c r="AX273" s="247" t="s">
        <v>31</v>
      </c>
      <c r="AY273" s="145"/>
      <c r="AZ273" s="245">
        <v>1</v>
      </c>
      <c r="BA273" s="245" t="str">
        <f t="shared" si="227"/>
        <v xml:space="preserve"> </v>
      </c>
      <c r="BC273" s="245"/>
      <c r="BE273" s="245"/>
      <c r="BF273" s="124"/>
      <c r="BG273" s="245"/>
      <c r="BH273" s="124"/>
      <c r="BI273" s="245"/>
      <c r="BJ273" s="124"/>
      <c r="BK273" s="245"/>
      <c r="BL273" s="124"/>
      <c r="BM273" s="248">
        <f t="shared" si="223"/>
        <v>0</v>
      </c>
      <c r="BN273" s="249" t="e">
        <f t="shared" si="224"/>
        <v>#DIV/0!</v>
      </c>
      <c r="BO273" s="124">
        <f t="shared" si="225"/>
        <v>0</v>
      </c>
      <c r="BQ273" s="146"/>
    </row>
    <row r="274" spans="1:69" s="112" customFormat="1" ht="75.75" customHeight="1" x14ac:dyDescent="0.25">
      <c r="A274" s="245" t="s">
        <v>194</v>
      </c>
      <c r="B274" s="820" t="s">
        <v>518</v>
      </c>
      <c r="C274" s="821"/>
      <c r="D274" s="371"/>
      <c r="E274" s="758" t="s">
        <v>46</v>
      </c>
      <c r="F274" s="371"/>
      <c r="G274" s="758" t="s">
        <v>841</v>
      </c>
      <c r="H274" s="371"/>
      <c r="I274" s="758"/>
      <c r="J274" s="758"/>
      <c r="K274" s="758"/>
      <c r="L274" s="758">
        <v>1</v>
      </c>
      <c r="M274" s="758"/>
      <c r="N274" s="371"/>
      <c r="O274" s="758"/>
      <c r="P274" s="758">
        <v>1</v>
      </c>
      <c r="Q274" s="758"/>
      <c r="R274" s="758"/>
      <c r="S274" s="758"/>
      <c r="T274" s="144"/>
      <c r="U274" s="894" t="s">
        <v>354</v>
      </c>
      <c r="V274" s="758">
        <v>4</v>
      </c>
      <c r="W274" s="758"/>
      <c r="X274" s="758"/>
      <c r="Y274" s="758">
        <v>1</v>
      </c>
      <c r="Z274" s="758"/>
      <c r="AA274" s="758"/>
      <c r="AB274" s="371"/>
      <c r="AC274" s="885"/>
      <c r="AD274" s="632"/>
      <c r="AE274" s="758"/>
      <c r="AF274" s="371"/>
      <c r="AG274" s="856" t="s">
        <v>38</v>
      </c>
      <c r="AH274" s="371"/>
      <c r="AI274" s="758"/>
      <c r="AJ274" s="758"/>
      <c r="AK274" s="758"/>
      <c r="AL274" s="758"/>
      <c r="AM274" s="758"/>
      <c r="AN274" s="758"/>
      <c r="AO274" s="758"/>
      <c r="AP274" s="758"/>
      <c r="AQ274" s="758"/>
      <c r="AR274" s="758"/>
      <c r="AS274" s="758"/>
      <c r="AT274" s="758"/>
      <c r="AV274" s="758">
        <f t="shared" si="226"/>
        <v>0</v>
      </c>
      <c r="AX274" s="247" t="s">
        <v>51</v>
      </c>
      <c r="AY274" s="145"/>
      <c r="AZ274" s="758">
        <v>1</v>
      </c>
      <c r="BA274" s="758" t="str">
        <f>IF(AV274&lt;&gt;0,1," ")</f>
        <v xml:space="preserve"> </v>
      </c>
      <c r="BC274" s="758"/>
      <c r="BE274" s="758"/>
      <c r="BF274" s="699"/>
      <c r="BG274" s="758"/>
      <c r="BH274" s="699"/>
      <c r="BI274" s="758"/>
      <c r="BJ274" s="699"/>
      <c r="BK274" s="758"/>
      <c r="BL274" s="699"/>
      <c r="BM274" s="1172">
        <f t="shared" si="223"/>
        <v>0</v>
      </c>
      <c r="BN274" s="1151" t="e">
        <f t="shared" si="224"/>
        <v>#DIV/0!</v>
      </c>
      <c r="BO274" s="699">
        <f t="shared" si="225"/>
        <v>0</v>
      </c>
      <c r="BQ274" s="715"/>
    </row>
    <row r="275" spans="1:69" s="112" customFormat="1" ht="73.5" customHeight="1" x14ac:dyDescent="0.25">
      <c r="A275" s="245" t="s">
        <v>194</v>
      </c>
      <c r="B275" s="822"/>
      <c r="C275" s="823"/>
      <c r="D275" s="371"/>
      <c r="E275" s="759"/>
      <c r="F275" s="371"/>
      <c r="G275" s="759"/>
      <c r="H275" s="371"/>
      <c r="I275" s="759"/>
      <c r="J275" s="759"/>
      <c r="K275" s="759"/>
      <c r="L275" s="759"/>
      <c r="M275" s="759"/>
      <c r="N275" s="371"/>
      <c r="O275" s="759"/>
      <c r="P275" s="759"/>
      <c r="Q275" s="759"/>
      <c r="R275" s="759"/>
      <c r="S275" s="759"/>
      <c r="T275" s="144"/>
      <c r="U275" s="895"/>
      <c r="V275" s="759"/>
      <c r="W275" s="759"/>
      <c r="X275" s="759"/>
      <c r="Y275" s="759"/>
      <c r="Z275" s="759"/>
      <c r="AA275" s="759"/>
      <c r="AB275" s="371"/>
      <c r="AC275" s="886"/>
      <c r="AD275" s="632"/>
      <c r="AE275" s="759"/>
      <c r="AF275" s="371"/>
      <c r="AG275" s="857"/>
      <c r="AH275" s="371"/>
      <c r="AI275" s="759"/>
      <c r="AJ275" s="759"/>
      <c r="AK275" s="759"/>
      <c r="AL275" s="759"/>
      <c r="AM275" s="759"/>
      <c r="AN275" s="759"/>
      <c r="AO275" s="759"/>
      <c r="AP275" s="759"/>
      <c r="AQ275" s="759"/>
      <c r="AR275" s="759"/>
      <c r="AS275" s="759"/>
      <c r="AT275" s="759"/>
      <c r="AV275" s="759"/>
      <c r="AX275" s="247" t="s">
        <v>50</v>
      </c>
      <c r="AY275" s="145"/>
      <c r="AZ275" s="759"/>
      <c r="BA275" s="759"/>
      <c r="BC275" s="759"/>
      <c r="BE275" s="759"/>
      <c r="BF275" s="700"/>
      <c r="BG275" s="759"/>
      <c r="BH275" s="700"/>
      <c r="BI275" s="759"/>
      <c r="BJ275" s="700"/>
      <c r="BK275" s="759"/>
      <c r="BL275" s="700"/>
      <c r="BM275" s="1173"/>
      <c r="BN275" s="1152"/>
      <c r="BO275" s="700"/>
      <c r="BQ275" s="716"/>
    </row>
    <row r="276" spans="1:69" s="112" customFormat="1" ht="75.75" customHeight="1" x14ac:dyDescent="0.25">
      <c r="A276" s="245" t="s">
        <v>195</v>
      </c>
      <c r="B276" s="820" t="s">
        <v>151</v>
      </c>
      <c r="C276" s="821"/>
      <c r="D276" s="371"/>
      <c r="E276" s="758" t="s">
        <v>46</v>
      </c>
      <c r="F276" s="371"/>
      <c r="G276" s="758" t="s">
        <v>841</v>
      </c>
      <c r="H276" s="371"/>
      <c r="I276" s="758"/>
      <c r="J276" s="758"/>
      <c r="K276" s="758"/>
      <c r="L276" s="758">
        <v>1</v>
      </c>
      <c r="M276" s="758"/>
      <c r="N276" s="371"/>
      <c r="O276" s="758"/>
      <c r="P276" s="758">
        <v>1</v>
      </c>
      <c r="Q276" s="758"/>
      <c r="R276" s="758"/>
      <c r="S276" s="758"/>
      <c r="T276" s="144"/>
      <c r="U276" s="894" t="s">
        <v>355</v>
      </c>
      <c r="V276" s="758">
        <v>4</v>
      </c>
      <c r="W276" s="758"/>
      <c r="X276" s="758"/>
      <c r="Y276" s="758"/>
      <c r="Z276" s="758"/>
      <c r="AA276" s="758"/>
      <c r="AB276" s="371"/>
      <c r="AC276" s="885"/>
      <c r="AD276" s="632"/>
      <c r="AE276" s="758"/>
      <c r="AF276" s="371"/>
      <c r="AG276" s="856" t="s">
        <v>38</v>
      </c>
      <c r="AH276" s="371"/>
      <c r="AI276" s="758"/>
      <c r="AJ276" s="758"/>
      <c r="AK276" s="758"/>
      <c r="AL276" s="758"/>
      <c r="AM276" s="758"/>
      <c r="AN276" s="758"/>
      <c r="AO276" s="758"/>
      <c r="AP276" s="758"/>
      <c r="AQ276" s="758"/>
      <c r="AR276" s="758"/>
      <c r="AS276" s="758"/>
      <c r="AT276" s="758"/>
      <c r="AV276" s="758">
        <f t="shared" si="226"/>
        <v>0</v>
      </c>
      <c r="AX276" s="247" t="s">
        <v>51</v>
      </c>
      <c r="AY276" s="145"/>
      <c r="AZ276" s="758">
        <v>1</v>
      </c>
      <c r="BA276" s="758" t="str">
        <f>IF(AV276&lt;&gt;0,1," ")</f>
        <v xml:space="preserve"> </v>
      </c>
      <c r="BC276" s="758"/>
      <c r="BE276" s="758"/>
      <c r="BF276" s="699"/>
      <c r="BG276" s="758"/>
      <c r="BH276" s="699"/>
      <c r="BI276" s="758"/>
      <c r="BJ276" s="699"/>
      <c r="BK276" s="758"/>
      <c r="BL276" s="699"/>
      <c r="BM276" s="1172">
        <f t="shared" si="223"/>
        <v>0</v>
      </c>
      <c r="BN276" s="1151" t="e">
        <f t="shared" si="224"/>
        <v>#DIV/0!</v>
      </c>
      <c r="BO276" s="699">
        <f t="shared" si="225"/>
        <v>0</v>
      </c>
      <c r="BQ276" s="715"/>
    </row>
    <row r="277" spans="1:69" s="112" customFormat="1" ht="75.75" customHeight="1" x14ac:dyDescent="0.25">
      <c r="A277" s="245" t="s">
        <v>195</v>
      </c>
      <c r="B277" s="822"/>
      <c r="C277" s="823"/>
      <c r="D277" s="371"/>
      <c r="E277" s="759"/>
      <c r="F277" s="371"/>
      <c r="G277" s="759"/>
      <c r="H277" s="371"/>
      <c r="I277" s="759"/>
      <c r="J277" s="759"/>
      <c r="K277" s="759"/>
      <c r="L277" s="759"/>
      <c r="M277" s="759"/>
      <c r="N277" s="371"/>
      <c r="O277" s="759"/>
      <c r="P277" s="759"/>
      <c r="Q277" s="759"/>
      <c r="R277" s="759"/>
      <c r="S277" s="759"/>
      <c r="T277" s="144"/>
      <c r="U277" s="895"/>
      <c r="V277" s="759"/>
      <c r="W277" s="759"/>
      <c r="X277" s="759"/>
      <c r="Y277" s="759"/>
      <c r="Z277" s="759"/>
      <c r="AA277" s="759"/>
      <c r="AB277" s="371"/>
      <c r="AC277" s="886"/>
      <c r="AD277" s="632"/>
      <c r="AE277" s="759"/>
      <c r="AF277" s="371"/>
      <c r="AG277" s="857"/>
      <c r="AH277" s="371"/>
      <c r="AI277" s="759"/>
      <c r="AJ277" s="759"/>
      <c r="AK277" s="759"/>
      <c r="AL277" s="759"/>
      <c r="AM277" s="759"/>
      <c r="AN277" s="759"/>
      <c r="AO277" s="759"/>
      <c r="AP277" s="759"/>
      <c r="AQ277" s="759"/>
      <c r="AR277" s="759"/>
      <c r="AS277" s="759"/>
      <c r="AT277" s="759"/>
      <c r="AV277" s="759"/>
      <c r="AX277" s="247" t="s">
        <v>50</v>
      </c>
      <c r="AY277" s="145"/>
      <c r="AZ277" s="759"/>
      <c r="BA277" s="759"/>
      <c r="BC277" s="759"/>
      <c r="BE277" s="759"/>
      <c r="BF277" s="700"/>
      <c r="BG277" s="759"/>
      <c r="BH277" s="700"/>
      <c r="BI277" s="759"/>
      <c r="BJ277" s="700"/>
      <c r="BK277" s="759"/>
      <c r="BL277" s="700"/>
      <c r="BM277" s="1173"/>
      <c r="BN277" s="1152"/>
      <c r="BO277" s="700"/>
      <c r="BQ277" s="716"/>
    </row>
    <row r="278" spans="1:69" s="112" customFormat="1" ht="68.400000000000006" x14ac:dyDescent="0.25">
      <c r="A278" s="250" t="s">
        <v>196</v>
      </c>
      <c r="B278" s="888" t="s">
        <v>319</v>
      </c>
      <c r="C278" s="889"/>
      <c r="D278" s="371"/>
      <c r="E278" s="245" t="s">
        <v>46</v>
      </c>
      <c r="F278" s="371"/>
      <c r="G278" s="245" t="s">
        <v>841</v>
      </c>
      <c r="H278" s="371"/>
      <c r="I278" s="245"/>
      <c r="J278" s="245"/>
      <c r="K278" s="245"/>
      <c r="L278" s="245">
        <v>1</v>
      </c>
      <c r="M278" s="245"/>
      <c r="N278" s="371"/>
      <c r="O278" s="245">
        <v>1</v>
      </c>
      <c r="P278" s="245"/>
      <c r="Q278" s="245"/>
      <c r="R278" s="245"/>
      <c r="S278" s="245"/>
      <c r="T278" s="240"/>
      <c r="U278" s="246" t="s">
        <v>355</v>
      </c>
      <c r="V278" s="245">
        <v>5</v>
      </c>
      <c r="W278" s="245">
        <v>1</v>
      </c>
      <c r="X278" s="245"/>
      <c r="Y278" s="245"/>
      <c r="Z278" s="245"/>
      <c r="AA278" s="245"/>
      <c r="AB278" s="371"/>
      <c r="AC278" s="247"/>
      <c r="AD278" s="640"/>
      <c r="AE278" s="245"/>
      <c r="AF278" s="371"/>
      <c r="AG278" s="250" t="s">
        <v>38</v>
      </c>
      <c r="AH278" s="371"/>
      <c r="AI278" s="251"/>
      <c r="AJ278" s="251"/>
      <c r="AK278" s="251"/>
      <c r="AL278" s="251"/>
      <c r="AM278" s="251"/>
      <c r="AN278" s="251"/>
      <c r="AO278" s="251"/>
      <c r="AP278" s="251"/>
      <c r="AQ278" s="251"/>
      <c r="AR278" s="251"/>
      <c r="AS278" s="251"/>
      <c r="AT278" s="251"/>
      <c r="AV278" s="245">
        <f t="shared" si="226"/>
        <v>0</v>
      </c>
      <c r="AX278" s="247" t="s">
        <v>252</v>
      </c>
      <c r="AY278" s="241"/>
      <c r="AZ278" s="245">
        <v>1</v>
      </c>
      <c r="BA278" s="245" t="str">
        <f t="shared" ref="BA278:BA283" si="228">IF(AV278&lt;&gt;0,1," ")</f>
        <v xml:space="preserve"> </v>
      </c>
      <c r="BC278" s="245"/>
      <c r="BE278" s="245"/>
      <c r="BF278" s="124"/>
      <c r="BG278" s="245"/>
      <c r="BH278" s="124"/>
      <c r="BI278" s="245"/>
      <c r="BJ278" s="124"/>
      <c r="BK278" s="245"/>
      <c r="BL278" s="124"/>
      <c r="BM278" s="248">
        <f t="shared" si="223"/>
        <v>0</v>
      </c>
      <c r="BN278" s="249" t="e">
        <f t="shared" si="224"/>
        <v>#DIV/0!</v>
      </c>
      <c r="BO278" s="124">
        <f t="shared" si="225"/>
        <v>0</v>
      </c>
      <c r="BQ278" s="146"/>
    </row>
    <row r="279" spans="1:69" s="112" customFormat="1" ht="68.400000000000006" x14ac:dyDescent="0.25">
      <c r="A279" s="245" t="s">
        <v>197</v>
      </c>
      <c r="B279" s="760" t="s">
        <v>157</v>
      </c>
      <c r="C279" s="761"/>
      <c r="D279" s="371"/>
      <c r="E279" s="245" t="s">
        <v>46</v>
      </c>
      <c r="F279" s="371"/>
      <c r="G279" s="245" t="s">
        <v>841</v>
      </c>
      <c r="H279" s="371"/>
      <c r="I279" s="245"/>
      <c r="J279" s="245"/>
      <c r="K279" s="245"/>
      <c r="L279" s="245">
        <v>1</v>
      </c>
      <c r="M279" s="245"/>
      <c r="N279" s="371"/>
      <c r="O279" s="245">
        <v>1</v>
      </c>
      <c r="P279" s="245"/>
      <c r="Q279" s="245">
        <v>1</v>
      </c>
      <c r="R279" s="245"/>
      <c r="S279" s="245"/>
      <c r="T279" s="144"/>
      <c r="U279" s="246" t="s">
        <v>355</v>
      </c>
      <c r="V279" s="245">
        <v>4</v>
      </c>
      <c r="W279" s="245"/>
      <c r="X279" s="245"/>
      <c r="Y279" s="245"/>
      <c r="Z279" s="245"/>
      <c r="AA279" s="245"/>
      <c r="AB279" s="371"/>
      <c r="AC279" s="247"/>
      <c r="AD279" s="632"/>
      <c r="AE279" s="245"/>
      <c r="AF279" s="371"/>
      <c r="AG279" s="250" t="s">
        <v>38</v>
      </c>
      <c r="AH279" s="371"/>
      <c r="AI279" s="245"/>
      <c r="AJ279" s="245"/>
      <c r="AK279" s="245"/>
      <c r="AL279" s="245"/>
      <c r="AM279" s="245"/>
      <c r="AN279" s="245"/>
      <c r="AO279" s="245"/>
      <c r="AP279" s="245"/>
      <c r="AQ279" s="245"/>
      <c r="AR279" s="245"/>
      <c r="AS279" s="245"/>
      <c r="AT279" s="245"/>
      <c r="AV279" s="245">
        <f t="shared" si="226"/>
        <v>0</v>
      </c>
      <c r="AX279" s="247" t="s">
        <v>35</v>
      </c>
      <c r="AY279" s="145"/>
      <c r="AZ279" s="245">
        <v>1</v>
      </c>
      <c r="BA279" s="245" t="str">
        <f t="shared" si="228"/>
        <v xml:space="preserve"> </v>
      </c>
      <c r="BC279" s="245"/>
      <c r="BE279" s="245"/>
      <c r="BF279" s="124"/>
      <c r="BG279" s="245"/>
      <c r="BH279" s="124"/>
      <c r="BI279" s="245"/>
      <c r="BJ279" s="124"/>
      <c r="BK279" s="245"/>
      <c r="BL279" s="124"/>
      <c r="BM279" s="248">
        <f t="shared" si="223"/>
        <v>0</v>
      </c>
      <c r="BN279" s="249" t="e">
        <f t="shared" si="224"/>
        <v>#DIV/0!</v>
      </c>
      <c r="BO279" s="124">
        <f t="shared" si="225"/>
        <v>0</v>
      </c>
      <c r="BQ279" s="146"/>
    </row>
    <row r="280" spans="1:69" s="112" customFormat="1" ht="68.400000000000006" x14ac:dyDescent="0.25">
      <c r="A280" s="245" t="s">
        <v>546</v>
      </c>
      <c r="B280" s="760" t="s">
        <v>164</v>
      </c>
      <c r="C280" s="761"/>
      <c r="D280" s="371"/>
      <c r="E280" s="245" t="s">
        <v>46</v>
      </c>
      <c r="F280" s="371"/>
      <c r="G280" s="245" t="s">
        <v>841</v>
      </c>
      <c r="H280" s="371"/>
      <c r="I280" s="245"/>
      <c r="J280" s="245"/>
      <c r="K280" s="245"/>
      <c r="L280" s="245">
        <v>1</v>
      </c>
      <c r="M280" s="245"/>
      <c r="N280" s="371"/>
      <c r="O280" s="245"/>
      <c r="P280" s="245">
        <v>1</v>
      </c>
      <c r="Q280" s="245"/>
      <c r="R280" s="245"/>
      <c r="S280" s="245"/>
      <c r="T280" s="144"/>
      <c r="U280" s="246" t="s">
        <v>355</v>
      </c>
      <c r="V280" s="245">
        <v>5</v>
      </c>
      <c r="W280" s="245"/>
      <c r="X280" s="245"/>
      <c r="Y280" s="245"/>
      <c r="Z280" s="245"/>
      <c r="AA280" s="245"/>
      <c r="AB280" s="371"/>
      <c r="AC280" s="247"/>
      <c r="AD280" s="632"/>
      <c r="AE280" s="245"/>
      <c r="AF280" s="371"/>
      <c r="AG280" s="250" t="s">
        <v>38</v>
      </c>
      <c r="AH280" s="371"/>
      <c r="AI280" s="245"/>
      <c r="AJ280" s="245"/>
      <c r="AK280" s="245"/>
      <c r="AL280" s="245"/>
      <c r="AM280" s="245"/>
      <c r="AN280" s="245"/>
      <c r="AO280" s="245"/>
      <c r="AP280" s="245"/>
      <c r="AQ280" s="245"/>
      <c r="AR280" s="245"/>
      <c r="AS280" s="245"/>
      <c r="AT280" s="245"/>
      <c r="AV280" s="245">
        <f t="shared" si="226"/>
        <v>0</v>
      </c>
      <c r="AX280" s="247" t="s">
        <v>52</v>
      </c>
      <c r="AY280" s="145"/>
      <c r="AZ280" s="245">
        <v>1</v>
      </c>
      <c r="BA280" s="245" t="str">
        <f t="shared" si="228"/>
        <v xml:space="preserve"> </v>
      </c>
      <c r="BC280" s="245"/>
      <c r="BE280" s="245"/>
      <c r="BF280" s="124"/>
      <c r="BG280" s="245"/>
      <c r="BH280" s="124"/>
      <c r="BI280" s="245"/>
      <c r="BJ280" s="124"/>
      <c r="BK280" s="245"/>
      <c r="BL280" s="124"/>
      <c r="BM280" s="248">
        <f t="shared" si="223"/>
        <v>0</v>
      </c>
      <c r="BN280" s="249" t="e">
        <f t="shared" si="224"/>
        <v>#DIV/0!</v>
      </c>
      <c r="BO280" s="124">
        <f t="shared" si="225"/>
        <v>0</v>
      </c>
      <c r="BQ280" s="146"/>
    </row>
    <row r="281" spans="1:69" s="112" customFormat="1" ht="81.599999999999994" customHeight="1" x14ac:dyDescent="0.25">
      <c r="A281" s="245" t="s">
        <v>198</v>
      </c>
      <c r="B281" s="760" t="s">
        <v>728</v>
      </c>
      <c r="C281" s="761"/>
      <c r="D281" s="371"/>
      <c r="E281" s="245" t="s">
        <v>46</v>
      </c>
      <c r="F281" s="371"/>
      <c r="G281" s="245" t="s">
        <v>841</v>
      </c>
      <c r="H281" s="371"/>
      <c r="I281" s="245"/>
      <c r="J281" s="245"/>
      <c r="K281" s="245"/>
      <c r="L281" s="245">
        <v>1</v>
      </c>
      <c r="M281" s="245"/>
      <c r="N281" s="371"/>
      <c r="O281" s="245">
        <v>1</v>
      </c>
      <c r="P281" s="245"/>
      <c r="Q281" s="245"/>
      <c r="R281" s="245"/>
      <c r="S281" s="245"/>
      <c r="T281" s="144"/>
      <c r="U281" s="246" t="s">
        <v>355</v>
      </c>
      <c r="V281" s="245">
        <v>4</v>
      </c>
      <c r="W281" s="245"/>
      <c r="X281" s="245"/>
      <c r="Y281" s="245"/>
      <c r="Z281" s="245"/>
      <c r="AA281" s="245"/>
      <c r="AB281" s="371"/>
      <c r="AC281" s="247"/>
      <c r="AD281" s="632"/>
      <c r="AE281" s="245" t="s">
        <v>61</v>
      </c>
      <c r="AF281" s="371"/>
      <c r="AG281" s="250" t="s">
        <v>250</v>
      </c>
      <c r="AH281" s="371"/>
      <c r="AI281" s="245"/>
      <c r="AJ281" s="245"/>
      <c r="AK281" s="245">
        <v>1</v>
      </c>
      <c r="AL281" s="245"/>
      <c r="AM281" s="245"/>
      <c r="AN281" s="245"/>
      <c r="AO281" s="245"/>
      <c r="AP281" s="245"/>
      <c r="AQ281" s="245"/>
      <c r="AR281" s="245"/>
      <c r="AS281" s="245"/>
      <c r="AT281" s="245"/>
      <c r="AV281" s="245">
        <f t="shared" si="226"/>
        <v>1</v>
      </c>
      <c r="AX281" s="247" t="s">
        <v>40</v>
      </c>
      <c r="AY281" s="145"/>
      <c r="AZ281" s="245">
        <v>1</v>
      </c>
      <c r="BA281" s="245">
        <f t="shared" si="228"/>
        <v>1</v>
      </c>
      <c r="BC281" s="245" t="s">
        <v>332</v>
      </c>
      <c r="BE281" s="245"/>
      <c r="BF281" s="124"/>
      <c r="BG281" s="245"/>
      <c r="BH281" s="124"/>
      <c r="BI281" s="245"/>
      <c r="BJ281" s="124"/>
      <c r="BK281" s="245"/>
      <c r="BL281" s="124"/>
      <c r="BM281" s="248">
        <f t="shared" si="223"/>
        <v>0</v>
      </c>
      <c r="BN281" s="249">
        <f t="shared" si="224"/>
        <v>0</v>
      </c>
      <c r="BO281" s="124">
        <f t="shared" si="225"/>
        <v>0</v>
      </c>
      <c r="BQ281" s="146"/>
    </row>
    <row r="282" spans="1:69" s="112" customFormat="1" ht="68.400000000000006" x14ac:dyDescent="0.25">
      <c r="A282" s="245" t="s">
        <v>199</v>
      </c>
      <c r="B282" s="760" t="s">
        <v>154</v>
      </c>
      <c r="C282" s="761"/>
      <c r="D282" s="371"/>
      <c r="E282" s="245" t="s">
        <v>46</v>
      </c>
      <c r="F282" s="371"/>
      <c r="G282" s="245" t="s">
        <v>841</v>
      </c>
      <c r="H282" s="371"/>
      <c r="I282" s="245"/>
      <c r="J282" s="245"/>
      <c r="K282" s="245"/>
      <c r="L282" s="245">
        <v>1</v>
      </c>
      <c r="M282" s="245"/>
      <c r="N282" s="371"/>
      <c r="O282" s="245"/>
      <c r="P282" s="245"/>
      <c r="Q282" s="245">
        <v>1</v>
      </c>
      <c r="R282" s="245"/>
      <c r="S282" s="245"/>
      <c r="T282" s="144"/>
      <c r="U282" s="246" t="s">
        <v>354</v>
      </c>
      <c r="V282" s="245">
        <v>3</v>
      </c>
      <c r="W282" s="245">
        <v>1</v>
      </c>
      <c r="X282" s="245"/>
      <c r="Y282" s="245"/>
      <c r="Z282" s="245"/>
      <c r="AA282" s="245"/>
      <c r="AB282" s="371"/>
      <c r="AC282" s="247"/>
      <c r="AD282" s="632"/>
      <c r="AE282" s="245"/>
      <c r="AF282" s="371"/>
      <c r="AG282" s="250" t="s">
        <v>38</v>
      </c>
      <c r="AH282" s="371"/>
      <c r="AI282" s="245"/>
      <c r="AJ282" s="245"/>
      <c r="AK282" s="245"/>
      <c r="AL282" s="245"/>
      <c r="AM282" s="245"/>
      <c r="AN282" s="245"/>
      <c r="AO282" s="245"/>
      <c r="AP282" s="245"/>
      <c r="AQ282" s="245"/>
      <c r="AR282" s="245"/>
      <c r="AS282" s="245"/>
      <c r="AT282" s="245"/>
      <c r="AV282" s="245">
        <f t="shared" si="226"/>
        <v>0</v>
      </c>
      <c r="AX282" s="247" t="s">
        <v>248</v>
      </c>
      <c r="AY282" s="145"/>
      <c r="AZ282" s="245">
        <v>1</v>
      </c>
      <c r="BA282" s="245" t="str">
        <f t="shared" si="228"/>
        <v xml:space="preserve"> </v>
      </c>
      <c r="BC282" s="245"/>
      <c r="BE282" s="245"/>
      <c r="BF282" s="124"/>
      <c r="BG282" s="245"/>
      <c r="BH282" s="124"/>
      <c r="BI282" s="245"/>
      <c r="BJ282" s="124"/>
      <c r="BK282" s="245"/>
      <c r="BL282" s="124"/>
      <c r="BM282" s="248">
        <f t="shared" si="223"/>
        <v>0</v>
      </c>
      <c r="BN282" s="249" t="e">
        <f t="shared" si="224"/>
        <v>#DIV/0!</v>
      </c>
      <c r="BO282" s="124">
        <f t="shared" si="225"/>
        <v>0</v>
      </c>
      <c r="BQ282" s="146"/>
    </row>
    <row r="283" spans="1:69" s="112" customFormat="1" ht="77.400000000000006" customHeight="1" x14ac:dyDescent="0.25">
      <c r="A283" s="245" t="s">
        <v>200</v>
      </c>
      <c r="B283" s="760" t="s">
        <v>247</v>
      </c>
      <c r="C283" s="761"/>
      <c r="D283" s="371"/>
      <c r="E283" s="245" t="s">
        <v>46</v>
      </c>
      <c r="F283" s="371"/>
      <c r="G283" s="245" t="s">
        <v>841</v>
      </c>
      <c r="H283" s="371"/>
      <c r="I283" s="245"/>
      <c r="J283" s="245"/>
      <c r="K283" s="245"/>
      <c r="L283" s="245">
        <v>1</v>
      </c>
      <c r="M283" s="245"/>
      <c r="N283" s="371"/>
      <c r="O283" s="245"/>
      <c r="P283" s="245">
        <v>1</v>
      </c>
      <c r="Q283" s="245"/>
      <c r="R283" s="245"/>
      <c r="S283" s="245"/>
      <c r="T283" s="240"/>
      <c r="U283" s="246" t="s">
        <v>355</v>
      </c>
      <c r="V283" s="245">
        <v>4</v>
      </c>
      <c r="W283" s="245">
        <v>1</v>
      </c>
      <c r="X283" s="245"/>
      <c r="Y283" s="245"/>
      <c r="Z283" s="245"/>
      <c r="AA283" s="245"/>
      <c r="AB283" s="371"/>
      <c r="AC283" s="247"/>
      <c r="AD283" s="640"/>
      <c r="AE283" s="245"/>
      <c r="AF283" s="371"/>
      <c r="AG283" s="250" t="s">
        <v>38</v>
      </c>
      <c r="AH283" s="371"/>
      <c r="AI283" s="245"/>
      <c r="AJ283" s="245"/>
      <c r="AK283" s="245"/>
      <c r="AL283" s="245"/>
      <c r="AM283" s="252"/>
      <c r="AN283" s="245"/>
      <c r="AO283" s="245"/>
      <c r="AP283" s="245"/>
      <c r="AQ283" s="245"/>
      <c r="AR283" s="245"/>
      <c r="AS283" s="245"/>
      <c r="AT283" s="245"/>
      <c r="AV283" s="245">
        <f t="shared" ref="AV283:AV288" si="229">SUM(AI283:AT283)</f>
        <v>0</v>
      </c>
      <c r="AX283" s="247" t="s">
        <v>249</v>
      </c>
      <c r="AY283" s="241"/>
      <c r="AZ283" s="245">
        <v>1</v>
      </c>
      <c r="BA283" s="245" t="str">
        <f t="shared" si="228"/>
        <v xml:space="preserve"> </v>
      </c>
      <c r="BC283" s="245"/>
      <c r="BE283" s="245"/>
      <c r="BF283" s="124"/>
      <c r="BG283" s="245"/>
      <c r="BH283" s="124"/>
      <c r="BI283" s="245"/>
      <c r="BJ283" s="124"/>
      <c r="BK283" s="245"/>
      <c r="BL283" s="124"/>
      <c r="BM283" s="248">
        <f t="shared" ref="BM283:BM300" si="230">BE283+BG283+BI283+BK283</f>
        <v>0</v>
      </c>
      <c r="BN283" s="249" t="e">
        <f t="shared" si="224"/>
        <v>#DIV/0!</v>
      </c>
      <c r="BO283" s="124">
        <f t="shared" ref="BO283:BO300" si="231">BF283+BH283+BJ283+BL283</f>
        <v>0</v>
      </c>
      <c r="BQ283" s="253"/>
    </row>
    <row r="284" spans="1:69" s="112" customFormat="1" ht="127.8" customHeight="1" x14ac:dyDescent="0.25">
      <c r="A284" s="582" t="s">
        <v>201</v>
      </c>
      <c r="B284" s="820" t="s">
        <v>844</v>
      </c>
      <c r="C284" s="821"/>
      <c r="D284" s="371"/>
      <c r="E284" s="582" t="s">
        <v>46</v>
      </c>
      <c r="F284" s="371"/>
      <c r="G284" s="582" t="s">
        <v>841</v>
      </c>
      <c r="H284" s="371"/>
      <c r="I284" s="582"/>
      <c r="J284" s="582"/>
      <c r="K284" s="582"/>
      <c r="L284" s="582">
        <v>1</v>
      </c>
      <c r="M284" s="582"/>
      <c r="N284" s="371"/>
      <c r="O284" s="582"/>
      <c r="P284" s="582"/>
      <c r="Q284" s="582">
        <v>1</v>
      </c>
      <c r="R284" s="582"/>
      <c r="S284" s="582"/>
      <c r="T284" s="144"/>
      <c r="U284" s="597" t="s">
        <v>355</v>
      </c>
      <c r="V284" s="582">
        <v>4</v>
      </c>
      <c r="W284" s="582"/>
      <c r="X284" s="582"/>
      <c r="Y284" s="582"/>
      <c r="Z284" s="582"/>
      <c r="AA284" s="582"/>
      <c r="AB284" s="371"/>
      <c r="AC284" s="585"/>
      <c r="AD284" s="632"/>
      <c r="AE284" s="582"/>
      <c r="AF284" s="371"/>
      <c r="AG284" s="668" t="s">
        <v>38</v>
      </c>
      <c r="AH284" s="371"/>
      <c r="AI284" s="582"/>
      <c r="AJ284" s="582"/>
      <c r="AK284" s="582"/>
      <c r="AL284" s="582"/>
      <c r="AM284" s="582"/>
      <c r="AN284" s="582"/>
      <c r="AO284" s="582"/>
      <c r="AP284" s="582"/>
      <c r="AQ284" s="582"/>
      <c r="AR284" s="582"/>
      <c r="AS284" s="582"/>
      <c r="AT284" s="582"/>
      <c r="AV284" s="582">
        <f t="shared" ref="AV284" si="232">SUM(AI284:AT284)</f>
        <v>0</v>
      </c>
      <c r="AX284" s="247" t="s">
        <v>76</v>
      </c>
      <c r="AY284" s="145"/>
      <c r="AZ284" s="582">
        <v>1</v>
      </c>
      <c r="BA284" s="582" t="str">
        <f>IF(AV284&lt;&gt;0,1," ")</f>
        <v xml:space="preserve"> </v>
      </c>
      <c r="BC284" s="582"/>
      <c r="BE284" s="582"/>
      <c r="BF284" s="347"/>
      <c r="BG284" s="582"/>
      <c r="BH284" s="347"/>
      <c r="BI284" s="582"/>
      <c r="BJ284" s="347"/>
      <c r="BK284" s="582"/>
      <c r="BL284" s="347"/>
      <c r="BM284" s="583">
        <f t="shared" ref="BM284" si="233">BE284+BG284+BI284+BK284</f>
        <v>0</v>
      </c>
      <c r="BN284" s="584" t="e">
        <f t="shared" ref="BN284" si="234">BM284/AV284</f>
        <v>#DIV/0!</v>
      </c>
      <c r="BO284" s="347">
        <f t="shared" ref="BO284" si="235">BF284+BH284+BJ284+BL284</f>
        <v>0</v>
      </c>
      <c r="BQ284" s="349"/>
    </row>
    <row r="285" spans="1:69" s="112" customFormat="1" ht="108.6" customHeight="1" x14ac:dyDescent="0.25">
      <c r="A285" s="245" t="s">
        <v>202</v>
      </c>
      <c r="B285" s="820" t="s">
        <v>549</v>
      </c>
      <c r="C285" s="821"/>
      <c r="D285" s="371"/>
      <c r="E285" s="758" t="s">
        <v>46</v>
      </c>
      <c r="F285" s="371"/>
      <c r="G285" s="758" t="s">
        <v>841</v>
      </c>
      <c r="H285" s="371"/>
      <c r="I285" s="758"/>
      <c r="J285" s="758"/>
      <c r="K285" s="758"/>
      <c r="L285" s="758">
        <v>1</v>
      </c>
      <c r="M285" s="758"/>
      <c r="N285" s="371"/>
      <c r="O285" s="758">
        <v>1</v>
      </c>
      <c r="P285" s="758"/>
      <c r="Q285" s="758">
        <v>1</v>
      </c>
      <c r="R285" s="758"/>
      <c r="S285" s="758"/>
      <c r="T285" s="144"/>
      <c r="U285" s="894" t="s">
        <v>355</v>
      </c>
      <c r="V285" s="758">
        <v>4</v>
      </c>
      <c r="W285" s="758"/>
      <c r="X285" s="758">
        <v>1</v>
      </c>
      <c r="Y285" s="758"/>
      <c r="Z285" s="758"/>
      <c r="AA285" s="758"/>
      <c r="AB285" s="371"/>
      <c r="AC285" s="885"/>
      <c r="AD285" s="632"/>
      <c r="AE285" s="758"/>
      <c r="AF285" s="371"/>
      <c r="AG285" s="856" t="s">
        <v>38</v>
      </c>
      <c r="AH285" s="371"/>
      <c r="AI285" s="758"/>
      <c r="AJ285" s="758"/>
      <c r="AK285" s="758"/>
      <c r="AL285" s="758"/>
      <c r="AM285" s="758"/>
      <c r="AN285" s="758"/>
      <c r="AO285" s="758"/>
      <c r="AP285" s="758"/>
      <c r="AQ285" s="758"/>
      <c r="AR285" s="758"/>
      <c r="AS285" s="758"/>
      <c r="AT285" s="758"/>
      <c r="AV285" s="758">
        <f t="shared" ref="AV285" si="236">SUM(AI285:AT285)</f>
        <v>0</v>
      </c>
      <c r="AX285" s="247" t="s">
        <v>35</v>
      </c>
      <c r="AY285" s="145"/>
      <c r="AZ285" s="758">
        <v>1</v>
      </c>
      <c r="BA285" s="758" t="str">
        <f>IF(AV285&lt;&gt;0,1," ")</f>
        <v xml:space="preserve"> </v>
      </c>
      <c r="BC285" s="758"/>
      <c r="BE285" s="758"/>
      <c r="BF285" s="699"/>
      <c r="BG285" s="758"/>
      <c r="BH285" s="699"/>
      <c r="BI285" s="758"/>
      <c r="BJ285" s="699"/>
      <c r="BK285" s="758"/>
      <c r="BL285" s="699"/>
      <c r="BM285" s="1172">
        <f t="shared" si="230"/>
        <v>0</v>
      </c>
      <c r="BN285" s="1151" t="e">
        <f t="shared" si="224"/>
        <v>#DIV/0!</v>
      </c>
      <c r="BO285" s="699">
        <f t="shared" si="231"/>
        <v>0</v>
      </c>
      <c r="BQ285" s="715"/>
    </row>
    <row r="286" spans="1:69" s="112" customFormat="1" ht="75.75" customHeight="1" x14ac:dyDescent="0.25">
      <c r="A286" s="245" t="s">
        <v>202</v>
      </c>
      <c r="B286" s="822"/>
      <c r="C286" s="823"/>
      <c r="D286" s="371"/>
      <c r="E286" s="759"/>
      <c r="F286" s="371"/>
      <c r="G286" s="759"/>
      <c r="H286" s="371"/>
      <c r="I286" s="759"/>
      <c r="J286" s="759"/>
      <c r="K286" s="759"/>
      <c r="L286" s="759"/>
      <c r="M286" s="759"/>
      <c r="N286" s="371"/>
      <c r="O286" s="759"/>
      <c r="P286" s="759"/>
      <c r="Q286" s="759"/>
      <c r="R286" s="759"/>
      <c r="S286" s="759"/>
      <c r="T286" s="144"/>
      <c r="U286" s="895"/>
      <c r="V286" s="759"/>
      <c r="W286" s="759"/>
      <c r="X286" s="759"/>
      <c r="Y286" s="759"/>
      <c r="Z286" s="759"/>
      <c r="AA286" s="759"/>
      <c r="AB286" s="371"/>
      <c r="AC286" s="886"/>
      <c r="AD286" s="632"/>
      <c r="AE286" s="759"/>
      <c r="AF286" s="371"/>
      <c r="AG286" s="857"/>
      <c r="AH286" s="371"/>
      <c r="AI286" s="759"/>
      <c r="AJ286" s="759"/>
      <c r="AK286" s="759"/>
      <c r="AL286" s="759"/>
      <c r="AM286" s="759"/>
      <c r="AN286" s="759"/>
      <c r="AO286" s="759"/>
      <c r="AP286" s="759"/>
      <c r="AQ286" s="759"/>
      <c r="AR286" s="759"/>
      <c r="AS286" s="759"/>
      <c r="AT286" s="759"/>
      <c r="AV286" s="759"/>
      <c r="AX286" s="247" t="s">
        <v>76</v>
      </c>
      <c r="AY286" s="145"/>
      <c r="AZ286" s="759"/>
      <c r="BA286" s="759"/>
      <c r="BC286" s="759"/>
      <c r="BE286" s="759"/>
      <c r="BF286" s="700"/>
      <c r="BG286" s="759"/>
      <c r="BH286" s="700"/>
      <c r="BI286" s="759"/>
      <c r="BJ286" s="700"/>
      <c r="BK286" s="759"/>
      <c r="BL286" s="700"/>
      <c r="BM286" s="1173"/>
      <c r="BN286" s="1152"/>
      <c r="BO286" s="700"/>
      <c r="BQ286" s="716"/>
    </row>
    <row r="287" spans="1:69" s="112" customFormat="1" ht="133.19999999999999" customHeight="1" x14ac:dyDescent="0.25">
      <c r="A287" s="245" t="s">
        <v>206</v>
      </c>
      <c r="B287" s="760" t="s">
        <v>547</v>
      </c>
      <c r="C287" s="761"/>
      <c r="D287" s="371"/>
      <c r="E287" s="245" t="s">
        <v>46</v>
      </c>
      <c r="F287" s="371"/>
      <c r="G287" s="245" t="s">
        <v>841</v>
      </c>
      <c r="H287" s="371"/>
      <c r="I287" s="245"/>
      <c r="J287" s="245"/>
      <c r="K287" s="245"/>
      <c r="L287" s="245">
        <v>1</v>
      </c>
      <c r="M287" s="245"/>
      <c r="N287" s="371"/>
      <c r="O287" s="245">
        <v>1</v>
      </c>
      <c r="P287" s="245"/>
      <c r="Q287" s="245"/>
      <c r="R287" s="245"/>
      <c r="S287" s="245"/>
      <c r="T287" s="240"/>
      <c r="U287" s="246" t="s">
        <v>355</v>
      </c>
      <c r="V287" s="245">
        <v>4</v>
      </c>
      <c r="W287" s="245"/>
      <c r="X287" s="245"/>
      <c r="Y287" s="245">
        <v>1</v>
      </c>
      <c r="Z287" s="245"/>
      <c r="AA287" s="245"/>
      <c r="AB287" s="371"/>
      <c r="AC287" s="247"/>
      <c r="AD287" s="640"/>
      <c r="AE287" s="245"/>
      <c r="AF287" s="371"/>
      <c r="AG287" s="250" t="s">
        <v>38</v>
      </c>
      <c r="AH287" s="371"/>
      <c r="AI287" s="245"/>
      <c r="AJ287" s="245"/>
      <c r="AK287" s="245"/>
      <c r="AL287" s="245"/>
      <c r="AM287" s="252"/>
      <c r="AN287" s="245"/>
      <c r="AO287" s="245"/>
      <c r="AP287" s="245"/>
      <c r="AQ287" s="245"/>
      <c r="AR287" s="245"/>
      <c r="AS287" s="245"/>
      <c r="AT287" s="245"/>
      <c r="AV287" s="245">
        <f t="shared" si="229"/>
        <v>0</v>
      </c>
      <c r="AX287" s="247" t="s">
        <v>35</v>
      </c>
      <c r="AY287" s="241"/>
      <c r="AZ287" s="245">
        <v>1</v>
      </c>
      <c r="BA287" s="245" t="str">
        <f t="shared" ref="BA287:BA299" si="237">IF(AV287&lt;&gt;0,1," ")</f>
        <v xml:space="preserve"> </v>
      </c>
      <c r="BC287" s="245"/>
      <c r="BE287" s="245"/>
      <c r="BF287" s="124"/>
      <c r="BG287" s="245"/>
      <c r="BH287" s="124"/>
      <c r="BI287" s="245"/>
      <c r="BJ287" s="124"/>
      <c r="BK287" s="245"/>
      <c r="BL287" s="124"/>
      <c r="BM287" s="248">
        <f t="shared" si="230"/>
        <v>0</v>
      </c>
      <c r="BN287" s="249" t="e">
        <f t="shared" si="224"/>
        <v>#DIV/0!</v>
      </c>
      <c r="BO287" s="124">
        <f t="shared" si="231"/>
        <v>0</v>
      </c>
      <c r="BQ287" s="253"/>
    </row>
    <row r="288" spans="1:69" s="112" customFormat="1" ht="187.2" customHeight="1" x14ac:dyDescent="0.25">
      <c r="A288" s="245" t="s">
        <v>228</v>
      </c>
      <c r="B288" s="760" t="s">
        <v>550</v>
      </c>
      <c r="C288" s="761"/>
      <c r="D288" s="371"/>
      <c r="E288" s="245" t="s">
        <v>46</v>
      </c>
      <c r="F288" s="371"/>
      <c r="G288" s="245" t="s">
        <v>841</v>
      </c>
      <c r="H288" s="371"/>
      <c r="I288" s="245"/>
      <c r="J288" s="245"/>
      <c r="K288" s="245"/>
      <c r="L288" s="245">
        <v>1</v>
      </c>
      <c r="M288" s="245"/>
      <c r="N288" s="371"/>
      <c r="O288" s="245"/>
      <c r="P288" s="245"/>
      <c r="Q288" s="245">
        <v>1</v>
      </c>
      <c r="R288" s="245"/>
      <c r="S288" s="245"/>
      <c r="T288" s="240"/>
      <c r="U288" s="246" t="s">
        <v>355</v>
      </c>
      <c r="V288" s="245">
        <v>4</v>
      </c>
      <c r="W288" s="245"/>
      <c r="X288" s="245">
        <v>1</v>
      </c>
      <c r="Y288" s="245"/>
      <c r="Z288" s="245"/>
      <c r="AA288" s="245"/>
      <c r="AB288" s="371"/>
      <c r="AC288" s="247"/>
      <c r="AD288" s="640"/>
      <c r="AE288" s="245"/>
      <c r="AF288" s="371"/>
      <c r="AG288" s="250" t="s">
        <v>38</v>
      </c>
      <c r="AH288" s="371"/>
      <c r="AI288" s="245"/>
      <c r="AJ288" s="245"/>
      <c r="AK288" s="245"/>
      <c r="AL288" s="245"/>
      <c r="AM288" s="252"/>
      <c r="AN288" s="245"/>
      <c r="AO288" s="245"/>
      <c r="AP288" s="245"/>
      <c r="AQ288" s="245"/>
      <c r="AR288" s="245"/>
      <c r="AS288" s="245"/>
      <c r="AT288" s="245"/>
      <c r="AV288" s="245">
        <f t="shared" si="229"/>
        <v>0</v>
      </c>
      <c r="AX288" s="247" t="s">
        <v>87</v>
      </c>
      <c r="AY288" s="241"/>
      <c r="AZ288" s="245">
        <v>1</v>
      </c>
      <c r="BA288" s="245" t="str">
        <f t="shared" si="237"/>
        <v xml:space="preserve"> </v>
      </c>
      <c r="BC288" s="245"/>
      <c r="BE288" s="245"/>
      <c r="BF288" s="124"/>
      <c r="BG288" s="245"/>
      <c r="BH288" s="124"/>
      <c r="BI288" s="245"/>
      <c r="BJ288" s="124"/>
      <c r="BK288" s="245"/>
      <c r="BL288" s="124"/>
      <c r="BM288" s="248">
        <f t="shared" si="230"/>
        <v>0</v>
      </c>
      <c r="BN288" s="249" t="e">
        <f t="shared" si="224"/>
        <v>#DIV/0!</v>
      </c>
      <c r="BO288" s="124">
        <f t="shared" si="231"/>
        <v>0</v>
      </c>
      <c r="BQ288" s="253"/>
    </row>
    <row r="289" spans="1:69" s="112" customFormat="1" ht="141.6" customHeight="1" x14ac:dyDescent="0.25">
      <c r="A289" s="245" t="s">
        <v>243</v>
      </c>
      <c r="B289" s="760" t="s">
        <v>548</v>
      </c>
      <c r="C289" s="761"/>
      <c r="D289" s="371"/>
      <c r="E289" s="245" t="s">
        <v>46</v>
      </c>
      <c r="F289" s="371"/>
      <c r="G289" s="245" t="s">
        <v>841</v>
      </c>
      <c r="H289" s="371"/>
      <c r="I289" s="245"/>
      <c r="J289" s="245"/>
      <c r="K289" s="245"/>
      <c r="L289" s="245">
        <v>1</v>
      </c>
      <c r="M289" s="245"/>
      <c r="N289" s="371"/>
      <c r="O289" s="245">
        <v>1</v>
      </c>
      <c r="P289" s="245">
        <v>1</v>
      </c>
      <c r="Q289" s="245">
        <v>1</v>
      </c>
      <c r="R289" s="245"/>
      <c r="S289" s="245">
        <v>1</v>
      </c>
      <c r="T289" s="240"/>
      <c r="U289" s="246" t="s">
        <v>355</v>
      </c>
      <c r="V289" s="245">
        <v>4</v>
      </c>
      <c r="W289" s="245"/>
      <c r="X289" s="245"/>
      <c r="Y289" s="245">
        <v>1</v>
      </c>
      <c r="Z289" s="245"/>
      <c r="AA289" s="245"/>
      <c r="AB289" s="371"/>
      <c r="AC289" s="247"/>
      <c r="AD289" s="640"/>
      <c r="AE289" s="245"/>
      <c r="AF289" s="371"/>
      <c r="AG289" s="250" t="s">
        <v>38</v>
      </c>
      <c r="AH289" s="371"/>
      <c r="AI289" s="245"/>
      <c r="AJ289" s="245"/>
      <c r="AK289" s="245"/>
      <c r="AL289" s="245"/>
      <c r="AM289" s="252"/>
      <c r="AN289" s="245"/>
      <c r="AO289" s="245"/>
      <c r="AP289" s="245"/>
      <c r="AQ289" s="245"/>
      <c r="AR289" s="245"/>
      <c r="AS289" s="245"/>
      <c r="AT289" s="245"/>
      <c r="AV289" s="245">
        <f t="shared" ref="AV289:AV300" si="238">SUM(AI289:AT289)</f>
        <v>0</v>
      </c>
      <c r="AX289" s="247" t="s">
        <v>35</v>
      </c>
      <c r="AY289" s="241"/>
      <c r="AZ289" s="245">
        <v>1</v>
      </c>
      <c r="BA289" s="245" t="str">
        <f t="shared" si="237"/>
        <v xml:space="preserve"> </v>
      </c>
      <c r="BC289" s="245"/>
      <c r="BE289" s="245"/>
      <c r="BF289" s="124"/>
      <c r="BG289" s="245"/>
      <c r="BH289" s="124"/>
      <c r="BI289" s="245"/>
      <c r="BJ289" s="124"/>
      <c r="BK289" s="245"/>
      <c r="BL289" s="124"/>
      <c r="BM289" s="248">
        <f t="shared" si="230"/>
        <v>0</v>
      </c>
      <c r="BN289" s="249" t="e">
        <f t="shared" si="224"/>
        <v>#DIV/0!</v>
      </c>
      <c r="BO289" s="124">
        <f t="shared" si="231"/>
        <v>0</v>
      </c>
      <c r="BQ289" s="253"/>
    </row>
    <row r="290" spans="1:69" s="112" customFormat="1" ht="163.19999999999999" customHeight="1" x14ac:dyDescent="0.25">
      <c r="A290" s="582" t="s">
        <v>280</v>
      </c>
      <c r="B290" s="820" t="s">
        <v>845</v>
      </c>
      <c r="C290" s="821"/>
      <c r="D290" s="371"/>
      <c r="E290" s="582" t="s">
        <v>46</v>
      </c>
      <c r="F290" s="371"/>
      <c r="G290" s="582" t="s">
        <v>841</v>
      </c>
      <c r="H290" s="371"/>
      <c r="I290" s="582"/>
      <c r="J290" s="582"/>
      <c r="K290" s="582"/>
      <c r="L290" s="582">
        <v>1</v>
      </c>
      <c r="M290" s="582"/>
      <c r="N290" s="371"/>
      <c r="O290" s="582"/>
      <c r="P290" s="582"/>
      <c r="Q290" s="582">
        <v>1</v>
      </c>
      <c r="R290" s="582"/>
      <c r="S290" s="582"/>
      <c r="T290" s="144"/>
      <c r="U290" s="597" t="s">
        <v>355</v>
      </c>
      <c r="V290" s="582">
        <v>4</v>
      </c>
      <c r="W290" s="582"/>
      <c r="X290" s="582"/>
      <c r="Y290" s="582"/>
      <c r="Z290" s="582">
        <v>1</v>
      </c>
      <c r="AA290" s="582"/>
      <c r="AB290" s="371"/>
      <c r="AC290" s="585"/>
      <c r="AD290" s="632"/>
      <c r="AE290" s="582"/>
      <c r="AF290" s="371"/>
      <c r="AG290" s="250" t="s">
        <v>38</v>
      </c>
      <c r="AH290" s="371"/>
      <c r="AI290" s="582"/>
      <c r="AJ290" s="582"/>
      <c r="AK290" s="582"/>
      <c r="AL290" s="582"/>
      <c r="AM290" s="582"/>
      <c r="AN290" s="582"/>
      <c r="AO290" s="582"/>
      <c r="AP290" s="582"/>
      <c r="AQ290" s="582"/>
      <c r="AR290" s="582"/>
      <c r="AS290" s="582"/>
      <c r="AT290" s="582"/>
      <c r="AV290" s="582">
        <f t="shared" si="238"/>
        <v>0</v>
      </c>
      <c r="AX290" s="247" t="s">
        <v>35</v>
      </c>
      <c r="AY290" s="145"/>
      <c r="AZ290" s="582">
        <v>1</v>
      </c>
      <c r="BA290" s="245" t="str">
        <f t="shared" si="237"/>
        <v xml:space="preserve"> </v>
      </c>
      <c r="BC290" s="582"/>
      <c r="BE290" s="582"/>
      <c r="BF290" s="347"/>
      <c r="BG290" s="582"/>
      <c r="BH290" s="347"/>
      <c r="BI290" s="582"/>
      <c r="BJ290" s="347"/>
      <c r="BK290" s="582"/>
      <c r="BL290" s="347"/>
      <c r="BM290" s="583">
        <f t="shared" si="230"/>
        <v>0</v>
      </c>
      <c r="BN290" s="584" t="e">
        <f t="shared" si="224"/>
        <v>#DIV/0!</v>
      </c>
      <c r="BO290" s="347">
        <f t="shared" si="231"/>
        <v>0</v>
      </c>
      <c r="BQ290" s="349"/>
    </row>
    <row r="291" spans="1:69" s="112" customFormat="1" ht="133.19999999999999" customHeight="1" x14ac:dyDescent="0.25">
      <c r="A291" s="245" t="s">
        <v>281</v>
      </c>
      <c r="B291" s="760" t="s">
        <v>551</v>
      </c>
      <c r="C291" s="761"/>
      <c r="D291" s="371"/>
      <c r="E291" s="245" t="s">
        <v>46</v>
      </c>
      <c r="F291" s="371"/>
      <c r="G291" s="245" t="s">
        <v>841</v>
      </c>
      <c r="H291" s="371"/>
      <c r="I291" s="245"/>
      <c r="J291" s="245"/>
      <c r="K291" s="245"/>
      <c r="L291" s="245">
        <v>1</v>
      </c>
      <c r="M291" s="245"/>
      <c r="N291" s="371"/>
      <c r="O291" s="245"/>
      <c r="P291" s="245"/>
      <c r="Q291" s="245">
        <v>1</v>
      </c>
      <c r="R291" s="245"/>
      <c r="S291" s="245"/>
      <c r="T291" s="240"/>
      <c r="U291" s="246" t="s">
        <v>355</v>
      </c>
      <c r="V291" s="245">
        <v>4</v>
      </c>
      <c r="W291" s="245"/>
      <c r="X291" s="245"/>
      <c r="Y291" s="245">
        <v>1</v>
      </c>
      <c r="Z291" s="245"/>
      <c r="AA291" s="245"/>
      <c r="AB291" s="371"/>
      <c r="AC291" s="247"/>
      <c r="AD291" s="640"/>
      <c r="AE291" s="245"/>
      <c r="AF291" s="371"/>
      <c r="AG291" s="250" t="s">
        <v>38</v>
      </c>
      <c r="AH291" s="371"/>
      <c r="AI291" s="245"/>
      <c r="AJ291" s="245"/>
      <c r="AK291" s="245"/>
      <c r="AL291" s="245"/>
      <c r="AM291" s="252"/>
      <c r="AN291" s="245"/>
      <c r="AO291" s="245"/>
      <c r="AP291" s="245"/>
      <c r="AQ291" s="245"/>
      <c r="AR291" s="245"/>
      <c r="AS291" s="245"/>
      <c r="AT291" s="245"/>
      <c r="AV291" s="245">
        <f t="shared" si="238"/>
        <v>0</v>
      </c>
      <c r="AX291" s="247" t="s">
        <v>248</v>
      </c>
      <c r="AY291" s="241"/>
      <c r="AZ291" s="245">
        <v>1</v>
      </c>
      <c r="BA291" s="245" t="str">
        <f t="shared" si="237"/>
        <v xml:space="preserve"> </v>
      </c>
      <c r="BC291" s="245"/>
      <c r="BE291" s="245"/>
      <c r="BF291" s="124"/>
      <c r="BG291" s="245"/>
      <c r="BH291" s="124"/>
      <c r="BI291" s="245"/>
      <c r="BJ291" s="124"/>
      <c r="BK291" s="245"/>
      <c r="BL291" s="124"/>
      <c r="BM291" s="248">
        <f t="shared" si="230"/>
        <v>0</v>
      </c>
      <c r="BN291" s="249" t="e">
        <f t="shared" si="224"/>
        <v>#DIV/0!</v>
      </c>
      <c r="BO291" s="124">
        <f t="shared" si="231"/>
        <v>0</v>
      </c>
      <c r="BQ291" s="253"/>
    </row>
    <row r="292" spans="1:69" s="112" customFormat="1" ht="133.19999999999999" customHeight="1" x14ac:dyDescent="0.25">
      <c r="A292" s="245" t="s">
        <v>282</v>
      </c>
      <c r="B292" s="760" t="s">
        <v>552</v>
      </c>
      <c r="C292" s="761"/>
      <c r="D292" s="371"/>
      <c r="E292" s="245" t="s">
        <v>46</v>
      </c>
      <c r="F292" s="371"/>
      <c r="G292" s="245" t="s">
        <v>841</v>
      </c>
      <c r="H292" s="371"/>
      <c r="I292" s="245"/>
      <c r="J292" s="245"/>
      <c r="K292" s="245"/>
      <c r="L292" s="245">
        <v>1</v>
      </c>
      <c r="M292" s="245"/>
      <c r="N292" s="371"/>
      <c r="O292" s="245"/>
      <c r="P292" s="245"/>
      <c r="Q292" s="245">
        <v>1</v>
      </c>
      <c r="R292" s="245"/>
      <c r="S292" s="245"/>
      <c r="T292" s="240"/>
      <c r="U292" s="246" t="s">
        <v>355</v>
      </c>
      <c r="V292" s="245">
        <v>4</v>
      </c>
      <c r="W292" s="245"/>
      <c r="X292" s="245"/>
      <c r="Y292" s="245"/>
      <c r="Z292" s="245"/>
      <c r="AA292" s="245"/>
      <c r="AB292" s="371"/>
      <c r="AC292" s="247"/>
      <c r="AD292" s="640"/>
      <c r="AE292" s="245"/>
      <c r="AF292" s="371"/>
      <c r="AG292" s="250" t="s">
        <v>38</v>
      </c>
      <c r="AH292" s="371"/>
      <c r="AI292" s="245"/>
      <c r="AJ292" s="245"/>
      <c r="AK292" s="245"/>
      <c r="AL292" s="245"/>
      <c r="AM292" s="252"/>
      <c r="AN292" s="245"/>
      <c r="AO292" s="245"/>
      <c r="AP292" s="245"/>
      <c r="AQ292" s="245"/>
      <c r="AR292" s="245"/>
      <c r="AS292" s="245"/>
      <c r="AT292" s="245"/>
      <c r="AV292" s="245">
        <f t="shared" si="238"/>
        <v>0</v>
      </c>
      <c r="AX292" s="247" t="s">
        <v>83</v>
      </c>
      <c r="AY292" s="241"/>
      <c r="AZ292" s="245">
        <v>1</v>
      </c>
      <c r="BA292" s="245" t="str">
        <f t="shared" si="237"/>
        <v xml:space="preserve"> </v>
      </c>
      <c r="BC292" s="245"/>
      <c r="BE292" s="245"/>
      <c r="BF292" s="124"/>
      <c r="BG292" s="245"/>
      <c r="BH292" s="124"/>
      <c r="BI292" s="245"/>
      <c r="BJ292" s="124"/>
      <c r="BK292" s="245"/>
      <c r="BL292" s="124"/>
      <c r="BM292" s="248">
        <f t="shared" si="230"/>
        <v>0</v>
      </c>
      <c r="BN292" s="249" t="e">
        <f t="shared" si="224"/>
        <v>#DIV/0!</v>
      </c>
      <c r="BO292" s="124">
        <f t="shared" si="231"/>
        <v>0</v>
      </c>
      <c r="BQ292" s="253"/>
    </row>
    <row r="293" spans="1:69" s="112" customFormat="1" ht="133.19999999999999" customHeight="1" x14ac:dyDescent="0.25">
      <c r="A293" s="245" t="s">
        <v>283</v>
      </c>
      <c r="B293" s="760" t="s">
        <v>553</v>
      </c>
      <c r="C293" s="761"/>
      <c r="D293" s="371"/>
      <c r="E293" s="245" t="s">
        <v>46</v>
      </c>
      <c r="F293" s="371"/>
      <c r="G293" s="245" t="s">
        <v>841</v>
      </c>
      <c r="H293" s="371"/>
      <c r="I293" s="245"/>
      <c r="J293" s="245"/>
      <c r="K293" s="245"/>
      <c r="L293" s="245">
        <v>1</v>
      </c>
      <c r="M293" s="245"/>
      <c r="N293" s="371"/>
      <c r="O293" s="245">
        <v>1</v>
      </c>
      <c r="P293" s="245">
        <v>1</v>
      </c>
      <c r="Q293" s="245">
        <v>1</v>
      </c>
      <c r="R293" s="245">
        <v>1</v>
      </c>
      <c r="S293" s="245">
        <v>1</v>
      </c>
      <c r="T293" s="240"/>
      <c r="U293" s="246" t="s">
        <v>355</v>
      </c>
      <c r="V293" s="245">
        <v>4</v>
      </c>
      <c r="W293" s="245"/>
      <c r="X293" s="245"/>
      <c r="Y293" s="245"/>
      <c r="Z293" s="245"/>
      <c r="AA293" s="245"/>
      <c r="AB293" s="371"/>
      <c r="AC293" s="247"/>
      <c r="AD293" s="640"/>
      <c r="AE293" s="245"/>
      <c r="AF293" s="371"/>
      <c r="AG293" s="250" t="s">
        <v>38</v>
      </c>
      <c r="AH293" s="371"/>
      <c r="AI293" s="245"/>
      <c r="AJ293" s="245"/>
      <c r="AK293" s="245"/>
      <c r="AL293" s="245"/>
      <c r="AM293" s="252"/>
      <c r="AN293" s="245"/>
      <c r="AO293" s="245"/>
      <c r="AP293" s="245"/>
      <c r="AQ293" s="245"/>
      <c r="AR293" s="245"/>
      <c r="AS293" s="245"/>
      <c r="AT293" s="245"/>
      <c r="AV293" s="245">
        <f t="shared" si="238"/>
        <v>0</v>
      </c>
      <c r="AX293" s="247" t="s">
        <v>35</v>
      </c>
      <c r="AY293" s="241"/>
      <c r="AZ293" s="245">
        <v>1</v>
      </c>
      <c r="BA293" s="245" t="str">
        <f t="shared" si="237"/>
        <v xml:space="preserve"> </v>
      </c>
      <c r="BC293" s="245"/>
      <c r="BE293" s="245"/>
      <c r="BF293" s="124"/>
      <c r="BG293" s="245"/>
      <c r="BH293" s="124"/>
      <c r="BI293" s="245"/>
      <c r="BJ293" s="124"/>
      <c r="BK293" s="245"/>
      <c r="BL293" s="124"/>
      <c r="BM293" s="248">
        <f t="shared" si="230"/>
        <v>0</v>
      </c>
      <c r="BN293" s="249" t="e">
        <f t="shared" si="224"/>
        <v>#DIV/0!</v>
      </c>
      <c r="BO293" s="124">
        <f t="shared" si="231"/>
        <v>0</v>
      </c>
      <c r="BQ293" s="253"/>
    </row>
    <row r="294" spans="1:69" s="112" customFormat="1" ht="133.19999999999999" customHeight="1" x14ac:dyDescent="0.25">
      <c r="A294" s="245" t="s">
        <v>284</v>
      </c>
      <c r="B294" s="760" t="s">
        <v>554</v>
      </c>
      <c r="C294" s="761"/>
      <c r="D294" s="371"/>
      <c r="E294" s="245" t="s">
        <v>46</v>
      </c>
      <c r="F294" s="371"/>
      <c r="G294" s="245" t="s">
        <v>841</v>
      </c>
      <c r="H294" s="371"/>
      <c r="I294" s="245"/>
      <c r="J294" s="245"/>
      <c r="K294" s="245"/>
      <c r="L294" s="245">
        <v>1</v>
      </c>
      <c r="M294" s="245"/>
      <c r="N294" s="371"/>
      <c r="O294" s="245"/>
      <c r="P294" s="245"/>
      <c r="Q294" s="245"/>
      <c r="R294" s="245"/>
      <c r="S294" s="245">
        <v>1</v>
      </c>
      <c r="T294" s="240"/>
      <c r="U294" s="246" t="s">
        <v>355</v>
      </c>
      <c r="V294" s="245">
        <v>4</v>
      </c>
      <c r="W294" s="245"/>
      <c r="X294" s="245"/>
      <c r="Y294" s="245"/>
      <c r="Z294" s="245">
        <v>1</v>
      </c>
      <c r="AA294" s="245"/>
      <c r="AB294" s="371"/>
      <c r="AC294" s="247"/>
      <c r="AD294" s="640"/>
      <c r="AE294" s="245"/>
      <c r="AF294" s="371"/>
      <c r="AG294" s="250" t="s">
        <v>38</v>
      </c>
      <c r="AH294" s="371"/>
      <c r="AI294" s="245"/>
      <c r="AJ294" s="245"/>
      <c r="AK294" s="245"/>
      <c r="AL294" s="245"/>
      <c r="AM294" s="252"/>
      <c r="AN294" s="245"/>
      <c r="AO294" s="245"/>
      <c r="AP294" s="245"/>
      <c r="AQ294" s="245"/>
      <c r="AR294" s="245"/>
      <c r="AS294" s="245"/>
      <c r="AT294" s="245"/>
      <c r="AV294" s="245">
        <f t="shared" si="238"/>
        <v>0</v>
      </c>
      <c r="AX294" s="247" t="s">
        <v>432</v>
      </c>
      <c r="AY294" s="241"/>
      <c r="AZ294" s="245">
        <v>1</v>
      </c>
      <c r="BA294" s="245" t="str">
        <f t="shared" si="237"/>
        <v xml:space="preserve"> </v>
      </c>
      <c r="BC294" s="245"/>
      <c r="BE294" s="245"/>
      <c r="BF294" s="124"/>
      <c r="BG294" s="245"/>
      <c r="BH294" s="124"/>
      <c r="BI294" s="245"/>
      <c r="BJ294" s="124"/>
      <c r="BK294" s="245"/>
      <c r="BL294" s="124"/>
      <c r="BM294" s="248">
        <f t="shared" si="230"/>
        <v>0</v>
      </c>
      <c r="BN294" s="249" t="e">
        <f t="shared" si="224"/>
        <v>#DIV/0!</v>
      </c>
      <c r="BO294" s="124">
        <f t="shared" si="231"/>
        <v>0</v>
      </c>
      <c r="BQ294" s="253"/>
    </row>
    <row r="295" spans="1:69" s="112" customFormat="1" ht="133.19999999999999" customHeight="1" x14ac:dyDescent="0.25">
      <c r="A295" s="251" t="s">
        <v>285</v>
      </c>
      <c r="B295" s="760" t="s">
        <v>555</v>
      </c>
      <c r="C295" s="761"/>
      <c r="D295" s="371"/>
      <c r="E295" s="245" t="s">
        <v>46</v>
      </c>
      <c r="F295" s="371"/>
      <c r="G295" s="245" t="s">
        <v>841</v>
      </c>
      <c r="H295" s="371"/>
      <c r="I295" s="245"/>
      <c r="J295" s="245"/>
      <c r="K295" s="245"/>
      <c r="L295" s="245">
        <v>1</v>
      </c>
      <c r="M295" s="245"/>
      <c r="N295" s="371"/>
      <c r="O295" s="245">
        <v>1</v>
      </c>
      <c r="P295" s="245"/>
      <c r="Q295" s="245"/>
      <c r="R295" s="245"/>
      <c r="S295" s="245"/>
      <c r="T295" s="240"/>
      <c r="U295" s="246" t="s">
        <v>355</v>
      </c>
      <c r="V295" s="245">
        <v>4</v>
      </c>
      <c r="W295" s="245"/>
      <c r="X295" s="245"/>
      <c r="Y295" s="245"/>
      <c r="Z295" s="245"/>
      <c r="AA295" s="245"/>
      <c r="AB295" s="371"/>
      <c r="AC295" s="247"/>
      <c r="AD295" s="640"/>
      <c r="AE295" s="245"/>
      <c r="AF295" s="371"/>
      <c r="AG295" s="250" t="s">
        <v>38</v>
      </c>
      <c r="AH295" s="371"/>
      <c r="AI295" s="245"/>
      <c r="AJ295" s="245"/>
      <c r="AK295" s="245"/>
      <c r="AL295" s="245"/>
      <c r="AM295" s="252"/>
      <c r="AN295" s="245"/>
      <c r="AO295" s="245"/>
      <c r="AP295" s="245"/>
      <c r="AQ295" s="245"/>
      <c r="AR295" s="245"/>
      <c r="AS295" s="245"/>
      <c r="AT295" s="245"/>
      <c r="AV295" s="245">
        <f t="shared" si="238"/>
        <v>0</v>
      </c>
      <c r="AX295" s="247" t="s">
        <v>35</v>
      </c>
      <c r="AY295" s="241"/>
      <c r="AZ295" s="245">
        <v>1</v>
      </c>
      <c r="BA295" s="245" t="str">
        <f t="shared" si="237"/>
        <v xml:space="preserve"> </v>
      </c>
      <c r="BC295" s="245"/>
      <c r="BE295" s="245"/>
      <c r="BF295" s="124"/>
      <c r="BG295" s="245"/>
      <c r="BH295" s="124"/>
      <c r="BI295" s="245"/>
      <c r="BJ295" s="124"/>
      <c r="BK295" s="245"/>
      <c r="BL295" s="124"/>
      <c r="BM295" s="248">
        <f t="shared" si="230"/>
        <v>0</v>
      </c>
      <c r="BN295" s="249" t="e">
        <f t="shared" si="224"/>
        <v>#DIV/0!</v>
      </c>
      <c r="BO295" s="124">
        <f t="shared" si="231"/>
        <v>0</v>
      </c>
      <c r="BQ295" s="253"/>
    </row>
    <row r="296" spans="1:69" s="112" customFormat="1" ht="153.6" customHeight="1" x14ac:dyDescent="0.25">
      <c r="A296" s="245" t="s">
        <v>286</v>
      </c>
      <c r="B296" s="760" t="s">
        <v>556</v>
      </c>
      <c r="C296" s="761"/>
      <c r="D296" s="371"/>
      <c r="E296" s="245" t="s">
        <v>46</v>
      </c>
      <c r="F296" s="371"/>
      <c r="G296" s="245" t="s">
        <v>841</v>
      </c>
      <c r="H296" s="371"/>
      <c r="I296" s="245"/>
      <c r="J296" s="245"/>
      <c r="K296" s="245"/>
      <c r="L296" s="245">
        <v>1</v>
      </c>
      <c r="M296" s="245"/>
      <c r="N296" s="371"/>
      <c r="O296" s="245"/>
      <c r="P296" s="245"/>
      <c r="Q296" s="245"/>
      <c r="R296" s="245"/>
      <c r="S296" s="245">
        <v>1</v>
      </c>
      <c r="T296" s="240"/>
      <c r="U296" s="246" t="s">
        <v>355</v>
      </c>
      <c r="V296" s="245">
        <v>4</v>
      </c>
      <c r="W296" s="245"/>
      <c r="X296" s="245"/>
      <c r="Y296" s="245"/>
      <c r="Z296" s="245"/>
      <c r="AA296" s="245"/>
      <c r="AB296" s="371"/>
      <c r="AC296" s="247"/>
      <c r="AD296" s="640"/>
      <c r="AE296" s="245"/>
      <c r="AF296" s="371"/>
      <c r="AG296" s="250" t="s">
        <v>38</v>
      </c>
      <c r="AH296" s="371"/>
      <c r="AI296" s="245"/>
      <c r="AJ296" s="245"/>
      <c r="AK296" s="245"/>
      <c r="AL296" s="245"/>
      <c r="AM296" s="252"/>
      <c r="AN296" s="245"/>
      <c r="AO296" s="245"/>
      <c r="AP296" s="245"/>
      <c r="AQ296" s="245"/>
      <c r="AR296" s="245"/>
      <c r="AS296" s="245"/>
      <c r="AT296" s="245"/>
      <c r="AV296" s="245">
        <f t="shared" si="238"/>
        <v>0</v>
      </c>
      <c r="AX296" s="247" t="s">
        <v>432</v>
      </c>
      <c r="AY296" s="241"/>
      <c r="AZ296" s="245">
        <v>1</v>
      </c>
      <c r="BA296" s="245" t="str">
        <f t="shared" si="237"/>
        <v xml:space="preserve"> </v>
      </c>
      <c r="BC296" s="245"/>
      <c r="BE296" s="245"/>
      <c r="BF296" s="124"/>
      <c r="BG296" s="245"/>
      <c r="BH296" s="124"/>
      <c r="BI296" s="245"/>
      <c r="BJ296" s="124"/>
      <c r="BK296" s="245"/>
      <c r="BL296" s="124"/>
      <c r="BM296" s="248">
        <f t="shared" si="230"/>
        <v>0</v>
      </c>
      <c r="BN296" s="249" t="e">
        <f t="shared" si="224"/>
        <v>#DIV/0!</v>
      </c>
      <c r="BO296" s="124">
        <f t="shared" si="231"/>
        <v>0</v>
      </c>
      <c r="BQ296" s="253"/>
    </row>
    <row r="297" spans="1:69" s="112" customFormat="1" ht="153.6" customHeight="1" x14ac:dyDescent="0.25">
      <c r="A297" s="245" t="s">
        <v>287</v>
      </c>
      <c r="B297" s="760" t="s">
        <v>557</v>
      </c>
      <c r="C297" s="761"/>
      <c r="D297" s="371"/>
      <c r="E297" s="245" t="s">
        <v>46</v>
      </c>
      <c r="F297" s="371"/>
      <c r="G297" s="245" t="s">
        <v>841</v>
      </c>
      <c r="H297" s="371"/>
      <c r="I297" s="245"/>
      <c r="J297" s="245"/>
      <c r="K297" s="245"/>
      <c r="L297" s="245">
        <v>1</v>
      </c>
      <c r="M297" s="245"/>
      <c r="N297" s="371"/>
      <c r="O297" s="245"/>
      <c r="P297" s="245"/>
      <c r="Q297" s="245">
        <v>1</v>
      </c>
      <c r="R297" s="245"/>
      <c r="S297" s="245"/>
      <c r="T297" s="240"/>
      <c r="U297" s="246" t="s">
        <v>355</v>
      </c>
      <c r="V297" s="245">
        <v>4</v>
      </c>
      <c r="W297" s="245"/>
      <c r="X297" s="245">
        <v>1</v>
      </c>
      <c r="Y297" s="245"/>
      <c r="Z297" s="245"/>
      <c r="AA297" s="245"/>
      <c r="AB297" s="371"/>
      <c r="AC297" s="247"/>
      <c r="AD297" s="640"/>
      <c r="AE297" s="245"/>
      <c r="AF297" s="371"/>
      <c r="AG297" s="250" t="s">
        <v>38</v>
      </c>
      <c r="AH297" s="371"/>
      <c r="AI297" s="245"/>
      <c r="AJ297" s="245"/>
      <c r="AK297" s="245"/>
      <c r="AL297" s="245"/>
      <c r="AM297" s="250"/>
      <c r="AN297" s="245"/>
      <c r="AO297" s="245"/>
      <c r="AP297" s="245"/>
      <c r="AQ297" s="245"/>
      <c r="AR297" s="245"/>
      <c r="AS297" s="245"/>
      <c r="AT297" s="245"/>
      <c r="AV297" s="245">
        <f t="shared" si="238"/>
        <v>0</v>
      </c>
      <c r="AX297" s="247" t="s">
        <v>432</v>
      </c>
      <c r="AY297" s="241"/>
      <c r="AZ297" s="245">
        <v>1</v>
      </c>
      <c r="BA297" s="245" t="str">
        <f t="shared" si="237"/>
        <v xml:space="preserve"> </v>
      </c>
      <c r="BC297" s="245"/>
      <c r="BE297" s="245"/>
      <c r="BF297" s="124"/>
      <c r="BG297" s="245"/>
      <c r="BH297" s="124"/>
      <c r="BI297" s="245"/>
      <c r="BJ297" s="124"/>
      <c r="BK297" s="245"/>
      <c r="BL297" s="124"/>
      <c r="BM297" s="248">
        <f t="shared" si="230"/>
        <v>0</v>
      </c>
      <c r="BN297" s="249" t="e">
        <f t="shared" si="224"/>
        <v>#DIV/0!</v>
      </c>
      <c r="BO297" s="124">
        <f t="shared" si="231"/>
        <v>0</v>
      </c>
      <c r="BQ297" s="253"/>
    </row>
    <row r="298" spans="1:69" s="112" customFormat="1" ht="168" customHeight="1" x14ac:dyDescent="0.25">
      <c r="A298" s="245" t="s">
        <v>416</v>
      </c>
      <c r="B298" s="760" t="s">
        <v>558</v>
      </c>
      <c r="C298" s="761"/>
      <c r="D298" s="371"/>
      <c r="E298" s="245" t="s">
        <v>46</v>
      </c>
      <c r="F298" s="371"/>
      <c r="G298" s="245" t="s">
        <v>841</v>
      </c>
      <c r="H298" s="371"/>
      <c r="I298" s="245"/>
      <c r="J298" s="245"/>
      <c r="K298" s="245"/>
      <c r="L298" s="245">
        <v>1</v>
      </c>
      <c r="M298" s="245"/>
      <c r="N298" s="371"/>
      <c r="O298" s="245">
        <v>1</v>
      </c>
      <c r="P298" s="245"/>
      <c r="Q298" s="245"/>
      <c r="R298" s="245"/>
      <c r="S298" s="245">
        <v>1</v>
      </c>
      <c r="T298" s="240"/>
      <c r="U298" s="246" t="s">
        <v>355</v>
      </c>
      <c r="V298" s="245">
        <v>4</v>
      </c>
      <c r="W298" s="245"/>
      <c r="X298" s="245"/>
      <c r="Y298" s="245">
        <v>1</v>
      </c>
      <c r="Z298" s="245"/>
      <c r="AA298" s="245"/>
      <c r="AB298" s="371"/>
      <c r="AC298" s="247"/>
      <c r="AD298" s="640"/>
      <c r="AE298" s="245"/>
      <c r="AF298" s="371"/>
      <c r="AG298" s="250" t="s">
        <v>38</v>
      </c>
      <c r="AH298" s="371"/>
      <c r="AI298" s="245"/>
      <c r="AJ298" s="245"/>
      <c r="AK298" s="245"/>
      <c r="AL298" s="245"/>
      <c r="AM298" s="250"/>
      <c r="AN298" s="245"/>
      <c r="AO298" s="245"/>
      <c r="AP298" s="245"/>
      <c r="AQ298" s="245"/>
      <c r="AR298" s="245"/>
      <c r="AS298" s="245"/>
      <c r="AT298" s="245"/>
      <c r="AV298" s="245">
        <f t="shared" si="238"/>
        <v>0</v>
      </c>
      <c r="AX298" s="247" t="s">
        <v>432</v>
      </c>
      <c r="AY298" s="241"/>
      <c r="AZ298" s="245">
        <v>1</v>
      </c>
      <c r="BA298" s="245" t="str">
        <f t="shared" si="237"/>
        <v xml:space="preserve"> </v>
      </c>
      <c r="BC298" s="245"/>
      <c r="BE298" s="245"/>
      <c r="BF298" s="124"/>
      <c r="BG298" s="245"/>
      <c r="BH298" s="124"/>
      <c r="BI298" s="245"/>
      <c r="BJ298" s="124"/>
      <c r="BK298" s="245"/>
      <c r="BL298" s="124"/>
      <c r="BM298" s="248">
        <f t="shared" si="230"/>
        <v>0</v>
      </c>
      <c r="BN298" s="249" t="e">
        <f t="shared" si="224"/>
        <v>#DIV/0!</v>
      </c>
      <c r="BO298" s="124">
        <f t="shared" si="231"/>
        <v>0</v>
      </c>
      <c r="BQ298" s="253"/>
    </row>
    <row r="299" spans="1:69" s="112" customFormat="1" ht="153.6" customHeight="1" x14ac:dyDescent="0.25">
      <c r="A299" s="245" t="s">
        <v>288</v>
      </c>
      <c r="B299" s="760" t="s">
        <v>559</v>
      </c>
      <c r="C299" s="761"/>
      <c r="D299" s="371"/>
      <c r="E299" s="245" t="s">
        <v>46</v>
      </c>
      <c r="F299" s="371"/>
      <c r="G299" s="245" t="s">
        <v>841</v>
      </c>
      <c r="H299" s="371"/>
      <c r="I299" s="245"/>
      <c r="J299" s="245"/>
      <c r="K299" s="245"/>
      <c r="L299" s="245">
        <v>1</v>
      </c>
      <c r="M299" s="245"/>
      <c r="N299" s="371"/>
      <c r="O299" s="245">
        <v>1</v>
      </c>
      <c r="P299" s="245">
        <v>1</v>
      </c>
      <c r="Q299" s="245">
        <v>1</v>
      </c>
      <c r="R299" s="245">
        <v>1</v>
      </c>
      <c r="S299" s="245">
        <v>1</v>
      </c>
      <c r="T299" s="240"/>
      <c r="U299" s="246" t="s">
        <v>355</v>
      </c>
      <c r="V299" s="245">
        <v>4</v>
      </c>
      <c r="W299" s="245"/>
      <c r="X299" s="245"/>
      <c r="Y299" s="245">
        <v>1</v>
      </c>
      <c r="Z299" s="245"/>
      <c r="AA299" s="245"/>
      <c r="AB299" s="371"/>
      <c r="AC299" s="247"/>
      <c r="AD299" s="640"/>
      <c r="AE299" s="245"/>
      <c r="AF299" s="371"/>
      <c r="AG299" s="250" t="s">
        <v>38</v>
      </c>
      <c r="AH299" s="371"/>
      <c r="AI299" s="245"/>
      <c r="AJ299" s="245"/>
      <c r="AK299" s="245"/>
      <c r="AL299" s="245"/>
      <c r="AM299" s="250"/>
      <c r="AN299" s="245"/>
      <c r="AO299" s="245"/>
      <c r="AP299" s="245"/>
      <c r="AQ299" s="245"/>
      <c r="AR299" s="245"/>
      <c r="AS299" s="245"/>
      <c r="AT299" s="245"/>
      <c r="AV299" s="245">
        <f t="shared" si="238"/>
        <v>0</v>
      </c>
      <c r="AX299" s="247" t="s">
        <v>35</v>
      </c>
      <c r="AY299" s="241"/>
      <c r="AZ299" s="245">
        <v>1</v>
      </c>
      <c r="BA299" s="245" t="str">
        <f t="shared" si="237"/>
        <v xml:space="preserve"> </v>
      </c>
      <c r="BC299" s="245"/>
      <c r="BE299" s="245"/>
      <c r="BF299" s="124"/>
      <c r="BG299" s="245"/>
      <c r="BH299" s="124"/>
      <c r="BI299" s="245"/>
      <c r="BJ299" s="124"/>
      <c r="BK299" s="245"/>
      <c r="BL299" s="124"/>
      <c r="BM299" s="248">
        <f t="shared" si="230"/>
        <v>0</v>
      </c>
      <c r="BN299" s="249" t="e">
        <f t="shared" si="224"/>
        <v>#DIV/0!</v>
      </c>
      <c r="BO299" s="124">
        <f t="shared" si="231"/>
        <v>0</v>
      </c>
      <c r="BQ299" s="253"/>
    </row>
    <row r="300" spans="1:69" s="112" customFormat="1" ht="75.75" customHeight="1" x14ac:dyDescent="0.25">
      <c r="A300" s="245" t="s">
        <v>797</v>
      </c>
      <c r="B300" s="820" t="s">
        <v>856</v>
      </c>
      <c r="C300" s="821"/>
      <c r="D300" s="371"/>
      <c r="E300" s="758" t="s">
        <v>46</v>
      </c>
      <c r="F300" s="371"/>
      <c r="G300" s="758" t="s">
        <v>841</v>
      </c>
      <c r="H300" s="371"/>
      <c r="I300" s="758"/>
      <c r="J300" s="758"/>
      <c r="K300" s="758"/>
      <c r="L300" s="758">
        <v>1</v>
      </c>
      <c r="M300" s="758"/>
      <c r="N300" s="371"/>
      <c r="O300" s="758">
        <v>1</v>
      </c>
      <c r="P300" s="758"/>
      <c r="Q300" s="758"/>
      <c r="R300" s="758"/>
      <c r="S300" s="758"/>
      <c r="T300" s="144"/>
      <c r="U300" s="894" t="s">
        <v>355</v>
      </c>
      <c r="V300" s="758">
        <v>4</v>
      </c>
      <c r="W300" s="758"/>
      <c r="X300" s="758"/>
      <c r="Y300" s="758"/>
      <c r="Z300" s="758">
        <v>1</v>
      </c>
      <c r="AA300" s="758"/>
      <c r="AB300" s="371"/>
      <c r="AC300" s="885"/>
      <c r="AD300" s="632"/>
      <c r="AE300" s="758"/>
      <c r="AF300" s="371"/>
      <c r="AG300" s="856" t="s">
        <v>38</v>
      </c>
      <c r="AH300" s="371"/>
      <c r="AI300" s="758"/>
      <c r="AJ300" s="758"/>
      <c r="AK300" s="758"/>
      <c r="AL300" s="758"/>
      <c r="AM300" s="758"/>
      <c r="AN300" s="758"/>
      <c r="AO300" s="758"/>
      <c r="AP300" s="758"/>
      <c r="AQ300" s="758"/>
      <c r="AR300" s="758"/>
      <c r="AS300" s="758"/>
      <c r="AT300" s="758"/>
      <c r="AV300" s="758">
        <f t="shared" si="238"/>
        <v>0</v>
      </c>
      <c r="AX300" s="247" t="s">
        <v>35</v>
      </c>
      <c r="AY300" s="145"/>
      <c r="AZ300" s="758">
        <v>1</v>
      </c>
      <c r="BA300" s="758" t="str">
        <f>IF(AV300&lt;&gt;0,1," ")</f>
        <v xml:space="preserve"> </v>
      </c>
      <c r="BC300" s="758"/>
      <c r="BE300" s="758"/>
      <c r="BF300" s="699"/>
      <c r="BG300" s="758"/>
      <c r="BH300" s="699"/>
      <c r="BI300" s="758"/>
      <c r="BJ300" s="699"/>
      <c r="BK300" s="758"/>
      <c r="BL300" s="699"/>
      <c r="BM300" s="1172">
        <f t="shared" si="230"/>
        <v>0</v>
      </c>
      <c r="BN300" s="1151" t="e">
        <f t="shared" si="224"/>
        <v>#DIV/0!</v>
      </c>
      <c r="BO300" s="699">
        <f t="shared" si="231"/>
        <v>0</v>
      </c>
      <c r="BQ300" s="715"/>
    </row>
    <row r="301" spans="1:69" s="112" customFormat="1" ht="75.75" customHeight="1" x14ac:dyDescent="0.25">
      <c r="A301" s="245" t="s">
        <v>797</v>
      </c>
      <c r="B301" s="822"/>
      <c r="C301" s="823"/>
      <c r="D301" s="371"/>
      <c r="E301" s="759"/>
      <c r="F301" s="371"/>
      <c r="G301" s="759"/>
      <c r="H301" s="371"/>
      <c r="I301" s="759"/>
      <c r="J301" s="759"/>
      <c r="K301" s="759"/>
      <c r="L301" s="759"/>
      <c r="M301" s="759"/>
      <c r="N301" s="371"/>
      <c r="O301" s="759"/>
      <c r="P301" s="759"/>
      <c r="Q301" s="759"/>
      <c r="R301" s="759"/>
      <c r="S301" s="759"/>
      <c r="T301" s="144"/>
      <c r="U301" s="895"/>
      <c r="V301" s="759"/>
      <c r="W301" s="759"/>
      <c r="X301" s="759"/>
      <c r="Y301" s="759"/>
      <c r="Z301" s="759"/>
      <c r="AA301" s="759"/>
      <c r="AB301" s="371"/>
      <c r="AC301" s="886"/>
      <c r="AD301" s="632"/>
      <c r="AE301" s="759"/>
      <c r="AF301" s="371"/>
      <c r="AG301" s="857"/>
      <c r="AH301" s="371"/>
      <c r="AI301" s="759"/>
      <c r="AJ301" s="759"/>
      <c r="AK301" s="759"/>
      <c r="AL301" s="759"/>
      <c r="AM301" s="759"/>
      <c r="AN301" s="759"/>
      <c r="AO301" s="759"/>
      <c r="AP301" s="759"/>
      <c r="AQ301" s="759"/>
      <c r="AR301" s="759"/>
      <c r="AS301" s="759"/>
      <c r="AT301" s="759"/>
      <c r="AV301" s="759"/>
      <c r="AX301" s="247" t="s">
        <v>76</v>
      </c>
      <c r="AY301" s="145"/>
      <c r="AZ301" s="759"/>
      <c r="BA301" s="759"/>
      <c r="BC301" s="759"/>
      <c r="BE301" s="759"/>
      <c r="BF301" s="700"/>
      <c r="BG301" s="759"/>
      <c r="BH301" s="700"/>
      <c r="BI301" s="759"/>
      <c r="BJ301" s="700"/>
      <c r="BK301" s="759"/>
      <c r="BL301" s="700"/>
      <c r="BM301" s="1173"/>
      <c r="BN301" s="1152"/>
      <c r="BO301" s="700"/>
      <c r="BQ301" s="716"/>
    </row>
    <row r="302" spans="1:69" s="91" customFormat="1" ht="9" customHeight="1" thickBot="1" x14ac:dyDescent="0.3">
      <c r="A302" s="111"/>
      <c r="B302" s="112"/>
      <c r="C302" s="112"/>
      <c r="D302" s="111"/>
      <c r="E302" s="111"/>
      <c r="F302" s="111"/>
      <c r="G302" s="111"/>
      <c r="H302" s="111"/>
      <c r="I302" s="111"/>
      <c r="J302" s="111"/>
      <c r="K302" s="111"/>
      <c r="L302" s="111"/>
      <c r="M302" s="111"/>
      <c r="N302" s="111"/>
      <c r="O302" s="111"/>
      <c r="P302" s="111"/>
      <c r="Q302" s="111"/>
      <c r="R302" s="111"/>
      <c r="S302" s="111"/>
      <c r="T302" s="111"/>
      <c r="U302" s="113"/>
      <c r="V302" s="111"/>
      <c r="W302" s="111"/>
      <c r="X302" s="111"/>
      <c r="Y302" s="111"/>
      <c r="Z302" s="111"/>
      <c r="AA302" s="111"/>
      <c r="AB302" s="111"/>
      <c r="AC302" s="114"/>
      <c r="AD302" s="132"/>
      <c r="AE302" s="111"/>
      <c r="AF302" s="111"/>
      <c r="AG302" s="111"/>
      <c r="AH302" s="111"/>
      <c r="AI302" s="111"/>
      <c r="AJ302" s="111"/>
      <c r="AK302" s="111"/>
      <c r="AL302" s="111"/>
      <c r="AM302" s="111"/>
      <c r="AN302" s="111"/>
      <c r="AO302" s="111"/>
      <c r="AP302" s="111"/>
      <c r="AQ302" s="111"/>
      <c r="AR302" s="111"/>
      <c r="AS302" s="111"/>
      <c r="AT302" s="111"/>
      <c r="AV302" s="111"/>
      <c r="AX302" s="112"/>
      <c r="AY302" s="111"/>
      <c r="AZ302" s="111"/>
      <c r="BA302" s="111"/>
      <c r="BC302" s="111"/>
      <c r="BF302" s="115"/>
      <c r="BH302" s="115"/>
      <c r="BJ302" s="115"/>
      <c r="BL302" s="115"/>
      <c r="BM302" s="116"/>
      <c r="BN302" s="116"/>
      <c r="BO302" s="115"/>
    </row>
    <row r="303" spans="1:69" s="203" customFormat="1" ht="60.6" customHeight="1" thickTop="1" thickBot="1" x14ac:dyDescent="0.3">
      <c r="A303" s="832" t="str">
        <f>B269</f>
        <v>AUDITORÍAS A POLÍTICAS</v>
      </c>
      <c r="B303" s="832"/>
      <c r="C303" s="460" t="s">
        <v>333</v>
      </c>
      <c r="D303" s="200"/>
      <c r="E303" s="412">
        <f>COUNTIF(BC270:BC301,"P")</f>
        <v>1</v>
      </c>
      <c r="F303" s="200"/>
      <c r="G303" s="568">
        <f>E303/(E303+E304)</f>
        <v>1</v>
      </c>
      <c r="H303" s="200"/>
      <c r="I303" s="412">
        <f>SUM(I270:I301)</f>
        <v>0</v>
      </c>
      <c r="J303" s="412">
        <f>SUM(J270:J301)</f>
        <v>0</v>
      </c>
      <c r="K303" s="412">
        <f>SUM(K270:K301)</f>
        <v>0</v>
      </c>
      <c r="L303" s="412">
        <f>SUM(L270:L301)</f>
        <v>28</v>
      </c>
      <c r="M303" s="412">
        <f>SUM(M270:M301)</f>
        <v>0</v>
      </c>
      <c r="N303" s="201"/>
      <c r="O303" s="412">
        <f>SUM(O270:O301)</f>
        <v>12</v>
      </c>
      <c r="P303" s="412">
        <f>SUM(P270:P301)</f>
        <v>7</v>
      </c>
      <c r="Q303" s="412">
        <f>SUM(Q270:Q301)</f>
        <v>13</v>
      </c>
      <c r="R303" s="412">
        <f>SUM(R270:R301)</f>
        <v>2</v>
      </c>
      <c r="S303" s="412">
        <f>SUM(S270:S301)</f>
        <v>8</v>
      </c>
      <c r="T303" s="200"/>
      <c r="U303" s="202"/>
      <c r="V303" s="200"/>
      <c r="W303" s="508">
        <f>SUM(W270:W301)</f>
        <v>3</v>
      </c>
      <c r="X303" s="508">
        <f>SUM(X270:X301)</f>
        <v>3</v>
      </c>
      <c r="Y303" s="508">
        <f>SUM(Y270:Y301)</f>
        <v>7</v>
      </c>
      <c r="Z303" s="508">
        <f>SUM(Z270:Z301)</f>
        <v>4</v>
      </c>
      <c r="AA303" s="508">
        <f>SUM(AA270:AA301)</f>
        <v>0</v>
      </c>
      <c r="AB303" s="200"/>
      <c r="AC303" s="887"/>
      <c r="AD303" s="639"/>
      <c r="AE303" s="200"/>
      <c r="AF303" s="200"/>
      <c r="AG303" s="412" t="s">
        <v>253</v>
      </c>
      <c r="AH303" s="200"/>
      <c r="AI303" s="832">
        <f>SUM(AI270:AK301)</f>
        <v>1</v>
      </c>
      <c r="AJ303" s="832"/>
      <c r="AK303" s="832"/>
      <c r="AL303" s="832">
        <f>SUM(AL270:AN301)</f>
        <v>0</v>
      </c>
      <c r="AM303" s="832"/>
      <c r="AN303" s="832"/>
      <c r="AO303" s="832">
        <f>SUM(AO270:AQ301)</f>
        <v>0</v>
      </c>
      <c r="AP303" s="832"/>
      <c r="AQ303" s="832"/>
      <c r="AR303" s="832">
        <f>SUM(AR270:AT301)</f>
        <v>0</v>
      </c>
      <c r="AS303" s="832"/>
      <c r="AT303" s="832"/>
      <c r="AV303" s="832">
        <f>SUM(AV270:AV301)</f>
        <v>1</v>
      </c>
      <c r="AX303" s="842" t="s">
        <v>264</v>
      </c>
      <c r="AY303" s="200"/>
      <c r="AZ303" s="412">
        <f>SUM(AZ270:AZ301)</f>
        <v>28</v>
      </c>
      <c r="BA303" s="412">
        <f>SUM(BA270:BA301)</f>
        <v>1</v>
      </c>
      <c r="BC303" s="201"/>
      <c r="BE303" s="394">
        <f t="shared" ref="BE303:BM303" si="239">SUM(BE270:BE301)</f>
        <v>0</v>
      </c>
      <c r="BF303" s="847">
        <f t="shared" si="239"/>
        <v>0</v>
      </c>
      <c r="BG303" s="394">
        <f t="shared" si="239"/>
        <v>0</v>
      </c>
      <c r="BH303" s="847">
        <f t="shared" si="239"/>
        <v>0</v>
      </c>
      <c r="BI303" s="394">
        <f t="shared" si="239"/>
        <v>0</v>
      </c>
      <c r="BJ303" s="847">
        <f t="shared" si="239"/>
        <v>0</v>
      </c>
      <c r="BK303" s="394">
        <f t="shared" si="239"/>
        <v>0</v>
      </c>
      <c r="BL303" s="847">
        <f t="shared" si="239"/>
        <v>0</v>
      </c>
      <c r="BM303" s="1149">
        <f t="shared" si="239"/>
        <v>0</v>
      </c>
      <c r="BN303" s="1176">
        <f>BM303/AV303</f>
        <v>0</v>
      </c>
      <c r="BO303" s="847">
        <f>SUM(BO270:BO301)</f>
        <v>0</v>
      </c>
      <c r="BP303" s="204"/>
      <c r="BQ303" s="204"/>
    </row>
    <row r="304" spans="1:69" s="203" customFormat="1" ht="60.6" customHeight="1" thickTop="1" thickBot="1" x14ac:dyDescent="0.3">
      <c r="A304" s="832"/>
      <c r="B304" s="832"/>
      <c r="C304" s="460" t="s">
        <v>334</v>
      </c>
      <c r="D304" s="200"/>
      <c r="E304" s="412">
        <f>COUNTIF(BC270:BC301,"C")</f>
        <v>0</v>
      </c>
      <c r="F304" s="200"/>
      <c r="G304" s="568">
        <f>E304/(E303+E304)</f>
        <v>0</v>
      </c>
      <c r="H304" s="200"/>
      <c r="I304" s="832">
        <f>SUM(I303:M303)</f>
        <v>28</v>
      </c>
      <c r="J304" s="832"/>
      <c r="K304" s="832"/>
      <c r="L304" s="832"/>
      <c r="M304" s="832"/>
      <c r="N304" s="201"/>
      <c r="O304" s="832">
        <f>SUM(O303:S303)</f>
        <v>42</v>
      </c>
      <c r="P304" s="832"/>
      <c r="Q304" s="832"/>
      <c r="R304" s="832"/>
      <c r="S304" s="832"/>
      <c r="T304" s="200"/>
      <c r="U304" s="202"/>
      <c r="V304" s="200"/>
      <c r="W304" s="200"/>
      <c r="X304" s="200"/>
      <c r="Y304" s="200"/>
      <c r="Z304" s="200"/>
      <c r="AA304" s="200"/>
      <c r="AB304" s="200"/>
      <c r="AC304" s="887"/>
      <c r="AD304" s="639"/>
      <c r="AE304" s="200"/>
      <c r="AF304" s="200"/>
      <c r="AG304" s="412" t="s">
        <v>766</v>
      </c>
      <c r="AH304" s="200"/>
      <c r="AI304" s="832">
        <f>AI303+AL303+AO303+AR303</f>
        <v>1</v>
      </c>
      <c r="AJ304" s="832"/>
      <c r="AK304" s="832"/>
      <c r="AL304" s="832"/>
      <c r="AM304" s="832"/>
      <c r="AN304" s="832"/>
      <c r="AO304" s="832"/>
      <c r="AP304" s="832"/>
      <c r="AQ304" s="832"/>
      <c r="AR304" s="832"/>
      <c r="AS304" s="832"/>
      <c r="AT304" s="832"/>
      <c r="AV304" s="832"/>
      <c r="AX304" s="842"/>
      <c r="AY304" s="200"/>
      <c r="AZ304" s="862">
        <f>BA303/AZ303</f>
        <v>3.5714285714285712E-2</v>
      </c>
      <c r="BA304" s="862"/>
      <c r="BC304" s="206"/>
      <c r="BE304" s="401">
        <f>BE303/AI303</f>
        <v>0</v>
      </c>
      <c r="BF304" s="847"/>
      <c r="BG304" s="401" t="e">
        <f>BG303/AL303</f>
        <v>#DIV/0!</v>
      </c>
      <c r="BH304" s="847"/>
      <c r="BI304" s="401" t="e">
        <f>BI303/AO303</f>
        <v>#DIV/0!</v>
      </c>
      <c r="BJ304" s="847"/>
      <c r="BK304" s="401" t="e">
        <f>BK303/AR303</f>
        <v>#DIV/0!</v>
      </c>
      <c r="BL304" s="847"/>
      <c r="BM304" s="1149"/>
      <c r="BN304" s="1176"/>
      <c r="BO304" s="847"/>
      <c r="BP304" s="204"/>
      <c r="BQ304" s="204"/>
    </row>
    <row r="305" spans="1:69" s="91" customFormat="1" ht="23.4" thickTop="1" x14ac:dyDescent="0.25">
      <c r="A305" s="117"/>
      <c r="B305" s="118"/>
      <c r="C305" s="118"/>
      <c r="D305" s="111"/>
      <c r="E305" s="111"/>
      <c r="F305" s="111"/>
      <c r="G305" s="111"/>
      <c r="H305" s="111"/>
      <c r="I305" s="111"/>
      <c r="J305" s="111"/>
      <c r="K305" s="111"/>
      <c r="L305" s="111"/>
      <c r="M305" s="111"/>
      <c r="N305" s="111"/>
      <c r="O305" s="111"/>
      <c r="P305" s="111"/>
      <c r="Q305" s="111"/>
      <c r="R305" s="111"/>
      <c r="S305" s="111"/>
      <c r="T305" s="111"/>
      <c r="U305" s="113"/>
      <c r="V305" s="111"/>
      <c r="W305" s="111"/>
      <c r="X305" s="111"/>
      <c r="Y305" s="111"/>
      <c r="Z305" s="111"/>
      <c r="AA305" s="111"/>
      <c r="AB305" s="111"/>
      <c r="AC305" s="114"/>
      <c r="AD305" s="132"/>
      <c r="AE305" s="111"/>
      <c r="AF305" s="111"/>
      <c r="AG305" s="111"/>
      <c r="AH305" s="111"/>
      <c r="AI305" s="111"/>
      <c r="AJ305" s="111"/>
      <c r="AK305" s="111"/>
      <c r="AL305" s="111"/>
      <c r="AM305" s="111"/>
      <c r="AN305" s="111"/>
      <c r="AO305" s="111"/>
      <c r="AP305" s="111"/>
      <c r="AQ305" s="111"/>
      <c r="AR305" s="111"/>
      <c r="AS305" s="111"/>
      <c r="AT305" s="111"/>
      <c r="AV305" s="111"/>
      <c r="AX305" s="112"/>
      <c r="AY305" s="111"/>
      <c r="AZ305" s="111"/>
      <c r="BA305" s="111"/>
      <c r="BC305" s="111"/>
      <c r="BF305" s="115"/>
      <c r="BH305" s="115"/>
      <c r="BJ305" s="115"/>
      <c r="BL305" s="115"/>
      <c r="BM305" s="116"/>
      <c r="BN305" s="116"/>
      <c r="BO305" s="115"/>
    </row>
    <row r="306" spans="1:69" s="204" customFormat="1" ht="60" customHeight="1" x14ac:dyDescent="0.25">
      <c r="A306" s="254">
        <v>12</v>
      </c>
      <c r="B306" s="1051" t="s">
        <v>269</v>
      </c>
      <c r="C306" s="1052"/>
      <c r="D306" s="201"/>
      <c r="E306" s="111"/>
      <c r="F306" s="111"/>
      <c r="G306" s="111"/>
      <c r="H306" s="201"/>
      <c r="I306" s="210"/>
      <c r="J306" s="210"/>
      <c r="K306" s="210"/>
      <c r="L306" s="210"/>
      <c r="M306" s="210"/>
      <c r="N306" s="201"/>
      <c r="O306" s="210"/>
      <c r="P306" s="210"/>
      <c r="Q306" s="210"/>
      <c r="R306" s="210"/>
      <c r="S306" s="210"/>
      <c r="T306" s="201"/>
      <c r="U306" s="211"/>
      <c r="V306" s="210"/>
      <c r="W306" s="210"/>
      <c r="X306" s="210"/>
      <c r="Y306" s="210"/>
      <c r="Z306" s="210"/>
      <c r="AA306" s="210"/>
      <c r="AB306" s="201"/>
      <c r="AC306" s="207"/>
      <c r="AD306" s="205"/>
      <c r="AE306" s="342"/>
      <c r="AF306" s="201"/>
      <c r="AG306" s="210"/>
      <c r="AH306" s="201"/>
      <c r="AI306" s="210"/>
      <c r="AJ306" s="210"/>
      <c r="AK306" s="210"/>
      <c r="AL306" s="210"/>
      <c r="AM306" s="210"/>
      <c r="AN306" s="210"/>
      <c r="AO306" s="210"/>
      <c r="AP306" s="210"/>
      <c r="AQ306" s="210"/>
      <c r="AR306" s="210"/>
      <c r="AS306" s="210"/>
      <c r="AT306" s="210"/>
      <c r="AV306" s="210"/>
      <c r="AX306" s="212"/>
      <c r="AY306" s="201"/>
      <c r="AZ306" s="210"/>
      <c r="BA306" s="210"/>
      <c r="BC306" s="210"/>
      <c r="BF306" s="209"/>
      <c r="BH306" s="209"/>
      <c r="BJ306" s="209"/>
      <c r="BL306" s="209"/>
      <c r="BM306" s="203"/>
      <c r="BN306" s="203"/>
      <c r="BO306" s="209"/>
    </row>
    <row r="307" spans="1:69" s="112" customFormat="1" ht="153.75" customHeight="1" x14ac:dyDescent="0.25">
      <c r="A307" s="134" t="s">
        <v>289</v>
      </c>
      <c r="B307" s="1127" t="s">
        <v>519</v>
      </c>
      <c r="C307" s="1128"/>
      <c r="D307" s="371"/>
      <c r="E307" s="134" t="s">
        <v>46</v>
      </c>
      <c r="F307" s="371"/>
      <c r="G307" s="134" t="s">
        <v>841</v>
      </c>
      <c r="H307" s="371"/>
      <c r="I307" s="134"/>
      <c r="J307" s="134"/>
      <c r="K307" s="134"/>
      <c r="L307" s="134">
        <v>1</v>
      </c>
      <c r="M307" s="134"/>
      <c r="N307" s="371"/>
      <c r="O307" s="134"/>
      <c r="P307" s="134"/>
      <c r="Q307" s="134">
        <v>1</v>
      </c>
      <c r="R307" s="134"/>
      <c r="S307" s="134"/>
      <c r="T307" s="144"/>
      <c r="U307" s="135" t="s">
        <v>355</v>
      </c>
      <c r="V307" s="134">
        <v>4</v>
      </c>
      <c r="W307" s="134"/>
      <c r="X307" s="134"/>
      <c r="Y307" s="134"/>
      <c r="Z307" s="134"/>
      <c r="AA307" s="134"/>
      <c r="AB307" s="371"/>
      <c r="AC307" s="137"/>
      <c r="AD307" s="632"/>
      <c r="AE307" s="134" t="s">
        <v>61</v>
      </c>
      <c r="AF307" s="371"/>
      <c r="AG307" s="148" t="s">
        <v>208</v>
      </c>
      <c r="AH307" s="371"/>
      <c r="AI307" s="134"/>
      <c r="AJ307" s="134"/>
      <c r="AK307" s="134">
        <v>1</v>
      </c>
      <c r="AL307" s="134"/>
      <c r="AM307" s="134"/>
      <c r="AN307" s="134"/>
      <c r="AO307" s="134"/>
      <c r="AP307" s="134"/>
      <c r="AQ307" s="134"/>
      <c r="AR307" s="134"/>
      <c r="AS307" s="134"/>
      <c r="AT307" s="134"/>
      <c r="AV307" s="134">
        <f>SUM(AI307:AT307)</f>
        <v>1</v>
      </c>
      <c r="AX307" s="137" t="s">
        <v>251</v>
      </c>
      <c r="AY307" s="145"/>
      <c r="AZ307" s="134">
        <v>1</v>
      </c>
      <c r="BA307" s="134">
        <f>IF(AV307&lt;&gt;0,1," ")</f>
        <v>1</v>
      </c>
      <c r="BC307" s="134" t="s">
        <v>332</v>
      </c>
      <c r="BE307" s="134"/>
      <c r="BF307" s="124"/>
      <c r="BG307" s="134"/>
      <c r="BH307" s="124"/>
      <c r="BI307" s="134"/>
      <c r="BJ307" s="124"/>
      <c r="BK307" s="134"/>
      <c r="BL307" s="124"/>
      <c r="BM307" s="139">
        <f t="shared" ref="BM307:BM309" si="240">BE307+BG307+BI307+BK307</f>
        <v>0</v>
      </c>
      <c r="BN307" s="140">
        <f t="shared" ref="BN307:BN309" si="241">BM307/AV307</f>
        <v>0</v>
      </c>
      <c r="BO307" s="124">
        <f t="shared" ref="BO307:BO309" si="242">BF307+BH307+BJ307+BL307</f>
        <v>0</v>
      </c>
      <c r="BQ307" s="146"/>
    </row>
    <row r="308" spans="1:69" s="112" customFormat="1" ht="72" customHeight="1" x14ac:dyDescent="0.25">
      <c r="A308" s="134" t="s">
        <v>290</v>
      </c>
      <c r="B308" s="873" t="s">
        <v>406</v>
      </c>
      <c r="C308" s="874"/>
      <c r="D308" s="371"/>
      <c r="E308" s="134" t="s">
        <v>46</v>
      </c>
      <c r="F308" s="371"/>
      <c r="G308" s="134" t="s">
        <v>841</v>
      </c>
      <c r="H308" s="371"/>
      <c r="I308" s="134"/>
      <c r="J308" s="134"/>
      <c r="K308" s="134"/>
      <c r="L308" s="134">
        <v>1</v>
      </c>
      <c r="M308" s="134"/>
      <c r="N308" s="371"/>
      <c r="O308" s="134">
        <v>1</v>
      </c>
      <c r="P308" s="134"/>
      <c r="Q308" s="134">
        <v>1</v>
      </c>
      <c r="R308" s="134"/>
      <c r="S308" s="134"/>
      <c r="T308" s="144"/>
      <c r="U308" s="135" t="s">
        <v>355</v>
      </c>
      <c r="V308" s="134">
        <v>4</v>
      </c>
      <c r="W308" s="134"/>
      <c r="X308" s="134"/>
      <c r="Y308" s="134"/>
      <c r="Z308" s="134"/>
      <c r="AA308" s="134"/>
      <c r="AB308" s="371"/>
      <c r="AC308" s="137"/>
      <c r="AD308" s="632"/>
      <c r="AE308" s="134"/>
      <c r="AF308" s="371"/>
      <c r="AG308" s="134" t="s">
        <v>38</v>
      </c>
      <c r="AH308" s="371"/>
      <c r="AI308" s="134"/>
      <c r="AJ308" s="134"/>
      <c r="AK308" s="134"/>
      <c r="AL308" s="134"/>
      <c r="AM308" s="134"/>
      <c r="AN308" s="134"/>
      <c r="AO308" s="134"/>
      <c r="AP308" s="134"/>
      <c r="AQ308" s="134"/>
      <c r="AR308" s="134"/>
      <c r="AS308" s="134"/>
      <c r="AT308" s="134"/>
      <c r="AV308" s="134">
        <f t="shared" ref="AV308:AV309" si="243">SUM(AI308:AT308)</f>
        <v>0</v>
      </c>
      <c r="AX308" s="137" t="s">
        <v>76</v>
      </c>
      <c r="AY308" s="145"/>
      <c r="AZ308" s="134">
        <v>1</v>
      </c>
      <c r="BA308" s="134" t="str">
        <f t="shared" ref="BA308:BA310" si="244">IF(AV308&lt;&gt;0,1," ")</f>
        <v xml:space="preserve"> </v>
      </c>
      <c r="BC308" s="134"/>
      <c r="BE308" s="134"/>
      <c r="BF308" s="124"/>
      <c r="BG308" s="134"/>
      <c r="BH308" s="124"/>
      <c r="BI308" s="134"/>
      <c r="BJ308" s="124"/>
      <c r="BK308" s="134"/>
      <c r="BL308" s="124"/>
      <c r="BM308" s="139">
        <f t="shared" si="240"/>
        <v>0</v>
      </c>
      <c r="BN308" s="140" t="e">
        <f t="shared" si="241"/>
        <v>#DIV/0!</v>
      </c>
      <c r="BO308" s="124">
        <f t="shared" si="242"/>
        <v>0</v>
      </c>
      <c r="BQ308" s="146"/>
    </row>
    <row r="309" spans="1:69" s="112" customFormat="1" ht="121.5" customHeight="1" x14ac:dyDescent="0.25">
      <c r="A309" s="134" t="s">
        <v>291</v>
      </c>
      <c r="B309" s="873" t="s">
        <v>222</v>
      </c>
      <c r="C309" s="874"/>
      <c r="D309" s="371"/>
      <c r="E309" s="134" t="s">
        <v>46</v>
      </c>
      <c r="F309" s="371"/>
      <c r="G309" s="134" t="s">
        <v>841</v>
      </c>
      <c r="H309" s="371"/>
      <c r="I309" s="134"/>
      <c r="J309" s="134"/>
      <c r="K309" s="134"/>
      <c r="L309" s="134">
        <v>1</v>
      </c>
      <c r="M309" s="134"/>
      <c r="N309" s="371"/>
      <c r="O309" s="134">
        <v>1</v>
      </c>
      <c r="P309" s="134"/>
      <c r="Q309" s="134"/>
      <c r="R309" s="134"/>
      <c r="S309" s="134"/>
      <c r="T309" s="144"/>
      <c r="U309" s="135" t="s">
        <v>355</v>
      </c>
      <c r="V309" s="134">
        <v>4</v>
      </c>
      <c r="W309" s="134"/>
      <c r="X309" s="134"/>
      <c r="Y309" s="134">
        <v>1</v>
      </c>
      <c r="Z309" s="134">
        <v>1</v>
      </c>
      <c r="AA309" s="134"/>
      <c r="AB309" s="371"/>
      <c r="AC309" s="137"/>
      <c r="AD309" s="632"/>
      <c r="AE309" s="134"/>
      <c r="AF309" s="371"/>
      <c r="AG309" s="148" t="s">
        <v>38</v>
      </c>
      <c r="AH309" s="371"/>
      <c r="AI309" s="134"/>
      <c r="AJ309" s="134"/>
      <c r="AK309" s="134"/>
      <c r="AL309" s="134"/>
      <c r="AM309" s="134"/>
      <c r="AN309" s="134"/>
      <c r="AO309" s="134"/>
      <c r="AP309" s="134"/>
      <c r="AQ309" s="134"/>
      <c r="AR309" s="134"/>
      <c r="AS309" s="134"/>
      <c r="AT309" s="134"/>
      <c r="AV309" s="134">
        <f t="shared" si="243"/>
        <v>0</v>
      </c>
      <c r="AX309" s="137" t="s">
        <v>223</v>
      </c>
      <c r="AY309" s="145"/>
      <c r="AZ309" s="134">
        <v>1</v>
      </c>
      <c r="BA309" s="134" t="str">
        <f t="shared" si="244"/>
        <v xml:space="preserve"> </v>
      </c>
      <c r="BC309" s="134"/>
      <c r="BE309" s="134"/>
      <c r="BF309" s="124"/>
      <c r="BG309" s="134"/>
      <c r="BH309" s="124"/>
      <c r="BI309" s="134"/>
      <c r="BJ309" s="124"/>
      <c r="BK309" s="134"/>
      <c r="BL309" s="124"/>
      <c r="BM309" s="139">
        <f t="shared" si="240"/>
        <v>0</v>
      </c>
      <c r="BN309" s="140" t="e">
        <f t="shared" si="241"/>
        <v>#DIV/0!</v>
      </c>
      <c r="BO309" s="124">
        <f t="shared" si="242"/>
        <v>0</v>
      </c>
      <c r="BQ309" s="146"/>
    </row>
    <row r="310" spans="1:69" s="112" customFormat="1" ht="89.4" customHeight="1" x14ac:dyDescent="0.25">
      <c r="A310" s="134" t="s">
        <v>292</v>
      </c>
      <c r="B310" s="873" t="s">
        <v>802</v>
      </c>
      <c r="C310" s="874"/>
      <c r="D310" s="371"/>
      <c r="E310" s="134" t="s">
        <v>46</v>
      </c>
      <c r="F310" s="371"/>
      <c r="G310" s="134" t="s">
        <v>841</v>
      </c>
      <c r="H310" s="371"/>
      <c r="I310" s="134"/>
      <c r="J310" s="134"/>
      <c r="K310" s="134"/>
      <c r="L310" s="134">
        <v>1</v>
      </c>
      <c r="M310" s="134"/>
      <c r="N310" s="371"/>
      <c r="O310" s="134">
        <v>1</v>
      </c>
      <c r="P310" s="134"/>
      <c r="Q310" s="134"/>
      <c r="R310" s="134"/>
      <c r="S310" s="134"/>
      <c r="T310" s="144"/>
      <c r="U310" s="135" t="s">
        <v>354</v>
      </c>
      <c r="V310" s="134">
        <v>3</v>
      </c>
      <c r="W310" s="134"/>
      <c r="X310" s="134"/>
      <c r="Y310" s="134">
        <v>1</v>
      </c>
      <c r="Z310" s="134"/>
      <c r="AA310" s="134"/>
      <c r="AB310" s="371"/>
      <c r="AC310" s="137"/>
      <c r="AD310" s="632"/>
      <c r="AE310" s="134"/>
      <c r="AF310" s="371"/>
      <c r="AG310" s="148" t="s">
        <v>38</v>
      </c>
      <c r="AH310" s="371"/>
      <c r="AI310" s="464"/>
      <c r="AJ310" s="464"/>
      <c r="AK310" s="464"/>
      <c r="AL310" s="464"/>
      <c r="AM310" s="464"/>
      <c r="AN310" s="464"/>
      <c r="AO310" s="464"/>
      <c r="AP310" s="464"/>
      <c r="AQ310" s="464"/>
      <c r="AR310" s="464"/>
      <c r="AS310" s="464"/>
      <c r="AT310" s="464"/>
      <c r="AV310" s="134">
        <f t="shared" ref="AV310" si="245">SUM(AI310:AT310)</f>
        <v>0</v>
      </c>
      <c r="AX310" s="137" t="s">
        <v>82</v>
      </c>
      <c r="AY310" s="145"/>
      <c r="AZ310" s="134">
        <v>1</v>
      </c>
      <c r="BA310" s="134" t="str">
        <f t="shared" si="244"/>
        <v xml:space="preserve"> </v>
      </c>
      <c r="BC310" s="134"/>
      <c r="BE310" s="134"/>
      <c r="BF310" s="124"/>
      <c r="BG310" s="134"/>
      <c r="BH310" s="124"/>
      <c r="BI310" s="134"/>
      <c r="BJ310" s="124"/>
      <c r="BK310" s="134"/>
      <c r="BL310" s="124"/>
      <c r="BM310" s="139">
        <f t="shared" ref="BM310" si="246">BE310+BG310+BI310+BK310</f>
        <v>0</v>
      </c>
      <c r="BN310" s="140" t="e">
        <f t="shared" ref="BN310" si="247">BM310/AV310</f>
        <v>#DIV/0!</v>
      </c>
      <c r="BO310" s="124">
        <f t="shared" ref="BO310" si="248">BF310+BH310+BJ310+BL310</f>
        <v>0</v>
      </c>
      <c r="BQ310" s="146"/>
    </row>
    <row r="311" spans="1:69" s="112" customFormat="1" ht="125.25" customHeight="1" x14ac:dyDescent="0.25">
      <c r="A311" s="695" t="s">
        <v>750</v>
      </c>
      <c r="B311" s="1080" t="s">
        <v>560</v>
      </c>
      <c r="C311" s="1081"/>
      <c r="D311" s="371"/>
      <c r="E311" s="695" t="s">
        <v>46</v>
      </c>
      <c r="F311" s="371"/>
      <c r="G311" s="695" t="s">
        <v>841</v>
      </c>
      <c r="H311" s="371"/>
      <c r="I311" s="896"/>
      <c r="J311" s="896"/>
      <c r="K311" s="896"/>
      <c r="L311" s="896">
        <v>1</v>
      </c>
      <c r="M311" s="896"/>
      <c r="N311" s="371"/>
      <c r="O311" s="896"/>
      <c r="P311" s="896"/>
      <c r="Q311" s="896"/>
      <c r="R311" s="896">
        <v>1</v>
      </c>
      <c r="S311" s="896"/>
      <c r="T311" s="144"/>
      <c r="U311" s="705" t="s">
        <v>355</v>
      </c>
      <c r="V311" s="695">
        <v>1</v>
      </c>
      <c r="W311" s="695">
        <v>1</v>
      </c>
      <c r="X311" s="695">
        <v>1</v>
      </c>
      <c r="Y311" s="695">
        <v>1</v>
      </c>
      <c r="Z311" s="695">
        <v>1</v>
      </c>
      <c r="AA311" s="695"/>
      <c r="AB311" s="371"/>
      <c r="AC311" s="695"/>
      <c r="AD311" s="632"/>
      <c r="AE311" s="695" t="s">
        <v>785</v>
      </c>
      <c r="AF311" s="371"/>
      <c r="AG311" s="148" t="s">
        <v>61</v>
      </c>
      <c r="AH311" s="371"/>
      <c r="AI311" s="134"/>
      <c r="AJ311" s="134"/>
      <c r="AK311" s="134">
        <v>1</v>
      </c>
      <c r="AL311" s="134"/>
      <c r="AM311" s="134"/>
      <c r="AN311" s="134"/>
      <c r="AO311" s="134"/>
      <c r="AP311" s="134"/>
      <c r="AQ311" s="134"/>
      <c r="AR311" s="134"/>
      <c r="AS311" s="134"/>
      <c r="AT311" s="134"/>
      <c r="AU311" s="91"/>
      <c r="AV311" s="695">
        <f t="shared" ref="AV311" si="249">SUM(AI311:AT311)</f>
        <v>1</v>
      </c>
      <c r="AW311" s="91"/>
      <c r="AX311" s="695" t="s">
        <v>55</v>
      </c>
      <c r="AY311" s="145"/>
      <c r="AZ311" s="695">
        <v>1</v>
      </c>
      <c r="BA311" s="695">
        <v>1</v>
      </c>
      <c r="BB311" s="91"/>
      <c r="BC311" s="695" t="s">
        <v>332</v>
      </c>
      <c r="BE311" s="695"/>
      <c r="BF311" s="699"/>
      <c r="BG311" s="695"/>
      <c r="BH311" s="699"/>
      <c r="BI311" s="695"/>
      <c r="BJ311" s="699"/>
      <c r="BK311" s="695"/>
      <c r="BL311" s="699"/>
      <c r="BM311" s="906">
        <f t="shared" ref="BM311" si="250">BE311+BG311+BI311+BK311</f>
        <v>0</v>
      </c>
      <c r="BN311" s="927">
        <f>BM311/AV311</f>
        <v>0</v>
      </c>
      <c r="BO311" s="699">
        <f t="shared" ref="BO311" si="251">BF311+BH311+BJ311+BL311</f>
        <v>0</v>
      </c>
      <c r="BQ311" s="146"/>
    </row>
    <row r="312" spans="1:69" s="112" customFormat="1" ht="125.25" customHeight="1" x14ac:dyDescent="0.25">
      <c r="A312" s="696"/>
      <c r="B312" s="1082"/>
      <c r="C312" s="1083"/>
      <c r="D312" s="371"/>
      <c r="E312" s="696"/>
      <c r="F312" s="371"/>
      <c r="G312" s="696"/>
      <c r="H312" s="371"/>
      <c r="I312" s="896"/>
      <c r="J312" s="896"/>
      <c r="K312" s="896"/>
      <c r="L312" s="896"/>
      <c r="M312" s="896"/>
      <c r="N312" s="371"/>
      <c r="O312" s="896"/>
      <c r="P312" s="896"/>
      <c r="Q312" s="896"/>
      <c r="R312" s="896"/>
      <c r="S312" s="896"/>
      <c r="T312" s="144"/>
      <c r="U312" s="706"/>
      <c r="V312" s="696"/>
      <c r="W312" s="696"/>
      <c r="X312" s="696"/>
      <c r="Y312" s="696"/>
      <c r="Z312" s="696"/>
      <c r="AA312" s="696"/>
      <c r="AB312" s="371"/>
      <c r="AC312" s="696"/>
      <c r="AD312" s="632"/>
      <c r="AE312" s="696"/>
      <c r="AF312" s="371"/>
      <c r="AG312" s="148" t="s">
        <v>1011</v>
      </c>
      <c r="AH312" s="371"/>
      <c r="AI312" s="134"/>
      <c r="AJ312" s="134"/>
      <c r="AK312" s="134"/>
      <c r="AL312" s="134">
        <v>1</v>
      </c>
      <c r="AM312" s="134"/>
      <c r="AN312" s="134"/>
      <c r="AO312" s="134"/>
      <c r="AP312" s="134">
        <v>1</v>
      </c>
      <c r="AQ312" s="134"/>
      <c r="AR312" s="134"/>
      <c r="AS312" s="134"/>
      <c r="AT312" s="134">
        <v>1</v>
      </c>
      <c r="AU312" s="91"/>
      <c r="AV312" s="696"/>
      <c r="AW312" s="91"/>
      <c r="AX312" s="696"/>
      <c r="AY312" s="145"/>
      <c r="AZ312" s="696"/>
      <c r="BA312" s="696"/>
      <c r="BB312" s="91"/>
      <c r="BC312" s="696"/>
      <c r="BE312" s="696"/>
      <c r="BF312" s="700"/>
      <c r="BG312" s="696"/>
      <c r="BH312" s="700"/>
      <c r="BI312" s="696"/>
      <c r="BJ312" s="700"/>
      <c r="BK312" s="696"/>
      <c r="BL312" s="700"/>
      <c r="BM312" s="907"/>
      <c r="BN312" s="928"/>
      <c r="BO312" s="700"/>
      <c r="BQ312" s="146"/>
    </row>
    <row r="313" spans="1:69" s="91" customFormat="1" ht="9" customHeight="1" thickBot="1" x14ac:dyDescent="0.3">
      <c r="A313" s="111"/>
      <c r="B313" s="112"/>
      <c r="C313" s="112"/>
      <c r="D313" s="111"/>
      <c r="E313" s="111"/>
      <c r="F313" s="111"/>
      <c r="G313" s="111"/>
      <c r="H313" s="111"/>
      <c r="I313" s="111"/>
      <c r="J313" s="111"/>
      <c r="K313" s="111"/>
      <c r="L313" s="111"/>
      <c r="M313" s="111"/>
      <c r="N313" s="111"/>
      <c r="O313" s="111"/>
      <c r="P313" s="111"/>
      <c r="Q313" s="111"/>
      <c r="R313" s="111"/>
      <c r="S313" s="111"/>
      <c r="T313" s="111"/>
      <c r="U313" s="113"/>
      <c r="V313" s="111"/>
      <c r="W313" s="111"/>
      <c r="X313" s="111"/>
      <c r="Y313" s="111"/>
      <c r="Z313" s="111"/>
      <c r="AA313" s="111"/>
      <c r="AB313" s="111"/>
      <c r="AC313" s="114"/>
      <c r="AD313" s="132"/>
      <c r="AE313" s="111"/>
      <c r="AF313" s="111"/>
      <c r="AG313" s="111"/>
      <c r="AH313" s="111"/>
      <c r="AI313" s="111"/>
      <c r="AJ313" s="111"/>
      <c r="AK313" s="111"/>
      <c r="AL313" s="111"/>
      <c r="AM313" s="111"/>
      <c r="AN313" s="111"/>
      <c r="AO313" s="111"/>
      <c r="AP313" s="111"/>
      <c r="AQ313" s="111"/>
      <c r="AR313" s="111"/>
      <c r="AS313" s="111"/>
      <c r="AT313" s="111"/>
      <c r="AV313" s="111"/>
      <c r="AX313" s="112"/>
      <c r="AY313" s="111"/>
      <c r="AZ313" s="111"/>
      <c r="BA313" s="111"/>
      <c r="BC313" s="111"/>
      <c r="BF313" s="115"/>
      <c r="BH313" s="115"/>
      <c r="BJ313" s="115"/>
      <c r="BL313" s="115"/>
      <c r="BM313" s="116"/>
      <c r="BN313" s="116"/>
      <c r="BO313" s="115"/>
    </row>
    <row r="314" spans="1:69" s="203" customFormat="1" ht="60.6" customHeight="1" thickTop="1" thickBot="1" x14ac:dyDescent="0.3">
      <c r="A314" s="1084" t="str">
        <f>B306</f>
        <v>AUDITORÍAS A PROGRAMAS</v>
      </c>
      <c r="B314" s="1084"/>
      <c r="C314" s="420" t="s">
        <v>333</v>
      </c>
      <c r="D314" s="200"/>
      <c r="E314" s="414">
        <f>COUNTIF(BC307:BC312,"P")</f>
        <v>2</v>
      </c>
      <c r="F314" s="200"/>
      <c r="G314" s="569">
        <f>E314/(E314+E315)</f>
        <v>1</v>
      </c>
      <c r="H314" s="200"/>
      <c r="I314" s="414">
        <f>SUM(I307:I312)</f>
        <v>0</v>
      </c>
      <c r="J314" s="414">
        <f>SUM(J307:J312)</f>
        <v>0</v>
      </c>
      <c r="K314" s="414">
        <f>SUM(K307:K312)</f>
        <v>0</v>
      </c>
      <c r="L314" s="414">
        <f>SUM(L307:L312)</f>
        <v>5</v>
      </c>
      <c r="M314" s="414">
        <f>SUM(M307:M312)</f>
        <v>0</v>
      </c>
      <c r="N314" s="201"/>
      <c r="O314" s="414">
        <f>SUM(O307:O312)</f>
        <v>3</v>
      </c>
      <c r="P314" s="414">
        <f>SUM(P307:P312)</f>
        <v>0</v>
      </c>
      <c r="Q314" s="414">
        <f>SUM(Q307:Q312)</f>
        <v>2</v>
      </c>
      <c r="R314" s="414">
        <f>SUM(R307:R312)</f>
        <v>1</v>
      </c>
      <c r="S314" s="414">
        <f>SUM(S307:S312)</f>
        <v>0</v>
      </c>
      <c r="T314" s="200"/>
      <c r="U314" s="202"/>
      <c r="V314" s="200"/>
      <c r="W314" s="509">
        <f>SUM(W307:W312)</f>
        <v>1</v>
      </c>
      <c r="X314" s="509">
        <f>SUM(X307:X312)</f>
        <v>1</v>
      </c>
      <c r="Y314" s="509">
        <f>SUM(Y307:Y312)</f>
        <v>3</v>
      </c>
      <c r="Z314" s="509">
        <f>SUM(Z307:Z312)</f>
        <v>2</v>
      </c>
      <c r="AA314" s="509">
        <f>SUM(AA307:AA312)</f>
        <v>0</v>
      </c>
      <c r="AB314" s="200"/>
      <c r="AC314" s="887"/>
      <c r="AD314" s="639"/>
      <c r="AE314" s="200"/>
      <c r="AF314" s="200"/>
      <c r="AG314" s="414" t="s">
        <v>253</v>
      </c>
      <c r="AH314" s="200"/>
      <c r="AI314" s="1084">
        <f>SUM(AI307:AK312)</f>
        <v>2</v>
      </c>
      <c r="AJ314" s="1084"/>
      <c r="AK314" s="1084"/>
      <c r="AL314" s="1084">
        <f>SUM(AL307:AN312)</f>
        <v>1</v>
      </c>
      <c r="AM314" s="1084"/>
      <c r="AN314" s="1084"/>
      <c r="AO314" s="1084">
        <f>SUM(AO307:AQ312)</f>
        <v>1</v>
      </c>
      <c r="AP314" s="1084"/>
      <c r="AQ314" s="1084"/>
      <c r="AR314" s="1084">
        <f>SUM(AR307:AT312)</f>
        <v>1</v>
      </c>
      <c r="AS314" s="1084"/>
      <c r="AT314" s="1084"/>
      <c r="AV314" s="1084">
        <f>SUM(AV307:AV312)</f>
        <v>2</v>
      </c>
      <c r="AX314" s="1286" t="s">
        <v>264</v>
      </c>
      <c r="AY314" s="200"/>
      <c r="AZ314" s="414">
        <f>SUM(AZ307:AZ312)</f>
        <v>5</v>
      </c>
      <c r="BA314" s="414">
        <f>SUM(BA307:BA312)</f>
        <v>2</v>
      </c>
      <c r="BC314" s="201"/>
      <c r="BE314" s="393">
        <f t="shared" ref="BE314:BM314" si="252">SUM(BE307:BE312)</f>
        <v>0</v>
      </c>
      <c r="BF314" s="847">
        <f t="shared" si="252"/>
        <v>0</v>
      </c>
      <c r="BG314" s="393">
        <f t="shared" si="252"/>
        <v>0</v>
      </c>
      <c r="BH314" s="847">
        <f t="shared" si="252"/>
        <v>0</v>
      </c>
      <c r="BI314" s="393">
        <f t="shared" si="252"/>
        <v>0</v>
      </c>
      <c r="BJ314" s="847">
        <f t="shared" si="252"/>
        <v>0</v>
      </c>
      <c r="BK314" s="393">
        <f t="shared" si="252"/>
        <v>0</v>
      </c>
      <c r="BL314" s="847">
        <f t="shared" si="252"/>
        <v>0</v>
      </c>
      <c r="BM314" s="1148">
        <f t="shared" si="252"/>
        <v>0</v>
      </c>
      <c r="BN314" s="835">
        <f>BM314/AV314</f>
        <v>0</v>
      </c>
      <c r="BO314" s="847">
        <f>SUM(BO307:BO312)</f>
        <v>0</v>
      </c>
      <c r="BP314" s="204"/>
      <c r="BQ314" s="204"/>
    </row>
    <row r="315" spans="1:69" s="203" customFormat="1" ht="60.6" customHeight="1" thickTop="1" thickBot="1" x14ac:dyDescent="0.3">
      <c r="A315" s="1084"/>
      <c r="B315" s="1084"/>
      <c r="C315" s="420" t="s">
        <v>334</v>
      </c>
      <c r="D315" s="200"/>
      <c r="E315" s="414">
        <f>COUNTIF(BC307:BC312,"C")</f>
        <v>0</v>
      </c>
      <c r="F315" s="200"/>
      <c r="G315" s="569">
        <f>E315/(E314+E315)</f>
        <v>0</v>
      </c>
      <c r="H315" s="200"/>
      <c r="I315" s="1084">
        <f>SUM(I314:M314)</f>
        <v>5</v>
      </c>
      <c r="J315" s="1084"/>
      <c r="K315" s="1084"/>
      <c r="L315" s="1084"/>
      <c r="M315" s="1084"/>
      <c r="N315" s="201"/>
      <c r="O315" s="1084">
        <f>SUM(O314:S314)</f>
        <v>6</v>
      </c>
      <c r="P315" s="1084"/>
      <c r="Q315" s="1084"/>
      <c r="R315" s="1084"/>
      <c r="S315" s="1084"/>
      <c r="T315" s="200"/>
      <c r="U315" s="202"/>
      <c r="V315" s="200"/>
      <c r="W315" s="200"/>
      <c r="X315" s="200"/>
      <c r="Y315" s="200"/>
      <c r="Z315" s="200"/>
      <c r="AA315" s="200"/>
      <c r="AB315" s="200"/>
      <c r="AC315" s="887"/>
      <c r="AD315" s="639"/>
      <c r="AE315" s="200"/>
      <c r="AF315" s="200"/>
      <c r="AG315" s="414" t="s">
        <v>766</v>
      </c>
      <c r="AH315" s="200"/>
      <c r="AI315" s="1084">
        <f>AI314+AL314+AO314+AR314</f>
        <v>5</v>
      </c>
      <c r="AJ315" s="1084"/>
      <c r="AK315" s="1084"/>
      <c r="AL315" s="1084"/>
      <c r="AM315" s="1084"/>
      <c r="AN315" s="1084"/>
      <c r="AO315" s="1084"/>
      <c r="AP315" s="1084"/>
      <c r="AQ315" s="1084"/>
      <c r="AR315" s="1084"/>
      <c r="AS315" s="1084"/>
      <c r="AT315" s="1084"/>
      <c r="AV315" s="1084"/>
      <c r="AX315" s="1286"/>
      <c r="AY315" s="200"/>
      <c r="AZ315" s="839">
        <f>BA314/AZ314</f>
        <v>0.4</v>
      </c>
      <c r="BA315" s="839"/>
      <c r="BC315" s="206"/>
      <c r="BE315" s="390">
        <f>BE314/AI314</f>
        <v>0</v>
      </c>
      <c r="BF315" s="847"/>
      <c r="BG315" s="390">
        <f>BG314/AL314</f>
        <v>0</v>
      </c>
      <c r="BH315" s="847"/>
      <c r="BI315" s="390">
        <f>BI314/AO314</f>
        <v>0</v>
      </c>
      <c r="BJ315" s="847"/>
      <c r="BK315" s="390">
        <f>BK314/AR314</f>
        <v>0</v>
      </c>
      <c r="BL315" s="847"/>
      <c r="BM315" s="1148"/>
      <c r="BN315" s="835"/>
      <c r="BO315" s="847"/>
      <c r="BP315" s="204"/>
      <c r="BQ315" s="204"/>
    </row>
    <row r="316" spans="1:69" s="91" customFormat="1" ht="23.4" thickTop="1" x14ac:dyDescent="0.25">
      <c r="A316" s="117"/>
      <c r="B316" s="118"/>
      <c r="C316" s="118"/>
      <c r="D316" s="111"/>
      <c r="E316" s="111"/>
      <c r="F316" s="111"/>
      <c r="G316" s="111"/>
      <c r="H316" s="111"/>
      <c r="I316" s="111"/>
      <c r="J316" s="111"/>
      <c r="K316" s="111"/>
      <c r="L316" s="111"/>
      <c r="M316" s="111"/>
      <c r="N316" s="111"/>
      <c r="O316" s="111"/>
      <c r="P316" s="111"/>
      <c r="Q316" s="111"/>
      <c r="R316" s="111"/>
      <c r="S316" s="111"/>
      <c r="T316" s="111"/>
      <c r="U316" s="113"/>
      <c r="V316" s="111"/>
      <c r="W316" s="111"/>
      <c r="X316" s="111"/>
      <c r="Y316" s="111"/>
      <c r="Z316" s="111"/>
      <c r="AA316" s="111"/>
      <c r="AB316" s="111"/>
      <c r="AC316" s="114"/>
      <c r="AD316" s="132"/>
      <c r="AE316" s="111"/>
      <c r="AF316" s="111"/>
      <c r="AG316" s="111"/>
      <c r="AH316" s="111"/>
      <c r="AI316" s="111"/>
      <c r="AJ316" s="111"/>
      <c r="AK316" s="111"/>
      <c r="AL316" s="111"/>
      <c r="AM316" s="111"/>
      <c r="AN316" s="111"/>
      <c r="AO316" s="111"/>
      <c r="AP316" s="111"/>
      <c r="AQ316" s="111"/>
      <c r="AR316" s="111"/>
      <c r="AS316" s="111"/>
      <c r="AT316" s="111"/>
      <c r="AV316" s="111"/>
      <c r="AX316" s="112"/>
      <c r="AY316" s="111"/>
      <c r="AZ316" s="111"/>
      <c r="BA316" s="111"/>
      <c r="BC316" s="111"/>
      <c r="BF316" s="115"/>
      <c r="BH316" s="115"/>
      <c r="BJ316" s="115"/>
      <c r="BL316" s="115"/>
      <c r="BM316" s="116"/>
      <c r="BN316" s="116"/>
      <c r="BO316" s="115"/>
    </row>
    <row r="317" spans="1:69" s="204" customFormat="1" ht="55.95" customHeight="1" x14ac:dyDescent="0.25">
      <c r="A317" s="1067">
        <v>13</v>
      </c>
      <c r="B317" s="776" t="s">
        <v>819</v>
      </c>
      <c r="C317" s="777"/>
      <c r="D317" s="201"/>
      <c r="E317" s="111"/>
      <c r="F317" s="111"/>
      <c r="G317" s="111"/>
      <c r="H317" s="201"/>
      <c r="I317" s="201"/>
      <c r="J317" s="201"/>
      <c r="K317" s="201"/>
      <c r="L317" s="201"/>
      <c r="M317" s="201"/>
      <c r="N317" s="201"/>
      <c r="O317" s="201"/>
      <c r="P317" s="201"/>
      <c r="Q317" s="201"/>
      <c r="R317" s="201"/>
      <c r="S317" s="201"/>
      <c r="T317" s="201"/>
      <c r="U317" s="208"/>
      <c r="V317" s="201"/>
      <c r="W317" s="201"/>
      <c r="X317" s="201"/>
      <c r="Y317" s="201"/>
      <c r="Z317" s="201"/>
      <c r="AA317" s="201"/>
      <c r="AB317" s="201"/>
      <c r="AC317" s="207"/>
      <c r="AD317" s="205"/>
      <c r="AE317" s="201"/>
      <c r="AF317" s="201"/>
      <c r="AG317" s="201"/>
      <c r="AH317" s="201"/>
      <c r="AI317" s="201"/>
      <c r="AJ317" s="201"/>
      <c r="AK317" s="201"/>
      <c r="AL317" s="201"/>
      <c r="AM317" s="201"/>
      <c r="AN317" s="201"/>
      <c r="AO317" s="201"/>
      <c r="AP317" s="201"/>
      <c r="AQ317" s="201"/>
      <c r="AR317" s="201"/>
      <c r="AS317" s="201"/>
      <c r="AT317" s="201"/>
      <c r="AV317" s="201"/>
      <c r="AX317" s="207"/>
      <c r="AY317" s="201"/>
      <c r="AZ317" s="201"/>
      <c r="BA317" s="201"/>
      <c r="BC317" s="201"/>
      <c r="BF317" s="209"/>
      <c r="BH317" s="209"/>
      <c r="BJ317" s="209"/>
      <c r="BL317" s="209"/>
      <c r="BM317" s="203"/>
      <c r="BN317" s="203"/>
      <c r="BO317" s="209"/>
    </row>
    <row r="318" spans="1:69" s="204" customFormat="1" ht="96.6" customHeight="1" x14ac:dyDescent="0.25">
      <c r="A318" s="1068"/>
      <c r="B318" s="1048" t="s">
        <v>1319</v>
      </c>
      <c r="C318" s="777"/>
      <c r="D318" s="201"/>
      <c r="E318" s="111"/>
      <c r="F318" s="111"/>
      <c r="G318" s="111"/>
      <c r="H318" s="201"/>
      <c r="I318" s="201"/>
      <c r="J318" s="201"/>
      <c r="K318" s="201"/>
      <c r="L318" s="201"/>
      <c r="M318" s="201"/>
      <c r="N318" s="201"/>
      <c r="O318" s="201"/>
      <c r="P318" s="201"/>
      <c r="Q318" s="201"/>
      <c r="R318" s="201"/>
      <c r="S318" s="201"/>
      <c r="T318" s="201"/>
      <c r="U318" s="208"/>
      <c r="V318" s="201"/>
      <c r="W318" s="201"/>
      <c r="X318" s="201"/>
      <c r="Y318" s="201"/>
      <c r="Z318" s="201"/>
      <c r="AA318" s="201"/>
      <c r="AB318" s="201"/>
      <c r="AC318" s="207"/>
      <c r="AD318" s="205"/>
      <c r="AE318" s="201"/>
      <c r="AF318" s="201"/>
      <c r="AG318" s="201"/>
      <c r="AH318" s="201"/>
      <c r="AI318" s="201"/>
      <c r="AJ318" s="201"/>
      <c r="AK318" s="201"/>
      <c r="AL318" s="201"/>
      <c r="AM318" s="201"/>
      <c r="AN318" s="201"/>
      <c r="AO318" s="201"/>
      <c r="AP318" s="201"/>
      <c r="AQ318" s="201"/>
      <c r="AR318" s="201"/>
      <c r="AS318" s="201"/>
      <c r="AT318" s="201"/>
      <c r="AV318" s="201"/>
      <c r="AX318" s="207"/>
      <c r="AY318" s="201"/>
      <c r="AZ318" s="201"/>
      <c r="BA318" s="201"/>
      <c r="BC318" s="201"/>
      <c r="BF318" s="209"/>
      <c r="BH318" s="209"/>
      <c r="BJ318" s="209"/>
      <c r="BL318" s="209"/>
      <c r="BM318" s="203"/>
      <c r="BN318" s="203"/>
      <c r="BO318" s="209"/>
    </row>
    <row r="319" spans="1:69" s="112" customFormat="1" ht="98.25" customHeight="1" x14ac:dyDescent="0.25">
      <c r="A319" s="255" t="s">
        <v>295</v>
      </c>
      <c r="B319" s="774" t="s">
        <v>1060</v>
      </c>
      <c r="C319" s="775"/>
      <c r="D319" s="371"/>
      <c r="E319" s="255" t="s">
        <v>45</v>
      </c>
      <c r="F319" s="371"/>
      <c r="G319" s="255" t="s">
        <v>849</v>
      </c>
      <c r="H319" s="371"/>
      <c r="I319" s="255"/>
      <c r="J319" s="255"/>
      <c r="K319" s="255"/>
      <c r="L319" s="255">
        <v>1</v>
      </c>
      <c r="M319" s="255"/>
      <c r="N319" s="111"/>
      <c r="O319" s="255"/>
      <c r="P319" s="255">
        <v>1</v>
      </c>
      <c r="Q319" s="255"/>
      <c r="R319" s="255"/>
      <c r="S319" s="255"/>
      <c r="T319" s="144"/>
      <c r="U319" s="256" t="s">
        <v>354</v>
      </c>
      <c r="V319" s="255">
        <v>3</v>
      </c>
      <c r="W319" s="255"/>
      <c r="X319" s="255">
        <v>1</v>
      </c>
      <c r="Y319" s="255"/>
      <c r="Z319" s="255"/>
      <c r="AA319" s="255"/>
      <c r="AB319" s="371"/>
      <c r="AC319" s="257"/>
      <c r="AD319" s="632"/>
      <c r="AE319" s="255"/>
      <c r="AF319" s="371"/>
      <c r="AG319" s="259" t="s">
        <v>38</v>
      </c>
      <c r="AH319" s="371"/>
      <c r="AI319" s="255"/>
      <c r="AJ319" s="255"/>
      <c r="AK319" s="255"/>
      <c r="AL319" s="255"/>
      <c r="AM319" s="255"/>
      <c r="AN319" s="255"/>
      <c r="AO319" s="255"/>
      <c r="AP319" s="255"/>
      <c r="AQ319" s="255"/>
      <c r="AR319" s="255"/>
      <c r="AS319" s="255"/>
      <c r="AT319" s="255"/>
      <c r="AV319" s="255">
        <f>SUM(AI319:AT319)</f>
        <v>0</v>
      </c>
      <c r="AX319" s="257" t="s">
        <v>223</v>
      </c>
      <c r="AY319" s="145"/>
      <c r="AZ319" s="255">
        <v>1</v>
      </c>
      <c r="BA319" s="255" t="str">
        <f>IF(AV319&lt;&gt;0,1," ")</f>
        <v xml:space="preserve"> </v>
      </c>
      <c r="BC319" s="255"/>
      <c r="BE319" s="255"/>
      <c r="BF319" s="124"/>
      <c r="BG319" s="255"/>
      <c r="BH319" s="124"/>
      <c r="BI319" s="255"/>
      <c r="BJ319" s="124"/>
      <c r="BK319" s="255"/>
      <c r="BL319" s="124"/>
      <c r="BM319" s="405">
        <f t="shared" ref="BM319:BM338" si="253">BE319+BG319+BI319+BK319</f>
        <v>0</v>
      </c>
      <c r="BN319" s="258" t="e">
        <f t="shared" ref="BN319:BN338" si="254">BM319/AV319</f>
        <v>#DIV/0!</v>
      </c>
      <c r="BO319" s="124">
        <f t="shared" ref="BO319:BO338" si="255">BF319+BH319+BJ319+BL319</f>
        <v>0</v>
      </c>
      <c r="BQ319" s="146"/>
    </row>
    <row r="320" spans="1:69" s="112" customFormat="1" ht="159.6" customHeight="1" x14ac:dyDescent="0.25">
      <c r="A320" s="666" t="s">
        <v>296</v>
      </c>
      <c r="B320" s="1057" t="s">
        <v>1061</v>
      </c>
      <c r="C320" s="1058"/>
      <c r="D320" s="371"/>
      <c r="E320" s="599" t="s">
        <v>45</v>
      </c>
      <c r="F320" s="371"/>
      <c r="G320" s="599" t="s">
        <v>849</v>
      </c>
      <c r="H320" s="371"/>
      <c r="I320" s="255"/>
      <c r="J320" s="255"/>
      <c r="K320" s="255"/>
      <c r="L320" s="255">
        <v>1</v>
      </c>
      <c r="M320" s="255"/>
      <c r="N320" s="371"/>
      <c r="O320" s="255"/>
      <c r="P320" s="255">
        <v>1</v>
      </c>
      <c r="Q320" s="255"/>
      <c r="R320" s="255"/>
      <c r="S320" s="255"/>
      <c r="T320" s="144"/>
      <c r="U320" s="602" t="s">
        <v>354</v>
      </c>
      <c r="V320" s="599">
        <v>3</v>
      </c>
      <c r="W320" s="599">
        <v>1</v>
      </c>
      <c r="X320" s="599"/>
      <c r="Y320" s="599"/>
      <c r="Z320" s="599"/>
      <c r="AA320" s="599"/>
      <c r="AB320" s="371"/>
      <c r="AC320" s="599"/>
      <c r="AD320" s="632"/>
      <c r="AE320" s="599" t="s">
        <v>785</v>
      </c>
      <c r="AF320" s="371"/>
      <c r="AG320" s="529" t="s">
        <v>1018</v>
      </c>
      <c r="AH320" s="371"/>
      <c r="AI320" s="529"/>
      <c r="AJ320" s="529"/>
      <c r="AK320" s="529"/>
      <c r="AL320" s="529"/>
      <c r="AM320" s="529"/>
      <c r="AN320" s="529"/>
      <c r="AO320" s="529"/>
      <c r="AP320" s="529"/>
      <c r="AQ320" s="529">
        <v>1</v>
      </c>
      <c r="AR320" s="529"/>
      <c r="AS320" s="529"/>
      <c r="AT320" s="529"/>
      <c r="AU320" s="91"/>
      <c r="AV320" s="599">
        <f t="shared" ref="AV320:AV338" si="256">SUM(AI320:AT320)</f>
        <v>1</v>
      </c>
      <c r="AW320" s="91"/>
      <c r="AX320" s="599" t="s">
        <v>55</v>
      </c>
      <c r="AY320" s="145"/>
      <c r="AZ320" s="599">
        <v>1</v>
      </c>
      <c r="BA320" s="255">
        <f t="shared" ref="BA320:BA338" si="257">IF(AV320&lt;&gt;0,1," ")</f>
        <v>1</v>
      </c>
      <c r="BB320" s="91"/>
      <c r="BC320" s="599" t="s">
        <v>3</v>
      </c>
      <c r="BE320" s="599"/>
      <c r="BF320" s="347"/>
      <c r="BG320" s="599"/>
      <c r="BH320" s="347"/>
      <c r="BI320" s="599"/>
      <c r="BJ320" s="347"/>
      <c r="BK320" s="599"/>
      <c r="BL320" s="347"/>
      <c r="BM320" s="603">
        <f t="shared" si="253"/>
        <v>0</v>
      </c>
      <c r="BN320" s="604">
        <f>BM320/AV320</f>
        <v>0</v>
      </c>
      <c r="BO320" s="347">
        <f t="shared" si="255"/>
        <v>0</v>
      </c>
      <c r="BQ320" s="349"/>
    </row>
    <row r="321" spans="1:69" s="112" customFormat="1" ht="160.80000000000001" customHeight="1" x14ac:dyDescent="0.25">
      <c r="A321" s="666" t="s">
        <v>296</v>
      </c>
      <c r="B321" s="1057" t="s">
        <v>1062</v>
      </c>
      <c r="C321" s="1058"/>
      <c r="D321" s="371"/>
      <c r="E321" s="599" t="s">
        <v>45</v>
      </c>
      <c r="F321" s="371"/>
      <c r="G321" s="599" t="s">
        <v>849</v>
      </c>
      <c r="H321" s="371"/>
      <c r="I321" s="255"/>
      <c r="J321" s="255"/>
      <c r="K321" s="255"/>
      <c r="L321" s="255">
        <v>1</v>
      </c>
      <c r="M321" s="255"/>
      <c r="N321" s="371"/>
      <c r="O321" s="255"/>
      <c r="P321" s="255">
        <v>1</v>
      </c>
      <c r="Q321" s="255"/>
      <c r="R321" s="255"/>
      <c r="S321" s="255"/>
      <c r="T321" s="144"/>
      <c r="U321" s="602" t="s">
        <v>354</v>
      </c>
      <c r="V321" s="599">
        <v>3</v>
      </c>
      <c r="W321" s="599">
        <v>1</v>
      </c>
      <c r="X321" s="599"/>
      <c r="Y321" s="599"/>
      <c r="Z321" s="599"/>
      <c r="AA321" s="599"/>
      <c r="AB321" s="371"/>
      <c r="AC321" s="599"/>
      <c r="AD321" s="632"/>
      <c r="AE321" s="599" t="s">
        <v>785</v>
      </c>
      <c r="AF321" s="371"/>
      <c r="AG321" s="529" t="s">
        <v>1018</v>
      </c>
      <c r="AH321" s="371"/>
      <c r="AI321" s="529"/>
      <c r="AJ321" s="529"/>
      <c r="AK321" s="529"/>
      <c r="AL321" s="529"/>
      <c r="AM321" s="529"/>
      <c r="AN321" s="529"/>
      <c r="AO321" s="529"/>
      <c r="AP321" s="529"/>
      <c r="AQ321" s="529"/>
      <c r="AR321" s="529"/>
      <c r="AS321" s="529">
        <v>1</v>
      </c>
      <c r="AT321" s="529"/>
      <c r="AU321" s="91"/>
      <c r="AV321" s="599">
        <f t="shared" ref="AV321" si="258">SUM(AI321:AT321)</f>
        <v>1</v>
      </c>
      <c r="AW321" s="91"/>
      <c r="AX321" s="599" t="s">
        <v>55</v>
      </c>
      <c r="AY321" s="145"/>
      <c r="AZ321" s="599">
        <v>1</v>
      </c>
      <c r="BA321" s="255">
        <f t="shared" ref="BA321" si="259">IF(AV321&lt;&gt;0,1," ")</f>
        <v>1</v>
      </c>
      <c r="BB321" s="91"/>
      <c r="BC321" s="599" t="s">
        <v>3</v>
      </c>
      <c r="BE321" s="599"/>
      <c r="BF321" s="347"/>
      <c r="BG321" s="599"/>
      <c r="BH321" s="347"/>
      <c r="BI321" s="599"/>
      <c r="BJ321" s="347"/>
      <c r="BK321" s="599"/>
      <c r="BL321" s="347"/>
      <c r="BM321" s="603">
        <f t="shared" ref="BM321" si="260">BE321+BG321+BI321+BK321</f>
        <v>0</v>
      </c>
      <c r="BN321" s="604">
        <f>BM321/AV321</f>
        <v>0</v>
      </c>
      <c r="BO321" s="347">
        <f t="shared" ref="BO321" si="261">BF321+BH321+BJ321+BL321</f>
        <v>0</v>
      </c>
      <c r="BQ321" s="349"/>
    </row>
    <row r="322" spans="1:69" s="112" customFormat="1" ht="154.80000000000001" customHeight="1" x14ac:dyDescent="0.25">
      <c r="A322" s="666" t="s">
        <v>296</v>
      </c>
      <c r="B322" s="1057" t="s">
        <v>1063</v>
      </c>
      <c r="C322" s="1058"/>
      <c r="D322" s="371"/>
      <c r="E322" s="599" t="s">
        <v>45</v>
      </c>
      <c r="F322" s="371"/>
      <c r="G322" s="599" t="s">
        <v>849</v>
      </c>
      <c r="H322" s="371"/>
      <c r="I322" s="255"/>
      <c r="J322" s="255"/>
      <c r="K322" s="255"/>
      <c r="L322" s="255">
        <v>1</v>
      </c>
      <c r="M322" s="255"/>
      <c r="N322" s="371"/>
      <c r="O322" s="255"/>
      <c r="P322" s="255">
        <v>1</v>
      </c>
      <c r="Q322" s="255"/>
      <c r="R322" s="255"/>
      <c r="S322" s="255"/>
      <c r="T322" s="144"/>
      <c r="U322" s="602" t="s">
        <v>354</v>
      </c>
      <c r="V322" s="599">
        <v>3</v>
      </c>
      <c r="W322" s="599">
        <v>1</v>
      </c>
      <c r="X322" s="599"/>
      <c r="Y322" s="599"/>
      <c r="Z322" s="599"/>
      <c r="AA322" s="599"/>
      <c r="AB322" s="371"/>
      <c r="AC322" s="599"/>
      <c r="AD322" s="632"/>
      <c r="AE322" s="599" t="s">
        <v>785</v>
      </c>
      <c r="AF322" s="371"/>
      <c r="AG322" s="529" t="s">
        <v>501</v>
      </c>
      <c r="AH322" s="371"/>
      <c r="AI322" s="529"/>
      <c r="AJ322" s="529"/>
      <c r="AK322" s="529"/>
      <c r="AL322" s="529"/>
      <c r="AM322" s="529"/>
      <c r="AN322" s="529">
        <v>1</v>
      </c>
      <c r="AO322" s="529"/>
      <c r="AP322" s="529"/>
      <c r="AQ322" s="529"/>
      <c r="AR322" s="529"/>
      <c r="AS322" s="529"/>
      <c r="AT322" s="529"/>
      <c r="AU322" s="91"/>
      <c r="AV322" s="599">
        <f t="shared" ref="AV322" si="262">SUM(AI322:AT322)</f>
        <v>1</v>
      </c>
      <c r="AW322" s="91"/>
      <c r="AX322" s="599" t="s">
        <v>55</v>
      </c>
      <c r="AY322" s="145"/>
      <c r="AZ322" s="599">
        <v>1</v>
      </c>
      <c r="BA322" s="255">
        <f t="shared" ref="BA322" si="263">IF(AV322&lt;&gt;0,1," ")</f>
        <v>1</v>
      </c>
      <c r="BB322" s="91"/>
      <c r="BC322" s="599" t="s">
        <v>3</v>
      </c>
      <c r="BE322" s="599"/>
      <c r="BF322" s="347"/>
      <c r="BG322" s="599"/>
      <c r="BH322" s="347"/>
      <c r="BI322" s="599"/>
      <c r="BJ322" s="347"/>
      <c r="BK322" s="599"/>
      <c r="BL322" s="347"/>
      <c r="BM322" s="603">
        <f t="shared" ref="BM322" si="264">BE322+BG322+BI322+BK322</f>
        <v>0</v>
      </c>
      <c r="BN322" s="604">
        <f>BM322/AV322</f>
        <v>0</v>
      </c>
      <c r="BO322" s="347">
        <f t="shared" ref="BO322" si="265">BF322+BH322+BJ322+BL322</f>
        <v>0</v>
      </c>
      <c r="BQ322" s="349"/>
    </row>
    <row r="323" spans="1:69" s="112" customFormat="1" ht="194.4" customHeight="1" x14ac:dyDescent="0.25">
      <c r="A323" s="666" t="s">
        <v>296</v>
      </c>
      <c r="B323" s="1057" t="s">
        <v>1064</v>
      </c>
      <c r="C323" s="1058"/>
      <c r="D323" s="371"/>
      <c r="E323" s="599" t="s">
        <v>45</v>
      </c>
      <c r="F323" s="371"/>
      <c r="G323" s="599" t="s">
        <v>849</v>
      </c>
      <c r="H323" s="371"/>
      <c r="I323" s="255"/>
      <c r="J323" s="255"/>
      <c r="K323" s="255"/>
      <c r="L323" s="255">
        <v>1</v>
      </c>
      <c r="M323" s="255"/>
      <c r="N323" s="371"/>
      <c r="O323" s="255"/>
      <c r="P323" s="255">
        <v>1</v>
      </c>
      <c r="Q323" s="255"/>
      <c r="R323" s="255"/>
      <c r="S323" s="255"/>
      <c r="T323" s="144"/>
      <c r="U323" s="602" t="s">
        <v>354</v>
      </c>
      <c r="V323" s="599">
        <v>3</v>
      </c>
      <c r="W323" s="599">
        <v>1</v>
      </c>
      <c r="X323" s="599"/>
      <c r="Y323" s="599"/>
      <c r="Z323" s="599"/>
      <c r="AA323" s="599"/>
      <c r="AB323" s="371"/>
      <c r="AC323" s="599"/>
      <c r="AD323" s="632"/>
      <c r="AE323" s="599" t="s">
        <v>785</v>
      </c>
      <c r="AF323" s="371"/>
      <c r="AG323" s="529" t="s">
        <v>501</v>
      </c>
      <c r="AH323" s="371"/>
      <c r="AI323" s="529"/>
      <c r="AJ323" s="529"/>
      <c r="AK323" s="529"/>
      <c r="AL323" s="529"/>
      <c r="AM323" s="529"/>
      <c r="AN323" s="529"/>
      <c r="AO323" s="529">
        <v>1</v>
      </c>
      <c r="AP323" s="529"/>
      <c r="AQ323" s="529"/>
      <c r="AR323" s="529"/>
      <c r="AS323" s="529"/>
      <c r="AT323" s="529"/>
      <c r="AU323" s="91"/>
      <c r="AV323" s="599">
        <f t="shared" ref="AV323" si="266">SUM(AI323:AT323)</f>
        <v>1</v>
      </c>
      <c r="AW323" s="91"/>
      <c r="AX323" s="599" t="s">
        <v>55</v>
      </c>
      <c r="AY323" s="145"/>
      <c r="AZ323" s="599">
        <v>1</v>
      </c>
      <c r="BA323" s="255">
        <f t="shared" ref="BA323" si="267">IF(AV323&lt;&gt;0,1," ")</f>
        <v>1</v>
      </c>
      <c r="BB323" s="91"/>
      <c r="BC323" s="599" t="s">
        <v>3</v>
      </c>
      <c r="BE323" s="599"/>
      <c r="BF323" s="347"/>
      <c r="BG323" s="599"/>
      <c r="BH323" s="347"/>
      <c r="BI323" s="599"/>
      <c r="BJ323" s="347"/>
      <c r="BK323" s="599"/>
      <c r="BL323" s="347"/>
      <c r="BM323" s="603">
        <f t="shared" ref="BM323" si="268">BE323+BG323+BI323+BK323</f>
        <v>0</v>
      </c>
      <c r="BN323" s="604">
        <f>BM323/AV323</f>
        <v>0</v>
      </c>
      <c r="BO323" s="347">
        <f t="shared" ref="BO323" si="269">BF323+BH323+BJ323+BL323</f>
        <v>0</v>
      </c>
      <c r="BQ323" s="349"/>
    </row>
    <row r="324" spans="1:69" s="91" customFormat="1" ht="98.25" customHeight="1" x14ac:dyDescent="0.25">
      <c r="A324" s="255" t="s">
        <v>298</v>
      </c>
      <c r="B324" s="774" t="s">
        <v>1065</v>
      </c>
      <c r="C324" s="775"/>
      <c r="D324" s="111"/>
      <c r="E324" s="255" t="s">
        <v>45</v>
      </c>
      <c r="F324" s="111"/>
      <c r="G324" s="255" t="s">
        <v>849</v>
      </c>
      <c r="H324" s="111"/>
      <c r="I324" s="255"/>
      <c r="J324" s="255"/>
      <c r="K324" s="255"/>
      <c r="L324" s="255">
        <v>1</v>
      </c>
      <c r="M324" s="255"/>
      <c r="N324" s="111"/>
      <c r="O324" s="255"/>
      <c r="P324" s="255">
        <v>1</v>
      </c>
      <c r="Q324" s="255"/>
      <c r="R324" s="255"/>
      <c r="S324" s="255"/>
      <c r="T324" s="111"/>
      <c r="U324" s="256" t="s">
        <v>354</v>
      </c>
      <c r="V324" s="255">
        <v>3</v>
      </c>
      <c r="W324" s="255"/>
      <c r="X324" s="255">
        <v>1</v>
      </c>
      <c r="Y324" s="255"/>
      <c r="Z324" s="255"/>
      <c r="AA324" s="255"/>
      <c r="AB324" s="111"/>
      <c r="AC324" s="257"/>
      <c r="AD324" s="132"/>
      <c r="AE324" s="255"/>
      <c r="AF324" s="111"/>
      <c r="AG324" s="259" t="s">
        <v>38</v>
      </c>
      <c r="AH324" s="111"/>
      <c r="AI324" s="255"/>
      <c r="AJ324" s="255"/>
      <c r="AK324" s="255"/>
      <c r="AL324" s="255"/>
      <c r="AM324" s="255"/>
      <c r="AN324" s="255"/>
      <c r="AO324" s="255"/>
      <c r="AP324" s="255"/>
      <c r="AQ324" s="255"/>
      <c r="AR324" s="255"/>
      <c r="AS324" s="255"/>
      <c r="AT324" s="255"/>
      <c r="AV324" s="255">
        <f t="shared" si="256"/>
        <v>0</v>
      </c>
      <c r="AX324" s="257" t="s">
        <v>78</v>
      </c>
      <c r="AY324" s="111"/>
      <c r="AZ324" s="255">
        <v>1</v>
      </c>
      <c r="BA324" s="255" t="str">
        <f t="shared" si="257"/>
        <v xml:space="preserve"> </v>
      </c>
      <c r="BC324" s="255"/>
      <c r="BE324" s="255"/>
      <c r="BF324" s="124"/>
      <c r="BG324" s="255"/>
      <c r="BH324" s="124"/>
      <c r="BI324" s="255"/>
      <c r="BJ324" s="124"/>
      <c r="BK324" s="255"/>
      <c r="BL324" s="124"/>
      <c r="BM324" s="405">
        <f t="shared" si="253"/>
        <v>0</v>
      </c>
      <c r="BN324" s="258" t="e">
        <f t="shared" si="254"/>
        <v>#DIV/0!</v>
      </c>
      <c r="BO324" s="124">
        <f t="shared" si="255"/>
        <v>0</v>
      </c>
      <c r="BQ324" s="128"/>
    </row>
    <row r="325" spans="1:69" s="91" customFormat="1" ht="103.5" customHeight="1" x14ac:dyDescent="0.25">
      <c r="A325" s="255" t="s">
        <v>297</v>
      </c>
      <c r="B325" s="774" t="s">
        <v>1066</v>
      </c>
      <c r="C325" s="775"/>
      <c r="D325" s="111"/>
      <c r="E325" s="255" t="s">
        <v>45</v>
      </c>
      <c r="F325" s="111"/>
      <c r="G325" s="255" t="s">
        <v>849</v>
      </c>
      <c r="H325" s="111"/>
      <c r="I325" s="255"/>
      <c r="J325" s="255"/>
      <c r="K325" s="255"/>
      <c r="L325" s="255">
        <v>1</v>
      </c>
      <c r="M325" s="255"/>
      <c r="N325" s="111"/>
      <c r="O325" s="255"/>
      <c r="P325" s="255">
        <v>1</v>
      </c>
      <c r="Q325" s="255"/>
      <c r="R325" s="255"/>
      <c r="S325" s="255"/>
      <c r="T325" s="111"/>
      <c r="U325" s="256" t="s">
        <v>354</v>
      </c>
      <c r="V325" s="255">
        <v>3</v>
      </c>
      <c r="W325" s="255">
        <v>1</v>
      </c>
      <c r="X325" s="255"/>
      <c r="Y325" s="255">
        <v>1</v>
      </c>
      <c r="Z325" s="255">
        <v>1</v>
      </c>
      <c r="AA325" s="255"/>
      <c r="AB325" s="111"/>
      <c r="AC325" s="257"/>
      <c r="AD325" s="132"/>
      <c r="AE325" s="259"/>
      <c r="AF325" s="111"/>
      <c r="AG325" s="259" t="s">
        <v>38</v>
      </c>
      <c r="AH325" s="215"/>
      <c r="AI325" s="259"/>
      <c r="AJ325" s="259"/>
      <c r="AK325" s="259"/>
      <c r="AL325" s="259"/>
      <c r="AM325" s="255"/>
      <c r="AN325" s="255"/>
      <c r="AO325" s="255"/>
      <c r="AP325" s="255"/>
      <c r="AQ325" s="255"/>
      <c r="AR325" s="255"/>
      <c r="AS325" s="259"/>
      <c r="AT325" s="255"/>
      <c r="AV325" s="255">
        <f t="shared" si="256"/>
        <v>0</v>
      </c>
      <c r="AX325" s="257" t="s">
        <v>77</v>
      </c>
      <c r="AY325" s="111"/>
      <c r="AZ325" s="255">
        <v>1</v>
      </c>
      <c r="BA325" s="255" t="str">
        <f t="shared" si="257"/>
        <v xml:space="preserve"> </v>
      </c>
      <c r="BC325" s="255"/>
      <c r="BE325" s="255"/>
      <c r="BF325" s="124"/>
      <c r="BG325" s="255"/>
      <c r="BH325" s="124"/>
      <c r="BI325" s="255"/>
      <c r="BJ325" s="124"/>
      <c r="BK325" s="255"/>
      <c r="BL325" s="124"/>
      <c r="BM325" s="405">
        <f t="shared" si="253"/>
        <v>0</v>
      </c>
      <c r="BN325" s="258" t="e">
        <f t="shared" si="254"/>
        <v>#DIV/0!</v>
      </c>
      <c r="BO325" s="124">
        <f t="shared" si="255"/>
        <v>0</v>
      </c>
      <c r="BQ325" s="128"/>
    </row>
    <row r="326" spans="1:69" s="112" customFormat="1" ht="103.5" customHeight="1" x14ac:dyDescent="0.25">
      <c r="A326" s="529" t="s">
        <v>792</v>
      </c>
      <c r="B326" s="774" t="s">
        <v>1067</v>
      </c>
      <c r="C326" s="775"/>
      <c r="D326" s="142"/>
      <c r="E326" s="255" t="s">
        <v>45</v>
      </c>
      <c r="F326" s="142"/>
      <c r="G326" s="255" t="s">
        <v>849</v>
      </c>
      <c r="H326" s="142"/>
      <c r="I326" s="255"/>
      <c r="J326" s="255"/>
      <c r="K326" s="255"/>
      <c r="L326" s="255">
        <v>1</v>
      </c>
      <c r="M326" s="255"/>
      <c r="N326" s="371"/>
      <c r="O326" s="255"/>
      <c r="P326" s="255">
        <v>1</v>
      </c>
      <c r="Q326" s="255"/>
      <c r="R326" s="255"/>
      <c r="S326" s="255"/>
      <c r="T326" s="240"/>
      <c r="U326" s="256" t="s">
        <v>354</v>
      </c>
      <c r="V326" s="255">
        <v>3</v>
      </c>
      <c r="W326" s="255"/>
      <c r="X326" s="255"/>
      <c r="Y326" s="255">
        <v>1</v>
      </c>
      <c r="Z326" s="255"/>
      <c r="AA326" s="255"/>
      <c r="AB326" s="142"/>
      <c r="AC326" s="257"/>
      <c r="AD326" s="640"/>
      <c r="AE326" s="255" t="s">
        <v>785</v>
      </c>
      <c r="AF326" s="371"/>
      <c r="AG326" s="529" t="s">
        <v>794</v>
      </c>
      <c r="AH326" s="142"/>
      <c r="AI326" s="529"/>
      <c r="AJ326" s="529"/>
      <c r="AK326" s="529"/>
      <c r="AL326" s="529"/>
      <c r="AM326" s="529"/>
      <c r="AN326" s="529"/>
      <c r="AO326" s="529"/>
      <c r="AP326" s="529"/>
      <c r="AQ326" s="529"/>
      <c r="AR326" s="529">
        <v>1</v>
      </c>
      <c r="AS326" s="529"/>
      <c r="AT326" s="529"/>
      <c r="AV326" s="255">
        <f t="shared" si="256"/>
        <v>1</v>
      </c>
      <c r="AX326" s="257" t="s">
        <v>62</v>
      </c>
      <c r="AY326" s="241"/>
      <c r="AZ326" s="255">
        <v>1</v>
      </c>
      <c r="BA326" s="255">
        <f t="shared" si="257"/>
        <v>1</v>
      </c>
      <c r="BC326" s="255" t="s">
        <v>3</v>
      </c>
      <c r="BE326" s="255"/>
      <c r="BF326" s="124"/>
      <c r="BG326" s="255"/>
      <c r="BH326" s="124"/>
      <c r="BI326" s="255"/>
      <c r="BJ326" s="124"/>
      <c r="BK326" s="255"/>
      <c r="BL326" s="124"/>
      <c r="BM326" s="405">
        <f t="shared" si="253"/>
        <v>0</v>
      </c>
      <c r="BN326" s="258">
        <f t="shared" si="254"/>
        <v>0</v>
      </c>
      <c r="BO326" s="124">
        <f t="shared" si="255"/>
        <v>0</v>
      </c>
      <c r="BQ326" s="146"/>
    </row>
    <row r="327" spans="1:69" s="112" customFormat="1" ht="97.5" customHeight="1" x14ac:dyDescent="0.25">
      <c r="A327" s="255" t="s">
        <v>914</v>
      </c>
      <c r="B327" s="774" t="s">
        <v>1068</v>
      </c>
      <c r="C327" s="775"/>
      <c r="D327" s="371"/>
      <c r="E327" s="255" t="s">
        <v>45</v>
      </c>
      <c r="F327" s="371"/>
      <c r="G327" s="255" t="s">
        <v>849</v>
      </c>
      <c r="H327" s="371"/>
      <c r="I327" s="255"/>
      <c r="J327" s="255"/>
      <c r="K327" s="255"/>
      <c r="L327" s="255">
        <v>1</v>
      </c>
      <c r="M327" s="255"/>
      <c r="N327" s="371"/>
      <c r="O327" s="255"/>
      <c r="P327" s="255"/>
      <c r="Q327" s="255">
        <v>1</v>
      </c>
      <c r="R327" s="255"/>
      <c r="S327" s="255"/>
      <c r="T327" s="144"/>
      <c r="U327" s="256" t="s">
        <v>354</v>
      </c>
      <c r="V327" s="255">
        <v>3</v>
      </c>
      <c r="W327" s="255"/>
      <c r="X327" s="255"/>
      <c r="Y327" s="255"/>
      <c r="Z327" s="255"/>
      <c r="AA327" s="255"/>
      <c r="AB327" s="371"/>
      <c r="AC327" s="257"/>
      <c r="AD327" s="632"/>
      <c r="AE327" s="255" t="s">
        <v>785</v>
      </c>
      <c r="AF327" s="371"/>
      <c r="AG327" s="529" t="s">
        <v>335</v>
      </c>
      <c r="AH327" s="371"/>
      <c r="AI327" s="255"/>
      <c r="AJ327" s="255"/>
      <c r="AK327" s="255"/>
      <c r="AL327" s="255"/>
      <c r="AM327" s="255"/>
      <c r="AN327" s="255"/>
      <c r="AO327" s="255"/>
      <c r="AP327" s="255"/>
      <c r="AQ327" s="255"/>
      <c r="AR327" s="255"/>
      <c r="AS327" s="255"/>
      <c r="AT327" s="255">
        <v>1</v>
      </c>
      <c r="AV327" s="255">
        <f t="shared" si="256"/>
        <v>1</v>
      </c>
      <c r="AX327" s="257" t="s">
        <v>83</v>
      </c>
      <c r="AY327" s="145"/>
      <c r="AZ327" s="255">
        <v>1</v>
      </c>
      <c r="BA327" s="255">
        <f t="shared" si="257"/>
        <v>1</v>
      </c>
      <c r="BC327" s="255" t="s">
        <v>3</v>
      </c>
      <c r="BE327" s="255"/>
      <c r="BF327" s="124"/>
      <c r="BG327" s="255"/>
      <c r="BH327" s="124"/>
      <c r="BI327" s="255"/>
      <c r="BJ327" s="124"/>
      <c r="BK327" s="255"/>
      <c r="BL327" s="124"/>
      <c r="BM327" s="405">
        <f t="shared" si="253"/>
        <v>0</v>
      </c>
      <c r="BN327" s="258">
        <f t="shared" si="254"/>
        <v>0</v>
      </c>
      <c r="BO327" s="124">
        <f t="shared" si="255"/>
        <v>0</v>
      </c>
      <c r="BQ327" s="146"/>
    </row>
    <row r="328" spans="1:69" s="112" customFormat="1" ht="114.75" customHeight="1" x14ac:dyDescent="0.25">
      <c r="A328" s="255" t="s">
        <v>915</v>
      </c>
      <c r="B328" s="774" t="s">
        <v>1069</v>
      </c>
      <c r="C328" s="775"/>
      <c r="D328" s="371"/>
      <c r="E328" s="255" t="s">
        <v>45</v>
      </c>
      <c r="F328" s="371"/>
      <c r="G328" s="255" t="s">
        <v>849</v>
      </c>
      <c r="H328" s="371"/>
      <c r="I328" s="255"/>
      <c r="J328" s="255"/>
      <c r="K328" s="255"/>
      <c r="L328" s="255">
        <v>1</v>
      </c>
      <c r="M328" s="255"/>
      <c r="N328" s="371"/>
      <c r="O328" s="255"/>
      <c r="P328" s="255">
        <v>1</v>
      </c>
      <c r="Q328" s="255"/>
      <c r="R328" s="255"/>
      <c r="S328" s="255"/>
      <c r="T328" s="144"/>
      <c r="U328" s="256" t="s">
        <v>354</v>
      </c>
      <c r="V328" s="255">
        <v>3</v>
      </c>
      <c r="W328" s="255"/>
      <c r="X328" s="255"/>
      <c r="Y328" s="255"/>
      <c r="Z328" s="255">
        <v>1</v>
      </c>
      <c r="AA328" s="255"/>
      <c r="AB328" s="371"/>
      <c r="AC328" s="257"/>
      <c r="AD328" s="632"/>
      <c r="AE328" s="255"/>
      <c r="AF328" s="111"/>
      <c r="AG328" s="259" t="s">
        <v>38</v>
      </c>
      <c r="AH328" s="111"/>
      <c r="AI328" s="255"/>
      <c r="AJ328" s="255"/>
      <c r="AK328" s="255"/>
      <c r="AL328" s="255"/>
      <c r="AM328" s="255"/>
      <c r="AN328" s="255"/>
      <c r="AO328" s="255"/>
      <c r="AP328" s="255"/>
      <c r="AQ328" s="255"/>
      <c r="AR328" s="255"/>
      <c r="AS328" s="255"/>
      <c r="AT328" s="255"/>
      <c r="AV328" s="255">
        <f t="shared" si="256"/>
        <v>0</v>
      </c>
      <c r="AX328" s="257" t="s">
        <v>75</v>
      </c>
      <c r="AY328" s="145"/>
      <c r="AZ328" s="255">
        <v>1</v>
      </c>
      <c r="BA328" s="255" t="str">
        <f t="shared" si="257"/>
        <v xml:space="preserve"> </v>
      </c>
      <c r="BC328" s="255"/>
      <c r="BE328" s="255"/>
      <c r="BF328" s="124"/>
      <c r="BG328" s="255"/>
      <c r="BH328" s="124"/>
      <c r="BI328" s="255"/>
      <c r="BJ328" s="124"/>
      <c r="BK328" s="255"/>
      <c r="BL328" s="124"/>
      <c r="BM328" s="405">
        <f t="shared" si="253"/>
        <v>0</v>
      </c>
      <c r="BN328" s="258" t="e">
        <f t="shared" si="254"/>
        <v>#DIV/0!</v>
      </c>
      <c r="BO328" s="124">
        <f t="shared" si="255"/>
        <v>0</v>
      </c>
      <c r="BQ328" s="146"/>
    </row>
    <row r="329" spans="1:69" s="91" customFormat="1" ht="122.25" customHeight="1" x14ac:dyDescent="0.25">
      <c r="A329" s="255" t="s">
        <v>916</v>
      </c>
      <c r="B329" s="774" t="s">
        <v>1070</v>
      </c>
      <c r="C329" s="775"/>
      <c r="D329" s="112"/>
      <c r="E329" s="255" t="s">
        <v>45</v>
      </c>
      <c r="F329" s="112"/>
      <c r="G329" s="255" t="s">
        <v>849</v>
      </c>
      <c r="H329" s="112"/>
      <c r="I329" s="255"/>
      <c r="J329" s="255"/>
      <c r="K329" s="255"/>
      <c r="L329" s="255">
        <v>1</v>
      </c>
      <c r="M329" s="255"/>
      <c r="N329" s="371"/>
      <c r="O329" s="255"/>
      <c r="P329" s="255">
        <v>1</v>
      </c>
      <c r="Q329" s="255"/>
      <c r="R329" s="255"/>
      <c r="S329" s="255"/>
      <c r="T329" s="112"/>
      <c r="U329" s="256" t="s">
        <v>354</v>
      </c>
      <c r="V329" s="255">
        <v>3</v>
      </c>
      <c r="W329" s="255"/>
      <c r="X329" s="255"/>
      <c r="Y329" s="255">
        <v>1</v>
      </c>
      <c r="Z329" s="255"/>
      <c r="AA329" s="255"/>
      <c r="AB329" s="112"/>
      <c r="AC329" s="257"/>
      <c r="AD329" s="635"/>
      <c r="AE329" s="255"/>
      <c r="AF329" s="371"/>
      <c r="AG329" s="255" t="s">
        <v>38</v>
      </c>
      <c r="AH329" s="112"/>
      <c r="AI329" s="255"/>
      <c r="AJ329" s="255"/>
      <c r="AK329" s="255"/>
      <c r="AL329" s="255"/>
      <c r="AM329" s="255"/>
      <c r="AN329" s="255"/>
      <c r="AO329" s="255"/>
      <c r="AP329" s="255"/>
      <c r="AQ329" s="255"/>
      <c r="AR329" s="255"/>
      <c r="AS329" s="255"/>
      <c r="AT329" s="255"/>
      <c r="AV329" s="255">
        <f t="shared" si="256"/>
        <v>0</v>
      </c>
      <c r="AX329" s="257" t="s">
        <v>49</v>
      </c>
      <c r="AY329" s="112"/>
      <c r="AZ329" s="255">
        <v>1</v>
      </c>
      <c r="BA329" s="255" t="str">
        <f t="shared" si="257"/>
        <v xml:space="preserve"> </v>
      </c>
      <c r="BC329" s="255"/>
      <c r="BE329" s="255"/>
      <c r="BF329" s="124"/>
      <c r="BG329" s="255"/>
      <c r="BH329" s="124"/>
      <c r="BI329" s="255"/>
      <c r="BJ329" s="124"/>
      <c r="BK329" s="255"/>
      <c r="BL329" s="124"/>
      <c r="BM329" s="405">
        <f t="shared" si="253"/>
        <v>0</v>
      </c>
      <c r="BN329" s="258" t="e">
        <f t="shared" si="254"/>
        <v>#DIV/0!</v>
      </c>
      <c r="BO329" s="124">
        <f t="shared" si="255"/>
        <v>0</v>
      </c>
      <c r="BQ329" s="128"/>
    </row>
    <row r="330" spans="1:69" s="91" customFormat="1" ht="123" customHeight="1" x14ac:dyDescent="0.25">
      <c r="A330" s="255" t="s">
        <v>917</v>
      </c>
      <c r="B330" s="774" t="s">
        <v>1071</v>
      </c>
      <c r="C330" s="775"/>
      <c r="D330" s="111"/>
      <c r="E330" s="255" t="s">
        <v>45</v>
      </c>
      <c r="F330" s="111"/>
      <c r="G330" s="255" t="s">
        <v>849</v>
      </c>
      <c r="H330" s="111"/>
      <c r="I330" s="255"/>
      <c r="J330" s="255"/>
      <c r="K330" s="255"/>
      <c r="L330" s="255">
        <v>1</v>
      </c>
      <c r="M330" s="255"/>
      <c r="N330" s="111"/>
      <c r="O330" s="255">
        <v>1</v>
      </c>
      <c r="P330" s="255"/>
      <c r="Q330" s="255"/>
      <c r="R330" s="255">
        <v>1</v>
      </c>
      <c r="S330" s="255"/>
      <c r="T330" s="111"/>
      <c r="U330" s="256" t="s">
        <v>354</v>
      </c>
      <c r="V330" s="255">
        <v>3</v>
      </c>
      <c r="W330" s="255">
        <v>1</v>
      </c>
      <c r="X330" s="255"/>
      <c r="Y330" s="255">
        <v>1</v>
      </c>
      <c r="Z330" s="255"/>
      <c r="AA330" s="255"/>
      <c r="AB330" s="111"/>
      <c r="AC330" s="257"/>
      <c r="AD330" s="132"/>
      <c r="AE330" s="255"/>
      <c r="AF330" s="111"/>
      <c r="AG330" s="255" t="s">
        <v>38</v>
      </c>
      <c r="AH330" s="111"/>
      <c r="AI330" s="255"/>
      <c r="AJ330" s="255"/>
      <c r="AK330" s="255"/>
      <c r="AL330" s="255"/>
      <c r="AM330" s="255"/>
      <c r="AN330" s="255"/>
      <c r="AO330" s="255"/>
      <c r="AP330" s="255"/>
      <c r="AQ330" s="255"/>
      <c r="AR330" s="255"/>
      <c r="AS330" s="255"/>
      <c r="AT330" s="255"/>
      <c r="AV330" s="255">
        <f t="shared" si="256"/>
        <v>0</v>
      </c>
      <c r="AX330" s="257" t="s">
        <v>35</v>
      </c>
      <c r="AY330" s="111"/>
      <c r="AZ330" s="255">
        <v>1</v>
      </c>
      <c r="BA330" s="255" t="str">
        <f t="shared" si="257"/>
        <v xml:space="preserve"> </v>
      </c>
      <c r="BC330" s="255"/>
      <c r="BE330" s="255"/>
      <c r="BF330" s="124"/>
      <c r="BG330" s="255"/>
      <c r="BH330" s="124"/>
      <c r="BI330" s="255"/>
      <c r="BJ330" s="124"/>
      <c r="BK330" s="255"/>
      <c r="BL330" s="124"/>
      <c r="BM330" s="405">
        <f t="shared" si="253"/>
        <v>0</v>
      </c>
      <c r="BN330" s="258" t="e">
        <f t="shared" si="254"/>
        <v>#DIV/0!</v>
      </c>
      <c r="BO330" s="124">
        <f t="shared" si="255"/>
        <v>0</v>
      </c>
      <c r="BQ330" s="128"/>
    </row>
    <row r="331" spans="1:69" s="112" customFormat="1" ht="105.75" customHeight="1" x14ac:dyDescent="0.25">
      <c r="A331" s="255" t="s">
        <v>918</v>
      </c>
      <c r="B331" s="774" t="s">
        <v>1072</v>
      </c>
      <c r="C331" s="775"/>
      <c r="D331" s="142"/>
      <c r="E331" s="255" t="s">
        <v>45</v>
      </c>
      <c r="F331" s="142"/>
      <c r="G331" s="255" t="s">
        <v>849</v>
      </c>
      <c r="H331" s="142"/>
      <c r="I331" s="255"/>
      <c r="J331" s="255"/>
      <c r="K331" s="255"/>
      <c r="L331" s="255">
        <v>1</v>
      </c>
      <c r="M331" s="255"/>
      <c r="N331" s="111"/>
      <c r="O331" s="255">
        <v>1</v>
      </c>
      <c r="P331" s="255"/>
      <c r="Q331" s="255"/>
      <c r="R331" s="255"/>
      <c r="S331" s="255"/>
      <c r="T331" s="240"/>
      <c r="U331" s="256" t="s">
        <v>354</v>
      </c>
      <c r="V331" s="255">
        <v>3</v>
      </c>
      <c r="W331" s="255"/>
      <c r="X331" s="255"/>
      <c r="Y331" s="255"/>
      <c r="Z331" s="255"/>
      <c r="AA331" s="255"/>
      <c r="AB331" s="142"/>
      <c r="AC331" s="257"/>
      <c r="AD331" s="640"/>
      <c r="AE331" s="255" t="s">
        <v>61</v>
      </c>
      <c r="AF331" s="142"/>
      <c r="AG331" s="255" t="s">
        <v>1011</v>
      </c>
      <c r="AH331" s="142"/>
      <c r="AI331" s="255"/>
      <c r="AJ331" s="255"/>
      <c r="AK331" s="255"/>
      <c r="AL331" s="255"/>
      <c r="AM331" s="255"/>
      <c r="AN331" s="255"/>
      <c r="AO331" s="255"/>
      <c r="AP331" s="255"/>
      <c r="AQ331" s="255"/>
      <c r="AR331" s="255">
        <v>1</v>
      </c>
      <c r="AS331" s="255"/>
      <c r="AT331" s="255"/>
      <c r="AV331" s="255">
        <f t="shared" si="256"/>
        <v>1</v>
      </c>
      <c r="AX331" s="257" t="s">
        <v>82</v>
      </c>
      <c r="AY331" s="241"/>
      <c r="AZ331" s="255">
        <v>1</v>
      </c>
      <c r="BA331" s="255">
        <f t="shared" si="257"/>
        <v>1</v>
      </c>
      <c r="BC331" s="255" t="s">
        <v>332</v>
      </c>
      <c r="BE331" s="255"/>
      <c r="BF331" s="124"/>
      <c r="BG331" s="255"/>
      <c r="BH331" s="124"/>
      <c r="BI331" s="255"/>
      <c r="BJ331" s="124"/>
      <c r="BK331" s="255"/>
      <c r="BL331" s="124"/>
      <c r="BM331" s="405">
        <f t="shared" si="253"/>
        <v>0</v>
      </c>
      <c r="BN331" s="258">
        <f t="shared" si="254"/>
        <v>0</v>
      </c>
      <c r="BO331" s="124">
        <f t="shared" si="255"/>
        <v>0</v>
      </c>
      <c r="BQ331" s="146"/>
    </row>
    <row r="332" spans="1:69" s="112" customFormat="1" ht="99.75" customHeight="1" x14ac:dyDescent="0.25">
      <c r="A332" s="255" t="s">
        <v>919</v>
      </c>
      <c r="B332" s="774" t="s">
        <v>1073</v>
      </c>
      <c r="C332" s="775"/>
      <c r="D332" s="142"/>
      <c r="E332" s="255" t="s">
        <v>45</v>
      </c>
      <c r="F332" s="142"/>
      <c r="G332" s="255" t="s">
        <v>849</v>
      </c>
      <c r="H332" s="142"/>
      <c r="I332" s="255"/>
      <c r="J332" s="255"/>
      <c r="K332" s="255"/>
      <c r="L332" s="255">
        <v>1</v>
      </c>
      <c r="M332" s="255"/>
      <c r="N332" s="111"/>
      <c r="O332" s="255"/>
      <c r="P332" s="255"/>
      <c r="Q332" s="255">
        <v>1</v>
      </c>
      <c r="R332" s="255"/>
      <c r="S332" s="255"/>
      <c r="T332" s="240"/>
      <c r="U332" s="256" t="s">
        <v>354</v>
      </c>
      <c r="V332" s="255">
        <v>3</v>
      </c>
      <c r="W332" s="255"/>
      <c r="X332" s="255">
        <v>1</v>
      </c>
      <c r="Y332" s="255"/>
      <c r="Z332" s="255"/>
      <c r="AA332" s="255"/>
      <c r="AB332" s="142"/>
      <c r="AC332" s="257"/>
      <c r="AD332" s="640"/>
      <c r="AE332" s="255"/>
      <c r="AF332" s="142"/>
      <c r="AG332" s="259" t="s">
        <v>38</v>
      </c>
      <c r="AH332" s="142"/>
      <c r="AI332" s="255"/>
      <c r="AJ332" s="255"/>
      <c r="AK332" s="255"/>
      <c r="AL332" s="255"/>
      <c r="AM332" s="255"/>
      <c r="AN332" s="255"/>
      <c r="AO332" s="255"/>
      <c r="AP332" s="255"/>
      <c r="AQ332" s="255"/>
      <c r="AR332" s="255"/>
      <c r="AS332" s="255"/>
      <c r="AT332" s="255"/>
      <c r="AV332" s="255">
        <f t="shared" si="256"/>
        <v>0</v>
      </c>
      <c r="AX332" s="257" t="s">
        <v>76</v>
      </c>
      <c r="AY332" s="241"/>
      <c r="AZ332" s="255">
        <v>1</v>
      </c>
      <c r="BA332" s="255" t="str">
        <f t="shared" si="257"/>
        <v xml:space="preserve"> </v>
      </c>
      <c r="BC332" s="255"/>
      <c r="BE332" s="255"/>
      <c r="BF332" s="124"/>
      <c r="BG332" s="255"/>
      <c r="BH332" s="124"/>
      <c r="BI332" s="255"/>
      <c r="BJ332" s="124"/>
      <c r="BK332" s="255"/>
      <c r="BL332" s="124"/>
      <c r="BM332" s="405">
        <f t="shared" si="253"/>
        <v>0</v>
      </c>
      <c r="BN332" s="258" t="e">
        <f t="shared" si="254"/>
        <v>#DIV/0!</v>
      </c>
      <c r="BO332" s="124">
        <f t="shared" si="255"/>
        <v>0</v>
      </c>
      <c r="BQ332" s="146"/>
    </row>
    <row r="333" spans="1:69" s="112" customFormat="1" ht="102" customHeight="1" x14ac:dyDescent="0.25">
      <c r="A333" s="255" t="s">
        <v>920</v>
      </c>
      <c r="B333" s="774" t="s">
        <v>1074</v>
      </c>
      <c r="C333" s="775"/>
      <c r="D333" s="371"/>
      <c r="E333" s="255" t="s">
        <v>45</v>
      </c>
      <c r="F333" s="371"/>
      <c r="G333" s="255" t="s">
        <v>849</v>
      </c>
      <c r="H333" s="371"/>
      <c r="I333" s="255"/>
      <c r="J333" s="255"/>
      <c r="K333" s="255"/>
      <c r="L333" s="255">
        <v>1</v>
      </c>
      <c r="M333" s="255"/>
      <c r="N333" s="371"/>
      <c r="O333" s="255">
        <v>1</v>
      </c>
      <c r="P333" s="255"/>
      <c r="Q333" s="255"/>
      <c r="R333" s="255"/>
      <c r="S333" s="255"/>
      <c r="T333" s="144"/>
      <c r="U333" s="256" t="s">
        <v>354</v>
      </c>
      <c r="V333" s="255">
        <v>3</v>
      </c>
      <c r="W333" s="255"/>
      <c r="X333" s="255"/>
      <c r="Y333" s="255"/>
      <c r="Z333" s="255"/>
      <c r="AA333" s="255"/>
      <c r="AB333" s="371"/>
      <c r="AC333" s="257"/>
      <c r="AD333" s="632"/>
      <c r="AE333" s="255" t="s">
        <v>61</v>
      </c>
      <c r="AF333" s="371"/>
      <c r="AG333" s="259" t="s">
        <v>250</v>
      </c>
      <c r="AH333" s="371"/>
      <c r="AI333" s="255"/>
      <c r="AJ333" s="255"/>
      <c r="AK333" s="255"/>
      <c r="AL333" s="255"/>
      <c r="AM333" s="255">
        <v>1</v>
      </c>
      <c r="AN333" s="255"/>
      <c r="AO333" s="255"/>
      <c r="AP333" s="255"/>
      <c r="AQ333" s="255"/>
      <c r="AR333" s="255"/>
      <c r="AS333" s="255"/>
      <c r="AT333" s="255"/>
      <c r="AV333" s="255">
        <f t="shared" si="256"/>
        <v>1</v>
      </c>
      <c r="AX333" s="257" t="s">
        <v>63</v>
      </c>
      <c r="AY333" s="145"/>
      <c r="AZ333" s="255">
        <v>1</v>
      </c>
      <c r="BA333" s="255">
        <f t="shared" si="257"/>
        <v>1</v>
      </c>
      <c r="BC333" s="255" t="s">
        <v>332</v>
      </c>
      <c r="BE333" s="255"/>
      <c r="BF333" s="124"/>
      <c r="BG333" s="255"/>
      <c r="BH333" s="124"/>
      <c r="BI333" s="255"/>
      <c r="BJ333" s="124"/>
      <c r="BK333" s="255"/>
      <c r="BL333" s="124"/>
      <c r="BM333" s="405">
        <f t="shared" si="253"/>
        <v>0</v>
      </c>
      <c r="BN333" s="258">
        <f t="shared" si="254"/>
        <v>0</v>
      </c>
      <c r="BO333" s="124">
        <f t="shared" si="255"/>
        <v>0</v>
      </c>
      <c r="BQ333" s="146"/>
    </row>
    <row r="334" spans="1:69" s="112" customFormat="1" ht="124.5" customHeight="1" x14ac:dyDescent="0.25">
      <c r="A334" s="255" t="s">
        <v>921</v>
      </c>
      <c r="B334" s="774" t="s">
        <v>1075</v>
      </c>
      <c r="C334" s="775"/>
      <c r="D334" s="371"/>
      <c r="E334" s="255" t="s">
        <v>45</v>
      </c>
      <c r="F334" s="371"/>
      <c r="G334" s="255" t="s">
        <v>849</v>
      </c>
      <c r="H334" s="371"/>
      <c r="I334" s="255"/>
      <c r="J334" s="255"/>
      <c r="K334" s="255"/>
      <c r="L334" s="255">
        <v>1</v>
      </c>
      <c r="M334" s="255"/>
      <c r="N334" s="371"/>
      <c r="O334" s="255"/>
      <c r="P334" s="255">
        <v>1</v>
      </c>
      <c r="Q334" s="255"/>
      <c r="R334" s="255"/>
      <c r="S334" s="255"/>
      <c r="T334" s="144"/>
      <c r="U334" s="256" t="s">
        <v>354</v>
      </c>
      <c r="V334" s="255">
        <v>3</v>
      </c>
      <c r="W334" s="255"/>
      <c r="X334" s="255">
        <v>1</v>
      </c>
      <c r="Y334" s="255">
        <v>1</v>
      </c>
      <c r="Z334" s="255"/>
      <c r="AA334" s="255"/>
      <c r="AB334" s="371"/>
      <c r="AC334" s="257"/>
      <c r="AD334" s="632"/>
      <c r="AE334" s="255"/>
      <c r="AF334" s="371"/>
      <c r="AG334" s="255" t="s">
        <v>38</v>
      </c>
      <c r="AH334" s="371"/>
      <c r="AI334" s="255"/>
      <c r="AJ334" s="255"/>
      <c r="AK334" s="255"/>
      <c r="AL334" s="255"/>
      <c r="AM334" s="255"/>
      <c r="AN334" s="255"/>
      <c r="AO334" s="255"/>
      <c r="AP334" s="255"/>
      <c r="AQ334" s="255"/>
      <c r="AR334" s="255"/>
      <c r="AS334" s="255"/>
      <c r="AT334" s="255"/>
      <c r="AV334" s="255">
        <f t="shared" si="256"/>
        <v>0</v>
      </c>
      <c r="AX334" s="257" t="s">
        <v>249</v>
      </c>
      <c r="AY334" s="145"/>
      <c r="AZ334" s="255">
        <v>1</v>
      </c>
      <c r="BA334" s="255" t="str">
        <f t="shared" si="257"/>
        <v xml:space="preserve"> </v>
      </c>
      <c r="BC334" s="255"/>
      <c r="BE334" s="255"/>
      <c r="BF334" s="124"/>
      <c r="BG334" s="255"/>
      <c r="BH334" s="124"/>
      <c r="BI334" s="255"/>
      <c r="BJ334" s="124"/>
      <c r="BK334" s="255"/>
      <c r="BL334" s="124"/>
      <c r="BM334" s="405">
        <f t="shared" si="253"/>
        <v>0</v>
      </c>
      <c r="BN334" s="258" t="e">
        <f t="shared" si="254"/>
        <v>#DIV/0!</v>
      </c>
      <c r="BO334" s="124">
        <f t="shared" si="255"/>
        <v>0</v>
      </c>
      <c r="BQ334" s="146"/>
    </row>
    <row r="335" spans="1:69" s="112" customFormat="1" ht="125.25" customHeight="1" x14ac:dyDescent="0.25">
      <c r="A335" s="599" t="s">
        <v>922</v>
      </c>
      <c r="B335" s="1057" t="s">
        <v>1076</v>
      </c>
      <c r="C335" s="1058"/>
      <c r="D335" s="371"/>
      <c r="E335" s="599" t="s">
        <v>45</v>
      </c>
      <c r="F335" s="371"/>
      <c r="G335" s="599" t="s">
        <v>849</v>
      </c>
      <c r="H335" s="371"/>
      <c r="I335" s="255"/>
      <c r="J335" s="255"/>
      <c r="K335" s="255"/>
      <c r="L335" s="255">
        <v>1</v>
      </c>
      <c r="M335" s="255"/>
      <c r="N335" s="371"/>
      <c r="O335" s="255">
        <v>1</v>
      </c>
      <c r="P335" s="255"/>
      <c r="Q335" s="255"/>
      <c r="R335" s="255"/>
      <c r="S335" s="255"/>
      <c r="T335" s="144"/>
      <c r="U335" s="602" t="s">
        <v>354</v>
      </c>
      <c r="V335" s="599">
        <v>3</v>
      </c>
      <c r="W335" s="599"/>
      <c r="X335" s="599"/>
      <c r="Y335" s="599"/>
      <c r="Z335" s="599">
        <v>1</v>
      </c>
      <c r="AA335" s="599"/>
      <c r="AB335" s="371"/>
      <c r="AC335" s="599"/>
      <c r="AD335" s="632"/>
      <c r="AE335" s="599"/>
      <c r="AF335" s="371"/>
      <c r="AG335" s="259" t="s">
        <v>38</v>
      </c>
      <c r="AH335" s="371"/>
      <c r="AI335" s="255"/>
      <c r="AJ335" s="255"/>
      <c r="AK335" s="255"/>
      <c r="AL335" s="255"/>
      <c r="AM335" s="255"/>
      <c r="AN335" s="255"/>
      <c r="AO335" s="255"/>
      <c r="AP335" s="255"/>
      <c r="AQ335" s="255"/>
      <c r="AR335" s="255"/>
      <c r="AS335" s="255"/>
      <c r="AT335" s="255"/>
      <c r="AU335" s="91"/>
      <c r="AV335" s="599">
        <f t="shared" ref="AV335" si="270">SUM(AI335:AT335)</f>
        <v>0</v>
      </c>
      <c r="AW335" s="91"/>
      <c r="AX335" s="599" t="s">
        <v>55</v>
      </c>
      <c r="AY335" s="145"/>
      <c r="AZ335" s="599">
        <v>1</v>
      </c>
      <c r="BA335" s="255" t="str">
        <f t="shared" si="257"/>
        <v xml:space="preserve"> </v>
      </c>
      <c r="BB335" s="91"/>
      <c r="BC335" s="599"/>
      <c r="BE335" s="599"/>
      <c r="BF335" s="347"/>
      <c r="BG335" s="599"/>
      <c r="BH335" s="347"/>
      <c r="BI335" s="599"/>
      <c r="BJ335" s="347"/>
      <c r="BK335" s="599"/>
      <c r="BL335" s="347"/>
      <c r="BM335" s="603">
        <f t="shared" ref="BM335" si="271">BE335+BG335+BI335+BK335</f>
        <v>0</v>
      </c>
      <c r="BN335" s="604" t="e">
        <f>BM335/AV335</f>
        <v>#DIV/0!</v>
      </c>
      <c r="BO335" s="347">
        <f t="shared" ref="BO335" si="272">BF335+BH335+BJ335+BL335</f>
        <v>0</v>
      </c>
      <c r="BQ335" s="349"/>
    </row>
    <row r="336" spans="1:69" s="111" customFormat="1" ht="124.5" customHeight="1" x14ac:dyDescent="0.25">
      <c r="A336" s="255" t="s">
        <v>923</v>
      </c>
      <c r="B336" s="774" t="s">
        <v>1077</v>
      </c>
      <c r="C336" s="775"/>
      <c r="D336" s="112"/>
      <c r="E336" s="255" t="s">
        <v>45</v>
      </c>
      <c r="F336" s="112"/>
      <c r="G336" s="255" t="s">
        <v>849</v>
      </c>
      <c r="H336" s="112"/>
      <c r="I336" s="255"/>
      <c r="J336" s="255"/>
      <c r="K336" s="255"/>
      <c r="L336" s="255">
        <v>1</v>
      </c>
      <c r="M336" s="255"/>
      <c r="O336" s="255"/>
      <c r="P336" s="255"/>
      <c r="Q336" s="255">
        <v>1</v>
      </c>
      <c r="R336" s="255"/>
      <c r="S336" s="255"/>
      <c r="T336" s="112"/>
      <c r="U336" s="256" t="s">
        <v>354</v>
      </c>
      <c r="V336" s="255">
        <v>3</v>
      </c>
      <c r="W336" s="255"/>
      <c r="X336" s="255">
        <v>1</v>
      </c>
      <c r="Y336" s="255">
        <v>1</v>
      </c>
      <c r="Z336" s="255"/>
      <c r="AA336" s="255"/>
      <c r="AB336" s="112"/>
      <c r="AC336" s="257"/>
      <c r="AD336" s="635"/>
      <c r="AE336" s="255"/>
      <c r="AF336" s="112"/>
      <c r="AG336" s="255" t="s">
        <v>38</v>
      </c>
      <c r="AH336" s="112"/>
      <c r="AI336" s="255"/>
      <c r="AJ336" s="255"/>
      <c r="AK336" s="255"/>
      <c r="AL336" s="255"/>
      <c r="AM336" s="255"/>
      <c r="AN336" s="255"/>
      <c r="AO336" s="255"/>
      <c r="AP336" s="255"/>
      <c r="AQ336" s="255"/>
      <c r="AR336" s="255"/>
      <c r="AS336" s="255"/>
      <c r="AT336" s="255"/>
      <c r="AV336" s="255">
        <f t="shared" si="256"/>
        <v>0</v>
      </c>
      <c r="AX336" s="257" t="s">
        <v>251</v>
      </c>
      <c r="AY336" s="112"/>
      <c r="AZ336" s="255">
        <v>1</v>
      </c>
      <c r="BA336" s="255" t="str">
        <f t="shared" si="257"/>
        <v xml:space="preserve"> </v>
      </c>
      <c r="BC336" s="255"/>
      <c r="BE336" s="255"/>
      <c r="BF336" s="124"/>
      <c r="BG336" s="255"/>
      <c r="BH336" s="124"/>
      <c r="BI336" s="255"/>
      <c r="BJ336" s="124"/>
      <c r="BK336" s="255"/>
      <c r="BL336" s="124"/>
      <c r="BM336" s="405">
        <f t="shared" si="253"/>
        <v>0</v>
      </c>
      <c r="BN336" s="258" t="e">
        <f t="shared" si="254"/>
        <v>#DIV/0!</v>
      </c>
      <c r="BO336" s="124">
        <f t="shared" si="255"/>
        <v>0</v>
      </c>
      <c r="BQ336" s="146"/>
    </row>
    <row r="337" spans="1:69" s="111" customFormat="1" ht="120" customHeight="1" x14ac:dyDescent="0.25">
      <c r="A337" s="255" t="s">
        <v>924</v>
      </c>
      <c r="B337" s="774" t="s">
        <v>1078</v>
      </c>
      <c r="C337" s="775"/>
      <c r="D337" s="112"/>
      <c r="E337" s="255" t="s">
        <v>45</v>
      </c>
      <c r="F337" s="112"/>
      <c r="G337" s="255" t="s">
        <v>849</v>
      </c>
      <c r="H337" s="112"/>
      <c r="I337" s="255"/>
      <c r="J337" s="255"/>
      <c r="K337" s="255"/>
      <c r="L337" s="255">
        <v>1</v>
      </c>
      <c r="M337" s="255"/>
      <c r="O337" s="255"/>
      <c r="P337" s="255"/>
      <c r="Q337" s="255">
        <v>1</v>
      </c>
      <c r="R337" s="255"/>
      <c r="S337" s="255"/>
      <c r="T337" s="112"/>
      <c r="U337" s="256" t="s">
        <v>354</v>
      </c>
      <c r="V337" s="255">
        <v>3</v>
      </c>
      <c r="W337" s="255"/>
      <c r="X337" s="255"/>
      <c r="Y337" s="255"/>
      <c r="Z337" s="255"/>
      <c r="AA337" s="255"/>
      <c r="AB337" s="112"/>
      <c r="AC337" s="257"/>
      <c r="AD337" s="635"/>
      <c r="AE337" s="255"/>
      <c r="AF337" s="112"/>
      <c r="AG337" s="259" t="s">
        <v>38</v>
      </c>
      <c r="AH337" s="112"/>
      <c r="AI337" s="255"/>
      <c r="AJ337" s="255"/>
      <c r="AK337" s="255"/>
      <c r="AL337" s="255"/>
      <c r="AM337" s="255"/>
      <c r="AN337" s="255"/>
      <c r="AO337" s="255"/>
      <c r="AP337" s="255"/>
      <c r="AQ337" s="255"/>
      <c r="AR337" s="255"/>
      <c r="AS337" s="255"/>
      <c r="AT337" s="255"/>
      <c r="AV337" s="255">
        <f t="shared" si="256"/>
        <v>0</v>
      </c>
      <c r="AX337" s="257" t="s">
        <v>248</v>
      </c>
      <c r="AY337" s="112"/>
      <c r="AZ337" s="255">
        <v>1</v>
      </c>
      <c r="BA337" s="255" t="str">
        <f t="shared" si="257"/>
        <v xml:space="preserve"> </v>
      </c>
      <c r="BC337" s="255"/>
      <c r="BE337" s="255"/>
      <c r="BF337" s="124"/>
      <c r="BG337" s="255"/>
      <c r="BH337" s="124"/>
      <c r="BI337" s="255"/>
      <c r="BJ337" s="124"/>
      <c r="BK337" s="255"/>
      <c r="BL337" s="124"/>
      <c r="BM337" s="405">
        <f t="shared" si="253"/>
        <v>0</v>
      </c>
      <c r="BN337" s="258" t="e">
        <f t="shared" si="254"/>
        <v>#DIV/0!</v>
      </c>
      <c r="BO337" s="124">
        <f t="shared" si="255"/>
        <v>0</v>
      </c>
      <c r="BQ337" s="146"/>
    </row>
    <row r="338" spans="1:69" s="111" customFormat="1" ht="110.4" customHeight="1" x14ac:dyDescent="0.25">
      <c r="A338" s="255" t="s">
        <v>925</v>
      </c>
      <c r="B338" s="774" t="s">
        <v>1079</v>
      </c>
      <c r="C338" s="775"/>
      <c r="E338" s="255" t="s">
        <v>45</v>
      </c>
      <c r="G338" s="255" t="s">
        <v>849</v>
      </c>
      <c r="I338" s="255"/>
      <c r="J338" s="255"/>
      <c r="K338" s="255"/>
      <c r="L338" s="255">
        <v>1</v>
      </c>
      <c r="M338" s="255"/>
      <c r="O338" s="255"/>
      <c r="P338" s="255"/>
      <c r="Q338" s="255">
        <v>1</v>
      </c>
      <c r="R338" s="255"/>
      <c r="S338" s="255"/>
      <c r="U338" s="256" t="s">
        <v>354</v>
      </c>
      <c r="V338" s="255">
        <v>3</v>
      </c>
      <c r="W338" s="255"/>
      <c r="X338" s="255">
        <v>1</v>
      </c>
      <c r="Y338" s="255">
        <v>1</v>
      </c>
      <c r="Z338" s="255"/>
      <c r="AA338" s="255"/>
      <c r="AC338" s="257"/>
      <c r="AD338" s="132"/>
      <c r="AE338" s="255"/>
      <c r="AG338" s="259" t="s">
        <v>38</v>
      </c>
      <c r="AH338" s="215"/>
      <c r="AI338" s="259"/>
      <c r="AJ338" s="259"/>
      <c r="AK338" s="259"/>
      <c r="AL338" s="259"/>
      <c r="AM338" s="259"/>
      <c r="AN338" s="255"/>
      <c r="AO338" s="255"/>
      <c r="AP338" s="255"/>
      <c r="AQ338" s="255"/>
      <c r="AR338" s="255"/>
      <c r="AS338" s="255"/>
      <c r="AT338" s="255"/>
      <c r="AV338" s="255">
        <f t="shared" si="256"/>
        <v>0</v>
      </c>
      <c r="AX338" s="257" t="s">
        <v>85</v>
      </c>
      <c r="AZ338" s="255">
        <v>1</v>
      </c>
      <c r="BA338" s="255" t="str">
        <f t="shared" si="257"/>
        <v xml:space="preserve"> </v>
      </c>
      <c r="BC338" s="255"/>
      <c r="BE338" s="255"/>
      <c r="BF338" s="124"/>
      <c r="BG338" s="255"/>
      <c r="BH338" s="124"/>
      <c r="BI338" s="255"/>
      <c r="BJ338" s="124"/>
      <c r="BK338" s="255"/>
      <c r="BL338" s="124"/>
      <c r="BM338" s="405">
        <f t="shared" si="253"/>
        <v>0</v>
      </c>
      <c r="BN338" s="258" t="e">
        <f t="shared" si="254"/>
        <v>#DIV/0!</v>
      </c>
      <c r="BO338" s="124">
        <f t="shared" si="255"/>
        <v>0</v>
      </c>
      <c r="BQ338" s="146"/>
    </row>
    <row r="339" spans="1:69" s="91" customFormat="1" ht="9" customHeight="1" thickBot="1" x14ac:dyDescent="0.3">
      <c r="A339" s="111"/>
      <c r="B339" s="112"/>
      <c r="C339" s="112"/>
      <c r="D339" s="111"/>
      <c r="E339" s="111"/>
      <c r="F339" s="111"/>
      <c r="G339" s="111"/>
      <c r="H339" s="111"/>
      <c r="I339" s="111"/>
      <c r="J339" s="111"/>
      <c r="K339" s="111"/>
      <c r="L339" s="111"/>
      <c r="M339" s="111"/>
      <c r="N339" s="111"/>
      <c r="O339" s="111"/>
      <c r="P339" s="111"/>
      <c r="Q339" s="111"/>
      <c r="R339" s="111"/>
      <c r="S339" s="111"/>
      <c r="T339" s="111"/>
      <c r="U339" s="113"/>
      <c r="V339" s="111"/>
      <c r="W339" s="111"/>
      <c r="X339" s="111"/>
      <c r="Y339" s="111"/>
      <c r="Z339" s="111"/>
      <c r="AA339" s="111"/>
      <c r="AB339" s="111"/>
      <c r="AC339" s="114"/>
      <c r="AD339" s="132"/>
      <c r="AE339" s="111"/>
      <c r="AF339" s="111"/>
      <c r="AG339" s="111"/>
      <c r="AH339" s="111"/>
      <c r="AI339" s="111"/>
      <c r="AJ339" s="111"/>
      <c r="AK339" s="111"/>
      <c r="AL339" s="111"/>
      <c r="AM339" s="111"/>
      <c r="AN339" s="111"/>
      <c r="AO339" s="111"/>
      <c r="AP339" s="111"/>
      <c r="AQ339" s="111"/>
      <c r="AR339" s="111"/>
      <c r="AS339" s="111"/>
      <c r="AT339" s="111"/>
      <c r="AV339" s="111"/>
      <c r="AX339" s="112"/>
      <c r="AY339" s="111"/>
      <c r="AZ339" s="111"/>
      <c r="BA339" s="111"/>
      <c r="BC339" s="111"/>
      <c r="BF339" s="115"/>
      <c r="BH339" s="115"/>
      <c r="BJ339" s="115"/>
      <c r="BL339" s="115"/>
      <c r="BM339" s="116"/>
      <c r="BN339" s="116"/>
      <c r="BO339" s="115"/>
    </row>
    <row r="340" spans="1:69" s="203" customFormat="1" ht="60.6" customHeight="1" thickTop="1" thickBot="1" x14ac:dyDescent="0.3">
      <c r="A340" s="787" t="str">
        <f>B317</f>
        <v>AUDITORÍAS A PROYECTOS DE INVERSIÓN</v>
      </c>
      <c r="B340" s="787"/>
      <c r="C340" s="421" t="s">
        <v>333</v>
      </c>
      <c r="D340" s="200"/>
      <c r="E340" s="413">
        <f>COUNTIF(BC319:BC338,"P")</f>
        <v>2</v>
      </c>
      <c r="F340" s="200"/>
      <c r="G340" s="570">
        <f>E340/(E340+E341)</f>
        <v>0.25</v>
      </c>
      <c r="H340" s="200"/>
      <c r="I340" s="413">
        <f>SUM(I319:I338)</f>
        <v>0</v>
      </c>
      <c r="J340" s="413">
        <f>SUM(J319:J338)</f>
        <v>0</v>
      </c>
      <c r="K340" s="413">
        <f>SUM(K319:K338)</f>
        <v>0</v>
      </c>
      <c r="L340" s="413">
        <f>SUM(L319:L338)</f>
        <v>20</v>
      </c>
      <c r="M340" s="413">
        <f>SUM(M319:M338)</f>
        <v>0</v>
      </c>
      <c r="N340" s="201"/>
      <c r="O340" s="413">
        <f>SUM(O319:O338)</f>
        <v>4</v>
      </c>
      <c r="P340" s="413">
        <f>SUM(P319:P338)</f>
        <v>11</v>
      </c>
      <c r="Q340" s="413">
        <f>SUM(Q319:Q338)</f>
        <v>5</v>
      </c>
      <c r="R340" s="413">
        <f>SUM(R319:R338)</f>
        <v>1</v>
      </c>
      <c r="S340" s="413">
        <f>SUM(S319:S338)</f>
        <v>0</v>
      </c>
      <c r="T340" s="200"/>
      <c r="U340" s="202"/>
      <c r="V340" s="200"/>
      <c r="W340" s="510">
        <f>SUM(W319:W338)</f>
        <v>6</v>
      </c>
      <c r="X340" s="510">
        <f>SUM(X319:X338)</f>
        <v>6</v>
      </c>
      <c r="Y340" s="510">
        <f>SUM(Y319:Y338)</f>
        <v>7</v>
      </c>
      <c r="Z340" s="510">
        <f>SUM(Z319:Z338)</f>
        <v>3</v>
      </c>
      <c r="AA340" s="510">
        <f>SUM(AA319:AA338)</f>
        <v>0</v>
      </c>
      <c r="AB340" s="200"/>
      <c r="AC340" s="887"/>
      <c r="AD340" s="639"/>
      <c r="AE340" s="200"/>
      <c r="AF340" s="200"/>
      <c r="AG340" s="413" t="s">
        <v>253</v>
      </c>
      <c r="AH340" s="200"/>
      <c r="AI340" s="787">
        <f>SUM(AI319:AK338)</f>
        <v>0</v>
      </c>
      <c r="AJ340" s="787"/>
      <c r="AK340" s="787"/>
      <c r="AL340" s="787">
        <f>SUM(AL319:AN338)</f>
        <v>2</v>
      </c>
      <c r="AM340" s="787"/>
      <c r="AN340" s="787"/>
      <c r="AO340" s="787">
        <f>SUM(AO319:AQ338)</f>
        <v>2</v>
      </c>
      <c r="AP340" s="787"/>
      <c r="AQ340" s="787"/>
      <c r="AR340" s="787">
        <f>SUM(AR319:AT338)</f>
        <v>4</v>
      </c>
      <c r="AS340" s="787"/>
      <c r="AT340" s="787"/>
      <c r="AV340" s="787">
        <f>SUM(AV319:AV338)</f>
        <v>8</v>
      </c>
      <c r="AX340" s="1290" t="s">
        <v>264</v>
      </c>
      <c r="AY340" s="200"/>
      <c r="AZ340" s="413">
        <f>SUM(AZ319:AZ338)</f>
        <v>20</v>
      </c>
      <c r="BA340" s="413">
        <f>SUM(BA319:BA338)</f>
        <v>8</v>
      </c>
      <c r="BC340" s="201"/>
      <c r="BE340" s="391">
        <f t="shared" ref="BE340:BM340" si="273">SUM(BE319:BE338)</f>
        <v>0</v>
      </c>
      <c r="BF340" s="847">
        <f t="shared" si="273"/>
        <v>0</v>
      </c>
      <c r="BG340" s="391">
        <f t="shared" si="273"/>
        <v>0</v>
      </c>
      <c r="BH340" s="847">
        <f t="shared" si="273"/>
        <v>0</v>
      </c>
      <c r="BI340" s="391">
        <f t="shared" si="273"/>
        <v>0</v>
      </c>
      <c r="BJ340" s="847">
        <f t="shared" si="273"/>
        <v>0</v>
      </c>
      <c r="BK340" s="391">
        <f t="shared" si="273"/>
        <v>0</v>
      </c>
      <c r="BL340" s="847">
        <f t="shared" si="273"/>
        <v>0</v>
      </c>
      <c r="BM340" s="1147">
        <f t="shared" si="273"/>
        <v>0</v>
      </c>
      <c r="BN340" s="1150">
        <f>BM340/AV340</f>
        <v>0</v>
      </c>
      <c r="BO340" s="847">
        <f>SUM(BO319:BO338)</f>
        <v>0</v>
      </c>
      <c r="BP340" s="204"/>
      <c r="BQ340" s="204"/>
    </row>
    <row r="341" spans="1:69" s="203" customFormat="1" ht="60.6" customHeight="1" thickTop="1" thickBot="1" x14ac:dyDescent="0.3">
      <c r="A341" s="787"/>
      <c r="B341" s="787"/>
      <c r="C341" s="421" t="s">
        <v>334</v>
      </c>
      <c r="D341" s="200"/>
      <c r="E341" s="413">
        <f>COUNTIF(BC319:BC338,"C")</f>
        <v>6</v>
      </c>
      <c r="F341" s="200"/>
      <c r="G341" s="570">
        <f>E341/(E340+E341)</f>
        <v>0.75</v>
      </c>
      <c r="H341" s="200"/>
      <c r="I341" s="787">
        <f>SUM(I340:M340)</f>
        <v>20</v>
      </c>
      <c r="J341" s="787"/>
      <c r="K341" s="787"/>
      <c r="L341" s="787"/>
      <c r="M341" s="787"/>
      <c r="N341" s="201"/>
      <c r="O341" s="787">
        <f>SUM(O340:S340)</f>
        <v>21</v>
      </c>
      <c r="P341" s="787"/>
      <c r="Q341" s="787"/>
      <c r="R341" s="787"/>
      <c r="S341" s="787"/>
      <c r="T341" s="200"/>
      <c r="U341" s="202"/>
      <c r="V341" s="200"/>
      <c r="W341" s="200"/>
      <c r="X341" s="200"/>
      <c r="Y341" s="200"/>
      <c r="Z341" s="200"/>
      <c r="AA341" s="200"/>
      <c r="AB341" s="200"/>
      <c r="AC341" s="887"/>
      <c r="AD341" s="639"/>
      <c r="AE341" s="200"/>
      <c r="AF341" s="200"/>
      <c r="AG341" s="413" t="s">
        <v>766</v>
      </c>
      <c r="AH341" s="200"/>
      <c r="AI341" s="787">
        <f>AI340+AL340+AO340+AR340</f>
        <v>8</v>
      </c>
      <c r="AJ341" s="787"/>
      <c r="AK341" s="787"/>
      <c r="AL341" s="787"/>
      <c r="AM341" s="787"/>
      <c r="AN341" s="787"/>
      <c r="AO341" s="787"/>
      <c r="AP341" s="787"/>
      <c r="AQ341" s="787"/>
      <c r="AR341" s="787"/>
      <c r="AS341" s="787"/>
      <c r="AT341" s="787"/>
      <c r="AV341" s="787"/>
      <c r="AX341" s="1290"/>
      <c r="AY341" s="200"/>
      <c r="AZ341" s="800">
        <f>BA340/AZ340</f>
        <v>0.4</v>
      </c>
      <c r="BA341" s="800"/>
      <c r="BC341" s="206"/>
      <c r="BE341" s="392" t="e">
        <f>BE340/AI340</f>
        <v>#DIV/0!</v>
      </c>
      <c r="BF341" s="847"/>
      <c r="BG341" s="392">
        <f>BG340/AL340</f>
        <v>0</v>
      </c>
      <c r="BH341" s="847"/>
      <c r="BI341" s="392">
        <f>BI340/AO340</f>
        <v>0</v>
      </c>
      <c r="BJ341" s="847"/>
      <c r="BK341" s="392">
        <f>BK340/AR340</f>
        <v>0</v>
      </c>
      <c r="BL341" s="847"/>
      <c r="BM341" s="1147"/>
      <c r="BN341" s="1150"/>
      <c r="BO341" s="847"/>
      <c r="BP341" s="204"/>
      <c r="BQ341" s="204"/>
    </row>
    <row r="342" spans="1:69" s="91" customFormat="1" ht="23.4" thickTop="1" x14ac:dyDescent="0.25">
      <c r="A342" s="117"/>
      <c r="B342" s="118"/>
      <c r="C342" s="118"/>
      <c r="D342" s="111"/>
      <c r="E342" s="111"/>
      <c r="F342" s="111"/>
      <c r="G342" s="111"/>
      <c r="H342" s="111"/>
      <c r="I342" s="111"/>
      <c r="J342" s="111"/>
      <c r="K342" s="111"/>
      <c r="L342" s="111"/>
      <c r="M342" s="111"/>
      <c r="N342" s="111"/>
      <c r="O342" s="111"/>
      <c r="P342" s="111"/>
      <c r="Q342" s="111"/>
      <c r="R342" s="111"/>
      <c r="S342" s="111"/>
      <c r="T342" s="111"/>
      <c r="U342" s="113"/>
      <c r="V342" s="111"/>
      <c r="W342" s="111"/>
      <c r="X342" s="111"/>
      <c r="Y342" s="111"/>
      <c r="Z342" s="111"/>
      <c r="AA342" s="111"/>
      <c r="AB342" s="111"/>
      <c r="AC342" s="114"/>
      <c r="AD342" s="132"/>
      <c r="AE342" s="111"/>
      <c r="AF342" s="111"/>
      <c r="AG342" s="111"/>
      <c r="AH342" s="111"/>
      <c r="AI342" s="111"/>
      <c r="AJ342" s="111"/>
      <c r="AK342" s="111"/>
      <c r="AL342" s="111"/>
      <c r="AM342" s="111"/>
      <c r="AN342" s="111"/>
      <c r="AO342" s="111"/>
      <c r="AP342" s="111"/>
      <c r="AQ342" s="111"/>
      <c r="AR342" s="111"/>
      <c r="AS342" s="111"/>
      <c r="AT342" s="111"/>
      <c r="AV342" s="111"/>
      <c r="AX342" s="112"/>
      <c r="AY342" s="111"/>
      <c r="AZ342" s="111"/>
      <c r="BA342" s="111"/>
      <c r="BC342" s="111"/>
      <c r="BF342" s="115"/>
      <c r="BH342" s="115"/>
      <c r="BJ342" s="115"/>
      <c r="BL342" s="115"/>
      <c r="BM342" s="116"/>
      <c r="BN342" s="116"/>
      <c r="BO342" s="115"/>
    </row>
    <row r="343" spans="1:69" s="204" customFormat="1" ht="60.6" customHeight="1" x14ac:dyDescent="0.25">
      <c r="A343" s="531">
        <v>14</v>
      </c>
      <c r="B343" s="1121" t="s">
        <v>278</v>
      </c>
      <c r="C343" s="1122"/>
      <c r="D343" s="201"/>
      <c r="E343" s="111"/>
      <c r="F343" s="111"/>
      <c r="G343" s="111"/>
      <c r="H343" s="201"/>
      <c r="I343" s="210"/>
      <c r="J343" s="210"/>
      <c r="K343" s="210"/>
      <c r="L343" s="210"/>
      <c r="M343" s="210"/>
      <c r="N343" s="201"/>
      <c r="O343" s="210"/>
      <c r="P343" s="210"/>
      <c r="Q343" s="210"/>
      <c r="R343" s="210"/>
      <c r="S343" s="210"/>
      <c r="T343" s="201"/>
      <c r="U343" s="211"/>
      <c r="V343" s="210"/>
      <c r="W343" s="210"/>
      <c r="X343" s="210"/>
      <c r="Y343" s="210"/>
      <c r="Z343" s="210"/>
      <c r="AA343" s="210"/>
      <c r="AB343" s="201"/>
      <c r="AC343" s="260"/>
      <c r="AD343" s="205"/>
      <c r="AE343" s="210"/>
      <c r="AF343" s="201"/>
      <c r="AG343" s="210"/>
      <c r="AH343" s="201"/>
      <c r="AI343" s="210"/>
      <c r="AJ343" s="210"/>
      <c r="AK343" s="210"/>
      <c r="AL343" s="210"/>
      <c r="AM343" s="210"/>
      <c r="AN343" s="210"/>
      <c r="AO343" s="210"/>
      <c r="AP343" s="210"/>
      <c r="AQ343" s="210"/>
      <c r="AR343" s="210"/>
      <c r="AS343" s="210"/>
      <c r="AT343" s="210"/>
      <c r="AV343" s="210"/>
      <c r="AX343" s="212"/>
      <c r="AY343" s="201"/>
      <c r="AZ343" s="210"/>
      <c r="BA343" s="210"/>
      <c r="BC343" s="210"/>
      <c r="BF343" s="209"/>
      <c r="BH343" s="209"/>
      <c r="BJ343" s="209"/>
      <c r="BL343" s="209"/>
      <c r="BM343" s="203"/>
      <c r="BN343" s="203"/>
      <c r="BO343" s="209"/>
    </row>
    <row r="344" spans="1:69" s="111" customFormat="1" ht="180" customHeight="1" x14ac:dyDescent="0.25">
      <c r="A344" s="532" t="s">
        <v>307</v>
      </c>
      <c r="B344" s="772" t="s">
        <v>818</v>
      </c>
      <c r="C344" s="773"/>
      <c r="E344" s="532" t="s">
        <v>45</v>
      </c>
      <c r="G344" s="532" t="s">
        <v>841</v>
      </c>
      <c r="I344" s="532"/>
      <c r="J344" s="532"/>
      <c r="K344" s="532"/>
      <c r="L344" s="532">
        <v>1</v>
      </c>
      <c r="M344" s="532"/>
      <c r="O344" s="532"/>
      <c r="P344" s="532"/>
      <c r="Q344" s="532">
        <v>1</v>
      </c>
      <c r="R344" s="532"/>
      <c r="S344" s="532"/>
      <c r="U344" s="538" t="s">
        <v>354</v>
      </c>
      <c r="V344" s="532">
        <v>3</v>
      </c>
      <c r="W344" s="532"/>
      <c r="X344" s="532"/>
      <c r="Y344" s="532">
        <v>1</v>
      </c>
      <c r="Z344" s="532"/>
      <c r="AA344" s="532"/>
      <c r="AC344" s="541"/>
      <c r="AD344" s="132"/>
      <c r="AE344" s="532"/>
      <c r="AG344" s="534" t="s">
        <v>38</v>
      </c>
      <c r="AI344" s="532"/>
      <c r="AJ344" s="532"/>
      <c r="AK344" s="532"/>
      <c r="AL344" s="532"/>
      <c r="AM344" s="532"/>
      <c r="AN344" s="532"/>
      <c r="AO344" s="532"/>
      <c r="AP344" s="532"/>
      <c r="AQ344" s="532"/>
      <c r="AR344" s="532"/>
      <c r="AS344" s="532"/>
      <c r="AT344" s="532"/>
      <c r="AU344" s="91"/>
      <c r="AV344" s="532">
        <f>SUM(AI344:AT344)</f>
        <v>0</v>
      </c>
      <c r="AW344" s="91"/>
      <c r="AX344" s="541" t="s">
        <v>40</v>
      </c>
      <c r="AZ344" s="532">
        <v>1</v>
      </c>
      <c r="BA344" s="532" t="str">
        <f>IF(AV344&lt;&gt;0,1," ")</f>
        <v xml:space="preserve"> </v>
      </c>
      <c r="BB344" s="91"/>
      <c r="BC344" s="532"/>
      <c r="BE344" s="532"/>
      <c r="BF344" s="124"/>
      <c r="BG344" s="532"/>
      <c r="BH344" s="124"/>
      <c r="BI344" s="532"/>
      <c r="BJ344" s="124"/>
      <c r="BK344" s="532"/>
      <c r="BL344" s="124"/>
      <c r="BM344" s="551">
        <f t="shared" ref="BM344:BM347" si="274">BE344+BG344+BI344+BK344</f>
        <v>0</v>
      </c>
      <c r="BN344" s="552" t="e">
        <f t="shared" ref="BN344:BN353" si="275">BM344/AV344</f>
        <v>#DIV/0!</v>
      </c>
      <c r="BO344" s="124">
        <f t="shared" ref="BO344:BO347" si="276">BF344+BH344+BJ344+BL344</f>
        <v>0</v>
      </c>
      <c r="BQ344" s="146"/>
    </row>
    <row r="345" spans="1:69" s="111" customFormat="1" ht="122.25" customHeight="1" x14ac:dyDescent="0.25">
      <c r="A345" s="532" t="s">
        <v>308</v>
      </c>
      <c r="B345" s="772" t="s">
        <v>42</v>
      </c>
      <c r="C345" s="773"/>
      <c r="E345" s="532" t="s">
        <v>45</v>
      </c>
      <c r="G345" s="532" t="s">
        <v>841</v>
      </c>
      <c r="I345" s="532"/>
      <c r="J345" s="532"/>
      <c r="K345" s="532"/>
      <c r="L345" s="532">
        <v>1</v>
      </c>
      <c r="M345" s="532"/>
      <c r="O345" s="532"/>
      <c r="P345" s="532"/>
      <c r="Q345" s="532">
        <v>1</v>
      </c>
      <c r="R345" s="532"/>
      <c r="S345" s="532"/>
      <c r="U345" s="538" t="s">
        <v>355</v>
      </c>
      <c r="V345" s="532">
        <v>4</v>
      </c>
      <c r="W345" s="532"/>
      <c r="X345" s="532"/>
      <c r="Y345" s="532"/>
      <c r="Z345" s="532"/>
      <c r="AA345" s="532"/>
      <c r="AC345" s="541"/>
      <c r="AD345" s="132"/>
      <c r="AE345" s="532"/>
      <c r="AG345" s="534" t="s">
        <v>38</v>
      </c>
      <c r="AI345" s="532"/>
      <c r="AJ345" s="532"/>
      <c r="AK345" s="532"/>
      <c r="AL345" s="532"/>
      <c r="AM345" s="532"/>
      <c r="AN345" s="532"/>
      <c r="AO345" s="532"/>
      <c r="AP345" s="532"/>
      <c r="AQ345" s="532"/>
      <c r="AR345" s="532"/>
      <c r="AS345" s="532"/>
      <c r="AT345" s="532"/>
      <c r="AU345" s="91"/>
      <c r="AV345" s="532">
        <f t="shared" ref="AV345:AV347" si="277">SUM(AI345:AT345)</f>
        <v>0</v>
      </c>
      <c r="AW345" s="91"/>
      <c r="AX345" s="541" t="s">
        <v>29</v>
      </c>
      <c r="AZ345" s="532">
        <v>1</v>
      </c>
      <c r="BA345" s="532" t="str">
        <f t="shared" ref="BA345:BA364" si="278">IF(AV345&lt;&gt;0,1," ")</f>
        <v xml:space="preserve"> </v>
      </c>
      <c r="BB345" s="91"/>
      <c r="BC345" s="532"/>
      <c r="BE345" s="532"/>
      <c r="BF345" s="124"/>
      <c r="BG345" s="532"/>
      <c r="BH345" s="124"/>
      <c r="BI345" s="532"/>
      <c r="BJ345" s="124"/>
      <c r="BK345" s="532"/>
      <c r="BL345" s="124"/>
      <c r="BM345" s="551">
        <f t="shared" si="274"/>
        <v>0</v>
      </c>
      <c r="BN345" s="552" t="e">
        <f t="shared" si="275"/>
        <v>#DIV/0!</v>
      </c>
      <c r="BO345" s="124">
        <f t="shared" si="276"/>
        <v>0</v>
      </c>
      <c r="BQ345" s="146"/>
    </row>
    <row r="346" spans="1:69" s="111" customFormat="1" ht="102.6" customHeight="1" x14ac:dyDescent="0.25">
      <c r="A346" s="532" t="s">
        <v>309</v>
      </c>
      <c r="B346" s="772" t="s">
        <v>374</v>
      </c>
      <c r="C346" s="773"/>
      <c r="E346" s="532" t="s">
        <v>45</v>
      </c>
      <c r="G346" s="532" t="s">
        <v>841</v>
      </c>
      <c r="I346" s="532"/>
      <c r="J346" s="532"/>
      <c r="K346" s="532"/>
      <c r="L346" s="532">
        <v>1</v>
      </c>
      <c r="M346" s="532"/>
      <c r="O346" s="532">
        <v>1</v>
      </c>
      <c r="P346" s="532">
        <v>1</v>
      </c>
      <c r="Q346" s="532">
        <v>1</v>
      </c>
      <c r="R346" s="532">
        <v>1</v>
      </c>
      <c r="S346" s="532">
        <v>1</v>
      </c>
      <c r="U346" s="538" t="s">
        <v>355</v>
      </c>
      <c r="V346" s="532">
        <v>3</v>
      </c>
      <c r="W346" s="532"/>
      <c r="X346" s="532"/>
      <c r="Y346" s="532">
        <v>1</v>
      </c>
      <c r="Z346" s="532"/>
      <c r="AA346" s="532"/>
      <c r="AC346" s="541"/>
      <c r="AD346" s="132"/>
      <c r="AE346" s="532"/>
      <c r="AG346" s="534" t="s">
        <v>38</v>
      </c>
      <c r="AH346" s="215"/>
      <c r="AI346" s="534"/>
      <c r="AJ346" s="534"/>
      <c r="AK346" s="534"/>
      <c r="AL346" s="534"/>
      <c r="AM346" s="534"/>
      <c r="AN346" s="534"/>
      <c r="AO346" s="534"/>
      <c r="AP346" s="534"/>
      <c r="AQ346" s="534"/>
      <c r="AR346" s="534"/>
      <c r="AS346" s="534"/>
      <c r="AT346" s="534"/>
      <c r="AU346" s="91"/>
      <c r="AV346" s="532">
        <f t="shared" si="277"/>
        <v>0</v>
      </c>
      <c r="AW346" s="91"/>
      <c r="AX346" s="541" t="s">
        <v>40</v>
      </c>
      <c r="AZ346" s="532">
        <v>1</v>
      </c>
      <c r="BA346" s="532" t="str">
        <f t="shared" si="278"/>
        <v xml:space="preserve"> </v>
      </c>
      <c r="BB346" s="91"/>
      <c r="BC346" s="532"/>
      <c r="BE346" s="532"/>
      <c r="BF346" s="124"/>
      <c r="BG346" s="532"/>
      <c r="BH346" s="124"/>
      <c r="BI346" s="532"/>
      <c r="BJ346" s="124"/>
      <c r="BK346" s="532"/>
      <c r="BL346" s="124"/>
      <c r="BM346" s="551">
        <f t="shared" si="274"/>
        <v>0</v>
      </c>
      <c r="BN346" s="552" t="e">
        <f t="shared" si="275"/>
        <v>#DIV/0!</v>
      </c>
      <c r="BO346" s="124">
        <f t="shared" si="276"/>
        <v>0</v>
      </c>
      <c r="BQ346" s="146"/>
    </row>
    <row r="347" spans="1:69" s="111" customFormat="1" ht="83.25" customHeight="1" x14ac:dyDescent="0.25">
      <c r="A347" s="532" t="s">
        <v>310</v>
      </c>
      <c r="B347" s="772" t="s">
        <v>58</v>
      </c>
      <c r="C347" s="773"/>
      <c r="E347" s="532" t="s">
        <v>46</v>
      </c>
      <c r="G347" s="532" t="s">
        <v>841</v>
      </c>
      <c r="I347" s="532"/>
      <c r="J347" s="532"/>
      <c r="K347" s="532"/>
      <c r="L347" s="532">
        <v>1</v>
      </c>
      <c r="M347" s="532"/>
      <c r="O347" s="532">
        <v>1</v>
      </c>
      <c r="P347" s="532"/>
      <c r="Q347" s="532"/>
      <c r="R347" s="532"/>
      <c r="S347" s="532"/>
      <c r="U347" s="538" t="s">
        <v>355</v>
      </c>
      <c r="V347" s="532">
        <v>3</v>
      </c>
      <c r="W347" s="532"/>
      <c r="X347" s="532"/>
      <c r="Y347" s="532"/>
      <c r="Z347" s="532"/>
      <c r="AA347" s="532"/>
      <c r="AC347" s="541"/>
      <c r="AD347" s="132"/>
      <c r="AE347" s="532"/>
      <c r="AG347" s="534" t="s">
        <v>38</v>
      </c>
      <c r="AI347" s="532"/>
      <c r="AJ347" s="532"/>
      <c r="AK347" s="532"/>
      <c r="AL347" s="532"/>
      <c r="AM347" s="532"/>
      <c r="AN347" s="532"/>
      <c r="AO347" s="532"/>
      <c r="AP347" s="532"/>
      <c r="AQ347" s="532"/>
      <c r="AR347" s="532"/>
      <c r="AS347" s="532"/>
      <c r="AT347" s="532"/>
      <c r="AV347" s="532">
        <f t="shared" si="277"/>
        <v>0</v>
      </c>
      <c r="AX347" s="541" t="s">
        <v>31</v>
      </c>
      <c r="AZ347" s="532">
        <v>1</v>
      </c>
      <c r="BA347" s="532" t="str">
        <f t="shared" si="278"/>
        <v xml:space="preserve"> </v>
      </c>
      <c r="BC347" s="532"/>
      <c r="BE347" s="532"/>
      <c r="BF347" s="124"/>
      <c r="BG347" s="532"/>
      <c r="BH347" s="124"/>
      <c r="BI347" s="532"/>
      <c r="BJ347" s="124"/>
      <c r="BK347" s="532"/>
      <c r="BL347" s="124"/>
      <c r="BM347" s="551">
        <f t="shared" si="274"/>
        <v>0</v>
      </c>
      <c r="BN347" s="552" t="e">
        <f t="shared" si="275"/>
        <v>#DIV/0!</v>
      </c>
      <c r="BO347" s="124">
        <f t="shared" si="276"/>
        <v>0</v>
      </c>
      <c r="BQ347" s="146"/>
    </row>
    <row r="348" spans="1:69" s="112" customFormat="1" ht="78.599999999999994" customHeight="1" x14ac:dyDescent="0.25">
      <c r="A348" s="672" t="s">
        <v>311</v>
      </c>
      <c r="B348" s="1061" t="s">
        <v>160</v>
      </c>
      <c r="C348" s="1062"/>
      <c r="D348" s="371"/>
      <c r="E348" s="533" t="s">
        <v>1292</v>
      </c>
      <c r="F348" s="371"/>
      <c r="G348" s="533" t="s">
        <v>850</v>
      </c>
      <c r="H348" s="371"/>
      <c r="I348" s="533">
        <v>1</v>
      </c>
      <c r="J348" s="533">
        <v>1</v>
      </c>
      <c r="K348" s="533"/>
      <c r="L348" s="533"/>
      <c r="M348" s="533"/>
      <c r="N348" s="371"/>
      <c r="O348" s="533"/>
      <c r="P348" s="533"/>
      <c r="Q348" s="533">
        <v>1</v>
      </c>
      <c r="R348" s="533"/>
      <c r="S348" s="533"/>
      <c r="T348" s="144"/>
      <c r="U348" s="539" t="s">
        <v>354</v>
      </c>
      <c r="V348" s="533">
        <v>1</v>
      </c>
      <c r="W348" s="533"/>
      <c r="X348" s="533">
        <v>1</v>
      </c>
      <c r="Y348" s="533"/>
      <c r="Z348" s="533">
        <v>1</v>
      </c>
      <c r="AA348" s="533"/>
      <c r="AB348" s="371"/>
      <c r="AC348" s="542" t="s">
        <v>348</v>
      </c>
      <c r="AD348" s="632"/>
      <c r="AE348" s="533" t="s">
        <v>785</v>
      </c>
      <c r="AF348" s="371"/>
      <c r="AG348" s="545" t="s">
        <v>335</v>
      </c>
      <c r="AH348" s="371"/>
      <c r="AI348" s="533">
        <v>1</v>
      </c>
      <c r="AJ348" s="533">
        <v>1</v>
      </c>
      <c r="AK348" s="533">
        <v>1</v>
      </c>
      <c r="AL348" s="533">
        <v>1</v>
      </c>
      <c r="AM348" s="533">
        <v>1</v>
      </c>
      <c r="AN348" s="533">
        <v>1</v>
      </c>
      <c r="AO348" s="533">
        <v>1</v>
      </c>
      <c r="AP348" s="533">
        <v>1</v>
      </c>
      <c r="AQ348" s="533">
        <v>1</v>
      </c>
      <c r="AR348" s="533">
        <v>1</v>
      </c>
      <c r="AS348" s="533">
        <v>1</v>
      </c>
      <c r="AT348" s="533">
        <v>1</v>
      </c>
      <c r="AU348" s="91"/>
      <c r="AV348" s="533">
        <f t="shared" ref="AV348:AV353" si="279">SUM(AI348:AT348)</f>
        <v>12</v>
      </c>
      <c r="AW348" s="91"/>
      <c r="AX348" s="542" t="s">
        <v>29</v>
      </c>
      <c r="AY348" s="145"/>
      <c r="AZ348" s="533">
        <v>1</v>
      </c>
      <c r="BA348" s="532">
        <f t="shared" si="278"/>
        <v>1</v>
      </c>
      <c r="BB348" s="91"/>
      <c r="BC348" s="532" t="s">
        <v>3</v>
      </c>
      <c r="BE348" s="533"/>
      <c r="BF348" s="347"/>
      <c r="BG348" s="533"/>
      <c r="BH348" s="347"/>
      <c r="BI348" s="533"/>
      <c r="BJ348" s="347"/>
      <c r="BK348" s="533"/>
      <c r="BL348" s="347"/>
      <c r="BM348" s="553">
        <f t="shared" ref="BM348:BM353" si="280">BE348+BG348+BI348+BK348</f>
        <v>0</v>
      </c>
      <c r="BN348" s="554">
        <f t="shared" si="275"/>
        <v>0</v>
      </c>
      <c r="BO348" s="347">
        <f t="shared" ref="BO348:BO353" si="281">BF348+BH348+BJ348+BL348</f>
        <v>0</v>
      </c>
      <c r="BQ348" s="349"/>
    </row>
    <row r="349" spans="1:69" s="91" customFormat="1" ht="126" customHeight="1" x14ac:dyDescent="0.25">
      <c r="A349" s="532" t="s">
        <v>312</v>
      </c>
      <c r="B349" s="772" t="s">
        <v>520</v>
      </c>
      <c r="C349" s="773"/>
      <c r="D349" s="111"/>
      <c r="E349" s="532" t="s">
        <v>45</v>
      </c>
      <c r="F349" s="111"/>
      <c r="G349" s="532" t="s">
        <v>841</v>
      </c>
      <c r="H349" s="111"/>
      <c r="I349" s="532"/>
      <c r="J349" s="532"/>
      <c r="K349" s="532"/>
      <c r="L349" s="532">
        <v>1</v>
      </c>
      <c r="M349" s="532"/>
      <c r="N349" s="371"/>
      <c r="O349" s="532"/>
      <c r="P349" s="532"/>
      <c r="Q349" s="532"/>
      <c r="R349" s="532">
        <v>1</v>
      </c>
      <c r="S349" s="532"/>
      <c r="T349" s="111"/>
      <c r="U349" s="538" t="s">
        <v>355</v>
      </c>
      <c r="V349" s="532">
        <v>4</v>
      </c>
      <c r="W349" s="532">
        <v>1</v>
      </c>
      <c r="X349" s="532"/>
      <c r="Y349" s="532"/>
      <c r="Z349" s="532"/>
      <c r="AA349" s="532"/>
      <c r="AB349" s="111"/>
      <c r="AC349" s="541"/>
      <c r="AD349" s="132"/>
      <c r="AE349" s="532"/>
      <c r="AF349" s="111"/>
      <c r="AG349" s="534" t="s">
        <v>38</v>
      </c>
      <c r="AH349" s="111"/>
      <c r="AI349" s="532"/>
      <c r="AJ349" s="532"/>
      <c r="AK349" s="532"/>
      <c r="AL349" s="532"/>
      <c r="AM349" s="532"/>
      <c r="AN349" s="532"/>
      <c r="AO349" s="532"/>
      <c r="AP349" s="532"/>
      <c r="AQ349" s="532"/>
      <c r="AR349" s="532"/>
      <c r="AS349" s="532"/>
      <c r="AT349" s="532"/>
      <c r="AU349" s="112"/>
      <c r="AV349" s="532">
        <f t="shared" si="279"/>
        <v>0</v>
      </c>
      <c r="AW349" s="112"/>
      <c r="AX349" s="541" t="s">
        <v>55</v>
      </c>
      <c r="AY349" s="111"/>
      <c r="AZ349" s="532">
        <v>1</v>
      </c>
      <c r="BA349" s="532" t="str">
        <f t="shared" si="278"/>
        <v xml:space="preserve"> </v>
      </c>
      <c r="BB349" s="112"/>
      <c r="BC349" s="532"/>
      <c r="BE349" s="532"/>
      <c r="BF349" s="124"/>
      <c r="BG349" s="532"/>
      <c r="BH349" s="124"/>
      <c r="BI349" s="532"/>
      <c r="BJ349" s="124"/>
      <c r="BK349" s="532"/>
      <c r="BL349" s="124"/>
      <c r="BM349" s="551">
        <f t="shared" si="280"/>
        <v>0</v>
      </c>
      <c r="BN349" s="552" t="e">
        <f t="shared" si="275"/>
        <v>#DIV/0!</v>
      </c>
      <c r="BO349" s="124">
        <f t="shared" si="281"/>
        <v>0</v>
      </c>
      <c r="BQ349" s="128"/>
    </row>
    <row r="350" spans="1:69" s="112" customFormat="1" ht="91.5" customHeight="1" x14ac:dyDescent="0.25">
      <c r="A350" s="532" t="s">
        <v>313</v>
      </c>
      <c r="B350" s="772" t="s">
        <v>521</v>
      </c>
      <c r="C350" s="773"/>
      <c r="D350" s="371"/>
      <c r="E350" s="532" t="s">
        <v>46</v>
      </c>
      <c r="F350" s="371"/>
      <c r="G350" s="532" t="s">
        <v>841</v>
      </c>
      <c r="H350" s="371"/>
      <c r="I350" s="532"/>
      <c r="J350" s="532"/>
      <c r="K350" s="532"/>
      <c r="L350" s="532">
        <v>1</v>
      </c>
      <c r="M350" s="532"/>
      <c r="N350" s="371"/>
      <c r="O350" s="532">
        <v>1</v>
      </c>
      <c r="P350" s="532">
        <v>1</v>
      </c>
      <c r="Q350" s="532">
        <v>1</v>
      </c>
      <c r="R350" s="532">
        <v>1</v>
      </c>
      <c r="S350" s="532">
        <v>1</v>
      </c>
      <c r="T350" s="144"/>
      <c r="U350" s="538" t="s">
        <v>353</v>
      </c>
      <c r="V350" s="532">
        <v>3</v>
      </c>
      <c r="W350" s="532"/>
      <c r="X350" s="532"/>
      <c r="Y350" s="532">
        <v>1</v>
      </c>
      <c r="Z350" s="532"/>
      <c r="AA350" s="532"/>
      <c r="AB350" s="371"/>
      <c r="AC350" s="541"/>
      <c r="AD350" s="632"/>
      <c r="AE350" s="532"/>
      <c r="AF350" s="371"/>
      <c r="AG350" s="534" t="s">
        <v>38</v>
      </c>
      <c r="AH350" s="371"/>
      <c r="AI350" s="532"/>
      <c r="AJ350" s="532"/>
      <c r="AK350" s="532"/>
      <c r="AL350" s="532"/>
      <c r="AM350" s="532"/>
      <c r="AN350" s="532"/>
      <c r="AO350" s="532"/>
      <c r="AP350" s="532"/>
      <c r="AQ350" s="532"/>
      <c r="AR350" s="532"/>
      <c r="AS350" s="532"/>
      <c r="AT350" s="532"/>
      <c r="AV350" s="532">
        <f t="shared" si="279"/>
        <v>0</v>
      </c>
      <c r="AX350" s="541" t="s">
        <v>40</v>
      </c>
      <c r="AY350" s="145"/>
      <c r="AZ350" s="532">
        <v>1</v>
      </c>
      <c r="BA350" s="532" t="str">
        <f t="shared" si="278"/>
        <v xml:space="preserve"> </v>
      </c>
      <c r="BC350" s="532"/>
      <c r="BE350" s="532"/>
      <c r="BF350" s="124"/>
      <c r="BG350" s="532"/>
      <c r="BH350" s="124"/>
      <c r="BI350" s="532"/>
      <c r="BJ350" s="124"/>
      <c r="BK350" s="532"/>
      <c r="BL350" s="124"/>
      <c r="BM350" s="551">
        <f t="shared" si="280"/>
        <v>0</v>
      </c>
      <c r="BN350" s="552" t="e">
        <f t="shared" si="275"/>
        <v>#DIV/0!</v>
      </c>
      <c r="BO350" s="124">
        <f t="shared" si="281"/>
        <v>0</v>
      </c>
      <c r="BQ350" s="146"/>
    </row>
    <row r="351" spans="1:69" s="112" customFormat="1" ht="85.5" customHeight="1" x14ac:dyDescent="0.25">
      <c r="A351" s="532" t="s">
        <v>314</v>
      </c>
      <c r="B351" s="772" t="s">
        <v>271</v>
      </c>
      <c r="C351" s="773"/>
      <c r="D351" s="371"/>
      <c r="E351" s="532" t="s">
        <v>46</v>
      </c>
      <c r="F351" s="371"/>
      <c r="G351" s="532" t="s">
        <v>841</v>
      </c>
      <c r="H351" s="371"/>
      <c r="I351" s="532"/>
      <c r="J351" s="532"/>
      <c r="K351" s="532"/>
      <c r="L351" s="532">
        <v>1</v>
      </c>
      <c r="M351" s="532"/>
      <c r="N351" s="371"/>
      <c r="O351" s="532"/>
      <c r="P351" s="532"/>
      <c r="Q351" s="532"/>
      <c r="R351" s="532"/>
      <c r="S351" s="532">
        <v>1</v>
      </c>
      <c r="T351" s="144"/>
      <c r="U351" s="538" t="s">
        <v>355</v>
      </c>
      <c r="V351" s="532">
        <v>5</v>
      </c>
      <c r="W351" s="532"/>
      <c r="X351" s="532"/>
      <c r="Y351" s="532"/>
      <c r="Z351" s="532"/>
      <c r="AA351" s="532"/>
      <c r="AB351" s="371"/>
      <c r="AC351" s="541"/>
      <c r="AD351" s="632"/>
      <c r="AE351" s="532"/>
      <c r="AF351" s="371"/>
      <c r="AG351" s="534" t="s">
        <v>38</v>
      </c>
      <c r="AH351" s="371"/>
      <c r="AI351" s="532"/>
      <c r="AJ351" s="532"/>
      <c r="AK351" s="532"/>
      <c r="AL351" s="532"/>
      <c r="AM351" s="532"/>
      <c r="AN351" s="532"/>
      <c r="AO351" s="532"/>
      <c r="AP351" s="532"/>
      <c r="AQ351" s="532"/>
      <c r="AR351" s="532"/>
      <c r="AS351" s="532"/>
      <c r="AT351" s="532"/>
      <c r="AV351" s="532">
        <f t="shared" si="279"/>
        <v>0</v>
      </c>
      <c r="AX351" s="541" t="s">
        <v>251</v>
      </c>
      <c r="AY351" s="145"/>
      <c r="AZ351" s="532">
        <v>1</v>
      </c>
      <c r="BA351" s="532" t="str">
        <f t="shared" si="278"/>
        <v xml:space="preserve"> </v>
      </c>
      <c r="BC351" s="532"/>
      <c r="BE351" s="532"/>
      <c r="BF351" s="124"/>
      <c r="BG351" s="532"/>
      <c r="BH351" s="124"/>
      <c r="BI351" s="532"/>
      <c r="BJ351" s="124"/>
      <c r="BK351" s="532"/>
      <c r="BL351" s="124"/>
      <c r="BM351" s="551">
        <f t="shared" si="280"/>
        <v>0</v>
      </c>
      <c r="BN351" s="552" t="e">
        <f t="shared" si="275"/>
        <v>#DIV/0!</v>
      </c>
      <c r="BO351" s="124">
        <f t="shared" si="281"/>
        <v>0</v>
      </c>
      <c r="BQ351" s="146"/>
    </row>
    <row r="352" spans="1:69" s="112" customFormat="1" ht="106.95" customHeight="1" x14ac:dyDescent="0.25">
      <c r="A352" s="532" t="s">
        <v>377</v>
      </c>
      <c r="B352" s="772" t="s">
        <v>721</v>
      </c>
      <c r="C352" s="773"/>
      <c r="D352" s="371"/>
      <c r="E352" s="532" t="s">
        <v>46</v>
      </c>
      <c r="F352" s="371"/>
      <c r="G352" s="532" t="s">
        <v>841</v>
      </c>
      <c r="H352" s="371"/>
      <c r="I352" s="532"/>
      <c r="J352" s="532"/>
      <c r="K352" s="532"/>
      <c r="L352" s="532">
        <v>1</v>
      </c>
      <c r="M352" s="532"/>
      <c r="N352" s="371"/>
      <c r="O352" s="532">
        <v>1</v>
      </c>
      <c r="P352" s="532">
        <v>1</v>
      </c>
      <c r="Q352" s="532">
        <v>1</v>
      </c>
      <c r="R352" s="532">
        <v>1</v>
      </c>
      <c r="S352" s="532">
        <v>1</v>
      </c>
      <c r="T352" s="144"/>
      <c r="U352" s="538" t="s">
        <v>355</v>
      </c>
      <c r="V352" s="532">
        <v>5</v>
      </c>
      <c r="W352" s="532"/>
      <c r="X352" s="532"/>
      <c r="Y352" s="532"/>
      <c r="Z352" s="532"/>
      <c r="AA352" s="532"/>
      <c r="AB352" s="371"/>
      <c r="AC352" s="541"/>
      <c r="AD352" s="632"/>
      <c r="AE352" s="532"/>
      <c r="AF352" s="371"/>
      <c r="AG352" s="534" t="s">
        <v>38</v>
      </c>
      <c r="AH352" s="371"/>
      <c r="AI352" s="532"/>
      <c r="AJ352" s="532"/>
      <c r="AK352" s="532"/>
      <c r="AL352" s="532"/>
      <c r="AM352" s="532"/>
      <c r="AN352" s="532"/>
      <c r="AO352" s="532"/>
      <c r="AP352" s="532"/>
      <c r="AQ352" s="532"/>
      <c r="AR352" s="532"/>
      <c r="AS352" s="532"/>
      <c r="AT352" s="532"/>
      <c r="AU352" s="91"/>
      <c r="AV352" s="532">
        <f t="shared" si="279"/>
        <v>0</v>
      </c>
      <c r="AW352" s="91"/>
      <c r="AX352" s="541" t="s">
        <v>31</v>
      </c>
      <c r="AY352" s="145"/>
      <c r="AZ352" s="532">
        <v>1</v>
      </c>
      <c r="BA352" s="532" t="str">
        <f t="shared" si="278"/>
        <v xml:space="preserve"> </v>
      </c>
      <c r="BB352" s="91"/>
      <c r="BC352" s="532"/>
      <c r="BE352" s="532"/>
      <c r="BF352" s="124"/>
      <c r="BG352" s="532"/>
      <c r="BH352" s="124"/>
      <c r="BI352" s="532"/>
      <c r="BJ352" s="124"/>
      <c r="BK352" s="532"/>
      <c r="BL352" s="124"/>
      <c r="BM352" s="551">
        <f t="shared" si="280"/>
        <v>0</v>
      </c>
      <c r="BN352" s="552" t="e">
        <f t="shared" si="275"/>
        <v>#DIV/0!</v>
      </c>
      <c r="BO352" s="124">
        <f t="shared" si="281"/>
        <v>0</v>
      </c>
      <c r="BQ352" s="146"/>
    </row>
    <row r="353" spans="1:69" s="112" customFormat="1" ht="83.25" customHeight="1" x14ac:dyDescent="0.25">
      <c r="A353" s="532" t="s">
        <v>561</v>
      </c>
      <c r="B353" s="772" t="s">
        <v>277</v>
      </c>
      <c r="C353" s="773"/>
      <c r="D353" s="371"/>
      <c r="E353" s="532" t="s">
        <v>46</v>
      </c>
      <c r="F353" s="371"/>
      <c r="G353" s="532" t="s">
        <v>841</v>
      </c>
      <c r="H353" s="371"/>
      <c r="I353" s="532"/>
      <c r="J353" s="532"/>
      <c r="K353" s="532"/>
      <c r="L353" s="532">
        <v>1</v>
      </c>
      <c r="M353" s="532"/>
      <c r="N353" s="371"/>
      <c r="O353" s="532"/>
      <c r="P353" s="532">
        <v>1</v>
      </c>
      <c r="Q353" s="532"/>
      <c r="R353" s="532"/>
      <c r="S353" s="532"/>
      <c r="T353" s="144"/>
      <c r="U353" s="538" t="s">
        <v>355</v>
      </c>
      <c r="V353" s="532">
        <v>4</v>
      </c>
      <c r="W353" s="532"/>
      <c r="X353" s="532"/>
      <c r="Y353" s="532"/>
      <c r="Z353" s="532"/>
      <c r="AA353" s="532"/>
      <c r="AB353" s="371"/>
      <c r="AC353" s="541"/>
      <c r="AD353" s="632"/>
      <c r="AE353" s="532" t="s">
        <v>61</v>
      </c>
      <c r="AF353" s="371"/>
      <c r="AG353" s="534" t="s">
        <v>827</v>
      </c>
      <c r="AH353" s="371"/>
      <c r="AI353" s="532"/>
      <c r="AJ353" s="532"/>
      <c r="AK353" s="532"/>
      <c r="AL353" s="532"/>
      <c r="AM353" s="532"/>
      <c r="AN353" s="532"/>
      <c r="AO353" s="532"/>
      <c r="AP353" s="532"/>
      <c r="AQ353" s="532"/>
      <c r="AR353" s="532">
        <v>1</v>
      </c>
      <c r="AS353" s="532"/>
      <c r="AT353" s="532"/>
      <c r="AU353" s="91"/>
      <c r="AV353" s="532">
        <f t="shared" si="279"/>
        <v>1</v>
      </c>
      <c r="AW353" s="91"/>
      <c r="AX353" s="541" t="s">
        <v>30</v>
      </c>
      <c r="AY353" s="145"/>
      <c r="AZ353" s="532">
        <v>1</v>
      </c>
      <c r="BA353" s="532">
        <f t="shared" si="278"/>
        <v>1</v>
      </c>
      <c r="BB353" s="91"/>
      <c r="BC353" s="532" t="s">
        <v>332</v>
      </c>
      <c r="BE353" s="532"/>
      <c r="BF353" s="124"/>
      <c r="BG353" s="532"/>
      <c r="BH353" s="124"/>
      <c r="BI353" s="532"/>
      <c r="BJ353" s="124"/>
      <c r="BK353" s="532"/>
      <c r="BL353" s="124"/>
      <c r="BM353" s="551">
        <f t="shared" si="280"/>
        <v>0</v>
      </c>
      <c r="BN353" s="552">
        <f t="shared" si="275"/>
        <v>0</v>
      </c>
      <c r="BO353" s="124">
        <f t="shared" si="281"/>
        <v>0</v>
      </c>
      <c r="BQ353" s="146"/>
    </row>
    <row r="354" spans="1:69" s="112" customFormat="1" ht="91.5" customHeight="1" x14ac:dyDescent="0.25">
      <c r="A354" s="532" t="s">
        <v>562</v>
      </c>
      <c r="B354" s="772" t="s">
        <v>276</v>
      </c>
      <c r="C354" s="773"/>
      <c r="D354" s="371"/>
      <c r="E354" s="532" t="s">
        <v>46</v>
      </c>
      <c r="F354" s="371"/>
      <c r="G354" s="532" t="s">
        <v>841</v>
      </c>
      <c r="H354" s="371"/>
      <c r="I354" s="532"/>
      <c r="J354" s="532"/>
      <c r="K354" s="532"/>
      <c r="L354" s="532">
        <v>1</v>
      </c>
      <c r="M354" s="532"/>
      <c r="N354" s="371"/>
      <c r="O354" s="532"/>
      <c r="P354" s="532">
        <v>1</v>
      </c>
      <c r="Q354" s="532"/>
      <c r="R354" s="532"/>
      <c r="S354" s="532"/>
      <c r="T354" s="144"/>
      <c r="U354" s="538" t="s">
        <v>354</v>
      </c>
      <c r="V354" s="532">
        <v>4</v>
      </c>
      <c r="W354" s="532"/>
      <c r="X354" s="532">
        <v>1</v>
      </c>
      <c r="Y354" s="532"/>
      <c r="Z354" s="532"/>
      <c r="AA354" s="532"/>
      <c r="AB354" s="371"/>
      <c r="AC354" s="541"/>
      <c r="AD354" s="632"/>
      <c r="AE354" s="532"/>
      <c r="AF354" s="371"/>
      <c r="AG354" s="534" t="s">
        <v>38</v>
      </c>
      <c r="AH354" s="371"/>
      <c r="AI354" s="532"/>
      <c r="AJ354" s="532"/>
      <c r="AK354" s="532"/>
      <c r="AL354" s="532"/>
      <c r="AM354" s="532"/>
      <c r="AN354" s="532"/>
      <c r="AO354" s="532"/>
      <c r="AP354" s="532"/>
      <c r="AQ354" s="532"/>
      <c r="AR354" s="532"/>
      <c r="AS354" s="532"/>
      <c r="AT354" s="532"/>
      <c r="AV354" s="532">
        <f t="shared" ref="AV354:AV365" si="282">SUM(AI354:AT354)</f>
        <v>0</v>
      </c>
      <c r="AX354" s="541" t="s">
        <v>51</v>
      </c>
      <c r="AY354" s="145"/>
      <c r="AZ354" s="532">
        <v>1</v>
      </c>
      <c r="BA354" s="532" t="str">
        <f t="shared" si="278"/>
        <v xml:space="preserve"> </v>
      </c>
      <c r="BC354" s="532"/>
      <c r="BE354" s="532"/>
      <c r="BF354" s="124"/>
      <c r="BG354" s="532"/>
      <c r="BH354" s="124"/>
      <c r="BI354" s="532"/>
      <c r="BJ354" s="124"/>
      <c r="BK354" s="532"/>
      <c r="BL354" s="124"/>
      <c r="BM354" s="551">
        <f t="shared" ref="BM354:BM365" si="283">BE354+BG354+BI354+BK354</f>
        <v>0</v>
      </c>
      <c r="BN354" s="552" t="e">
        <f t="shared" ref="BN354:BN381" si="284">BM354/AV354</f>
        <v>#DIV/0!</v>
      </c>
      <c r="BO354" s="124">
        <f t="shared" ref="BO354:BO365" si="285">BF354+BH354+BJ354+BL354</f>
        <v>0</v>
      </c>
      <c r="BQ354" s="146"/>
    </row>
    <row r="355" spans="1:69" s="112" customFormat="1" ht="102" customHeight="1" x14ac:dyDescent="0.25">
      <c r="A355" s="532" t="s">
        <v>563</v>
      </c>
      <c r="B355" s="772" t="s">
        <v>131</v>
      </c>
      <c r="C355" s="773"/>
      <c r="D355" s="371"/>
      <c r="E355" s="532" t="s">
        <v>46</v>
      </c>
      <c r="F355" s="371"/>
      <c r="G355" s="532" t="s">
        <v>841</v>
      </c>
      <c r="H355" s="371"/>
      <c r="I355" s="532"/>
      <c r="J355" s="532"/>
      <c r="K355" s="532"/>
      <c r="L355" s="532">
        <v>1</v>
      </c>
      <c r="M355" s="532"/>
      <c r="N355" s="371"/>
      <c r="O355" s="532"/>
      <c r="P355" s="532"/>
      <c r="Q355" s="532">
        <v>1</v>
      </c>
      <c r="R355" s="532"/>
      <c r="S355" s="532"/>
      <c r="T355" s="144"/>
      <c r="U355" s="538" t="s">
        <v>355</v>
      </c>
      <c r="V355" s="532">
        <v>4</v>
      </c>
      <c r="W355" s="532"/>
      <c r="X355" s="532"/>
      <c r="Y355" s="532"/>
      <c r="Z355" s="532"/>
      <c r="AA355" s="532"/>
      <c r="AB355" s="371"/>
      <c r="AC355" s="541" t="s">
        <v>233</v>
      </c>
      <c r="AD355" s="632"/>
      <c r="AE355" s="532" t="s">
        <v>61</v>
      </c>
      <c r="AF355" s="371"/>
      <c r="AG355" s="534" t="s">
        <v>821</v>
      </c>
      <c r="AH355" s="371"/>
      <c r="AI355" s="532"/>
      <c r="AJ355" s="532"/>
      <c r="AK355" s="532"/>
      <c r="AL355" s="532"/>
      <c r="AM355" s="532"/>
      <c r="AN355" s="532"/>
      <c r="AO355" s="532"/>
      <c r="AP355" s="532"/>
      <c r="AQ355" s="532"/>
      <c r="AR355" s="532"/>
      <c r="AS355" s="532"/>
      <c r="AT355" s="532"/>
      <c r="AU355" s="91"/>
      <c r="AV355" s="532">
        <f t="shared" si="282"/>
        <v>0</v>
      </c>
      <c r="AW355" s="91"/>
      <c r="AX355" s="541" t="s">
        <v>57</v>
      </c>
      <c r="AY355" s="145"/>
      <c r="AZ355" s="532">
        <v>1</v>
      </c>
      <c r="BA355" s="532" t="str">
        <f t="shared" si="278"/>
        <v xml:space="preserve"> </v>
      </c>
      <c r="BB355" s="91"/>
      <c r="BC355" s="532" t="s">
        <v>332</v>
      </c>
      <c r="BE355" s="532"/>
      <c r="BF355" s="124"/>
      <c r="BG355" s="532"/>
      <c r="BH355" s="124"/>
      <c r="BI355" s="532"/>
      <c r="BJ355" s="124"/>
      <c r="BK355" s="532"/>
      <c r="BL355" s="124"/>
      <c r="BM355" s="551">
        <f t="shared" si="283"/>
        <v>0</v>
      </c>
      <c r="BN355" s="552" t="e">
        <f t="shared" si="284"/>
        <v>#DIV/0!</v>
      </c>
      <c r="BO355" s="124">
        <f t="shared" si="285"/>
        <v>0</v>
      </c>
      <c r="BQ355" s="146"/>
    </row>
    <row r="356" spans="1:69" s="112" customFormat="1" ht="95.25" customHeight="1" x14ac:dyDescent="0.25">
      <c r="A356" s="532" t="s">
        <v>564</v>
      </c>
      <c r="B356" s="772" t="s">
        <v>272</v>
      </c>
      <c r="C356" s="773"/>
      <c r="D356" s="371"/>
      <c r="E356" s="532" t="s">
        <v>46</v>
      </c>
      <c r="F356" s="371"/>
      <c r="G356" s="532" t="s">
        <v>841</v>
      </c>
      <c r="H356" s="371"/>
      <c r="I356" s="532"/>
      <c r="J356" s="532"/>
      <c r="K356" s="532"/>
      <c r="L356" s="532">
        <v>1</v>
      </c>
      <c r="M356" s="532"/>
      <c r="N356" s="371"/>
      <c r="O356" s="532"/>
      <c r="P356" s="532"/>
      <c r="Q356" s="532"/>
      <c r="R356" s="532"/>
      <c r="S356" s="532">
        <v>1</v>
      </c>
      <c r="T356" s="144"/>
      <c r="U356" s="538" t="s">
        <v>355</v>
      </c>
      <c r="V356" s="532">
        <v>5</v>
      </c>
      <c r="W356" s="532"/>
      <c r="X356" s="532"/>
      <c r="Y356" s="532"/>
      <c r="Z356" s="532"/>
      <c r="AA356" s="532"/>
      <c r="AB356" s="371"/>
      <c r="AC356" s="541"/>
      <c r="AD356" s="632"/>
      <c r="AE356" s="532"/>
      <c r="AF356" s="371"/>
      <c r="AG356" s="534" t="s">
        <v>38</v>
      </c>
      <c r="AH356" s="371"/>
      <c r="AI356" s="532"/>
      <c r="AJ356" s="532"/>
      <c r="AK356" s="532"/>
      <c r="AL356" s="532"/>
      <c r="AM356" s="532"/>
      <c r="AN356" s="532"/>
      <c r="AO356" s="532"/>
      <c r="AP356" s="532"/>
      <c r="AQ356" s="532"/>
      <c r="AR356" s="532"/>
      <c r="AS356" s="532"/>
      <c r="AT356" s="532"/>
      <c r="AV356" s="532">
        <f t="shared" si="282"/>
        <v>0</v>
      </c>
      <c r="AX356" s="541" t="s">
        <v>40</v>
      </c>
      <c r="AY356" s="145"/>
      <c r="AZ356" s="532">
        <v>1</v>
      </c>
      <c r="BA356" s="532" t="str">
        <f t="shared" si="278"/>
        <v xml:space="preserve"> </v>
      </c>
      <c r="BC356" s="532"/>
      <c r="BE356" s="532"/>
      <c r="BF356" s="124"/>
      <c r="BG356" s="532"/>
      <c r="BH356" s="124"/>
      <c r="BI356" s="532"/>
      <c r="BJ356" s="124"/>
      <c r="BK356" s="532"/>
      <c r="BL356" s="124"/>
      <c r="BM356" s="551">
        <f t="shared" si="283"/>
        <v>0</v>
      </c>
      <c r="BN356" s="552" t="e">
        <f t="shared" si="284"/>
        <v>#DIV/0!</v>
      </c>
      <c r="BO356" s="124">
        <f t="shared" si="285"/>
        <v>0</v>
      </c>
      <c r="BQ356" s="146"/>
    </row>
    <row r="357" spans="1:69" s="91" customFormat="1" ht="154.19999999999999" customHeight="1" x14ac:dyDescent="0.4">
      <c r="A357" s="533" t="s">
        <v>592</v>
      </c>
      <c r="B357" s="772" t="s">
        <v>509</v>
      </c>
      <c r="C357" s="773"/>
      <c r="D357" s="111"/>
      <c r="E357" s="532" t="s">
        <v>414</v>
      </c>
      <c r="F357" s="111"/>
      <c r="G357" s="532" t="s">
        <v>841</v>
      </c>
      <c r="H357" s="111"/>
      <c r="I357" s="532">
        <v>1</v>
      </c>
      <c r="J357" s="532"/>
      <c r="K357" s="532"/>
      <c r="L357" s="532">
        <v>1</v>
      </c>
      <c r="M357" s="532"/>
      <c r="N357" s="111"/>
      <c r="O357" s="533">
        <v>1</v>
      </c>
      <c r="P357" s="533"/>
      <c r="Q357" s="533">
        <v>1</v>
      </c>
      <c r="R357" s="533"/>
      <c r="S357" s="533"/>
      <c r="T357" s="111"/>
      <c r="U357" s="538" t="s">
        <v>353</v>
      </c>
      <c r="V357" s="532">
        <v>1</v>
      </c>
      <c r="W357" s="532"/>
      <c r="X357" s="532">
        <v>1</v>
      </c>
      <c r="Y357" s="532"/>
      <c r="Z357" s="532"/>
      <c r="AA357" s="532"/>
      <c r="AB357" s="111"/>
      <c r="AC357" s="543"/>
      <c r="AD357" s="132"/>
      <c r="AE357" s="533"/>
      <c r="AF357" s="111"/>
      <c r="AG357" s="546" t="s">
        <v>38</v>
      </c>
      <c r="AH357" s="111"/>
      <c r="AI357" s="532"/>
      <c r="AJ357" s="532"/>
      <c r="AK357" s="532"/>
      <c r="AL357" s="532"/>
      <c r="AM357" s="532"/>
      <c r="AN357" s="532"/>
      <c r="AO357" s="532"/>
      <c r="AP357" s="532"/>
      <c r="AQ357" s="532"/>
      <c r="AR357" s="532"/>
      <c r="AS357" s="532"/>
      <c r="AT357" s="532"/>
      <c r="AV357" s="532">
        <f>SUM(AI357:AT357)</f>
        <v>0</v>
      </c>
      <c r="AX357" s="541" t="s">
        <v>82</v>
      </c>
      <c r="AY357" s="111"/>
      <c r="AZ357" s="532">
        <v>1</v>
      </c>
      <c r="BA357" s="532" t="str">
        <f t="shared" si="278"/>
        <v xml:space="preserve"> </v>
      </c>
      <c r="BC357" s="532"/>
      <c r="BE357" s="550"/>
      <c r="BF357" s="124"/>
      <c r="BG357" s="550"/>
      <c r="BH357" s="124"/>
      <c r="BI357" s="550"/>
      <c r="BJ357" s="124"/>
      <c r="BK357" s="550"/>
      <c r="BL357" s="124"/>
      <c r="BM357" s="551">
        <f>BE357+BG357+BI357+BK357</f>
        <v>0</v>
      </c>
      <c r="BN357" s="552" t="e">
        <f>BM357/AV357</f>
        <v>#DIV/0!</v>
      </c>
      <c r="BO357" s="124">
        <f>BF357+BH357+BJ357+BL357</f>
        <v>0</v>
      </c>
      <c r="BP357" s="127"/>
      <c r="BQ357" s="128"/>
    </row>
    <row r="358" spans="1:69" s="112" customFormat="1" ht="95.25" customHeight="1" x14ac:dyDescent="0.25">
      <c r="A358" s="532" t="s">
        <v>593</v>
      </c>
      <c r="B358" s="772" t="s">
        <v>373</v>
      </c>
      <c r="C358" s="773"/>
      <c r="D358" s="371"/>
      <c r="E358" s="532" t="s">
        <v>46</v>
      </c>
      <c r="F358" s="371"/>
      <c r="G358" s="532" t="s">
        <v>841</v>
      </c>
      <c r="H358" s="371"/>
      <c r="I358" s="532"/>
      <c r="J358" s="532"/>
      <c r="K358" s="532"/>
      <c r="L358" s="532">
        <v>1</v>
      </c>
      <c r="M358" s="532"/>
      <c r="N358" s="371"/>
      <c r="O358" s="532"/>
      <c r="P358" s="532"/>
      <c r="Q358" s="532">
        <v>1</v>
      </c>
      <c r="R358" s="532"/>
      <c r="S358" s="532"/>
      <c r="T358" s="144"/>
      <c r="U358" s="538" t="s">
        <v>353</v>
      </c>
      <c r="V358" s="532">
        <v>3</v>
      </c>
      <c r="W358" s="532"/>
      <c r="X358" s="532"/>
      <c r="Y358" s="532"/>
      <c r="Z358" s="532"/>
      <c r="AA358" s="532"/>
      <c r="AB358" s="371"/>
      <c r="AC358" s="541"/>
      <c r="AD358" s="632"/>
      <c r="AE358" s="532"/>
      <c r="AF358" s="371"/>
      <c r="AG358" s="534" t="s">
        <v>38</v>
      </c>
      <c r="AH358" s="371"/>
      <c r="AI358" s="532"/>
      <c r="AJ358" s="532"/>
      <c r="AK358" s="532"/>
      <c r="AL358" s="532"/>
      <c r="AM358" s="532"/>
      <c r="AN358" s="532"/>
      <c r="AO358" s="532"/>
      <c r="AP358" s="532"/>
      <c r="AQ358" s="532"/>
      <c r="AR358" s="532"/>
      <c r="AS358" s="532"/>
      <c r="AT358" s="532"/>
      <c r="AV358" s="532">
        <f t="shared" si="282"/>
        <v>0</v>
      </c>
      <c r="AX358" s="541" t="s">
        <v>29</v>
      </c>
      <c r="AY358" s="145"/>
      <c r="AZ358" s="532">
        <v>1</v>
      </c>
      <c r="BA358" s="532" t="str">
        <f t="shared" si="278"/>
        <v xml:space="preserve"> </v>
      </c>
      <c r="BC358" s="532"/>
      <c r="BE358" s="532"/>
      <c r="BF358" s="124"/>
      <c r="BG358" s="532"/>
      <c r="BH358" s="124"/>
      <c r="BI358" s="532"/>
      <c r="BJ358" s="124"/>
      <c r="BK358" s="532"/>
      <c r="BL358" s="124"/>
      <c r="BM358" s="551">
        <f t="shared" si="283"/>
        <v>0</v>
      </c>
      <c r="BN358" s="552" t="e">
        <f t="shared" si="284"/>
        <v>#DIV/0!</v>
      </c>
      <c r="BO358" s="124">
        <f t="shared" si="285"/>
        <v>0</v>
      </c>
      <c r="BQ358" s="146"/>
    </row>
    <row r="359" spans="1:69" s="112" customFormat="1" ht="81.599999999999994" customHeight="1" x14ac:dyDescent="0.25">
      <c r="A359" s="533" t="s">
        <v>594</v>
      </c>
      <c r="B359" s="1061" t="s">
        <v>273</v>
      </c>
      <c r="C359" s="1062"/>
      <c r="D359" s="371"/>
      <c r="E359" s="532" t="s">
        <v>46</v>
      </c>
      <c r="F359" s="371"/>
      <c r="G359" s="532" t="s">
        <v>841</v>
      </c>
      <c r="H359" s="371"/>
      <c r="I359" s="533"/>
      <c r="J359" s="533"/>
      <c r="K359" s="533"/>
      <c r="L359" s="533">
        <v>1</v>
      </c>
      <c r="M359" s="533"/>
      <c r="N359" s="371"/>
      <c r="O359" s="533"/>
      <c r="P359" s="533"/>
      <c r="Q359" s="533">
        <v>1</v>
      </c>
      <c r="R359" s="533"/>
      <c r="S359" s="533"/>
      <c r="T359" s="144"/>
      <c r="U359" s="539" t="s">
        <v>354</v>
      </c>
      <c r="V359" s="533">
        <v>2</v>
      </c>
      <c r="W359" s="533"/>
      <c r="X359" s="533">
        <v>1</v>
      </c>
      <c r="Y359" s="533">
        <v>1</v>
      </c>
      <c r="Z359" s="533">
        <v>1</v>
      </c>
      <c r="AA359" s="533"/>
      <c r="AB359" s="371"/>
      <c r="AC359" s="542"/>
      <c r="AD359" s="632"/>
      <c r="AE359" s="533" t="s">
        <v>61</v>
      </c>
      <c r="AF359" s="371"/>
      <c r="AG359" s="546" t="s">
        <v>821</v>
      </c>
      <c r="AH359" s="371"/>
      <c r="AI359" s="532"/>
      <c r="AJ359" s="532"/>
      <c r="AK359" s="532"/>
      <c r="AL359" s="532"/>
      <c r="AM359" s="532">
        <v>1</v>
      </c>
      <c r="AN359" s="532"/>
      <c r="AO359" s="532"/>
      <c r="AP359" s="532"/>
      <c r="AQ359" s="532"/>
      <c r="AR359" s="532"/>
      <c r="AS359" s="532"/>
      <c r="AT359" s="532">
        <v>1</v>
      </c>
      <c r="AU359" s="91"/>
      <c r="AV359" s="533">
        <f t="shared" ref="AV359" si="286">SUM(AI359:AT359)</f>
        <v>2</v>
      </c>
      <c r="AW359" s="91"/>
      <c r="AX359" s="542" t="s">
        <v>57</v>
      </c>
      <c r="AY359" s="145"/>
      <c r="AZ359" s="533">
        <v>1</v>
      </c>
      <c r="BA359" s="532">
        <f t="shared" si="278"/>
        <v>1</v>
      </c>
      <c r="BB359" s="91"/>
      <c r="BC359" s="533" t="s">
        <v>332</v>
      </c>
      <c r="BE359" s="533"/>
      <c r="BF359" s="347"/>
      <c r="BG359" s="533"/>
      <c r="BH359" s="347"/>
      <c r="BI359" s="533"/>
      <c r="BJ359" s="347"/>
      <c r="BK359" s="533"/>
      <c r="BL359" s="347"/>
      <c r="BM359" s="553">
        <f t="shared" ref="BM359" si="287">BE359+BG359+BI359+BK359</f>
        <v>0</v>
      </c>
      <c r="BN359" s="554">
        <f t="shared" ref="BN359" si="288">BM359/AV359</f>
        <v>0</v>
      </c>
      <c r="BO359" s="347">
        <f t="shared" ref="BO359" si="289">BF359+BH359+BJ359+BL359</f>
        <v>0</v>
      </c>
      <c r="BQ359" s="146"/>
    </row>
    <row r="360" spans="1:69" s="91" customFormat="1" ht="102" customHeight="1" x14ac:dyDescent="0.25">
      <c r="A360" s="532" t="s">
        <v>595</v>
      </c>
      <c r="B360" s="772" t="s">
        <v>369</v>
      </c>
      <c r="C360" s="773"/>
      <c r="D360" s="111"/>
      <c r="E360" s="532" t="s">
        <v>46</v>
      </c>
      <c r="F360" s="111"/>
      <c r="G360" s="532" t="s">
        <v>841</v>
      </c>
      <c r="H360" s="111"/>
      <c r="I360" s="532"/>
      <c r="J360" s="532"/>
      <c r="K360" s="532"/>
      <c r="L360" s="532">
        <v>1</v>
      </c>
      <c r="M360" s="532"/>
      <c r="N360" s="371"/>
      <c r="O360" s="532">
        <v>1</v>
      </c>
      <c r="P360" s="532"/>
      <c r="Q360" s="532"/>
      <c r="R360" s="532"/>
      <c r="S360" s="532"/>
      <c r="T360" s="111"/>
      <c r="U360" s="538" t="s">
        <v>354</v>
      </c>
      <c r="V360" s="532">
        <v>4</v>
      </c>
      <c r="W360" s="532"/>
      <c r="X360" s="532"/>
      <c r="Y360" s="532"/>
      <c r="Z360" s="532"/>
      <c r="AA360" s="532"/>
      <c r="AB360" s="111"/>
      <c r="AC360" s="541"/>
      <c r="AD360" s="132"/>
      <c r="AE360" s="532"/>
      <c r="AF360" s="111"/>
      <c r="AG360" s="534" t="s">
        <v>38</v>
      </c>
      <c r="AH360" s="111"/>
      <c r="AI360" s="532"/>
      <c r="AJ360" s="532"/>
      <c r="AK360" s="532"/>
      <c r="AL360" s="532"/>
      <c r="AM360" s="532"/>
      <c r="AN360" s="532"/>
      <c r="AO360" s="532"/>
      <c r="AP360" s="532"/>
      <c r="AQ360" s="532"/>
      <c r="AR360" s="532"/>
      <c r="AS360" s="532"/>
      <c r="AT360" s="532"/>
      <c r="AU360" s="111"/>
      <c r="AV360" s="532">
        <f t="shared" si="282"/>
        <v>0</v>
      </c>
      <c r="AW360" s="111"/>
      <c r="AX360" s="541" t="s">
        <v>35</v>
      </c>
      <c r="AY360" s="111"/>
      <c r="AZ360" s="532">
        <v>1</v>
      </c>
      <c r="BA360" s="532" t="str">
        <f t="shared" si="278"/>
        <v xml:space="preserve"> </v>
      </c>
      <c r="BB360" s="111"/>
      <c r="BC360" s="532"/>
      <c r="BE360" s="532"/>
      <c r="BF360" s="124"/>
      <c r="BG360" s="532"/>
      <c r="BH360" s="124"/>
      <c r="BI360" s="532"/>
      <c r="BJ360" s="124"/>
      <c r="BK360" s="532"/>
      <c r="BL360" s="124"/>
      <c r="BM360" s="551">
        <f t="shared" si="283"/>
        <v>0</v>
      </c>
      <c r="BN360" s="552" t="e">
        <f t="shared" si="284"/>
        <v>#DIV/0!</v>
      </c>
      <c r="BO360" s="124">
        <f t="shared" si="285"/>
        <v>0</v>
      </c>
      <c r="BQ360" s="128"/>
    </row>
    <row r="361" spans="1:69" s="91" customFormat="1" ht="68.400000000000006" x14ac:dyDescent="0.25">
      <c r="A361" s="532" t="s">
        <v>926</v>
      </c>
      <c r="B361" s="772" t="s">
        <v>220</v>
      </c>
      <c r="C361" s="773"/>
      <c r="D361" s="111"/>
      <c r="E361" s="532" t="s">
        <v>46</v>
      </c>
      <c r="F361" s="111"/>
      <c r="G361" s="532" t="s">
        <v>841</v>
      </c>
      <c r="H361" s="111"/>
      <c r="I361" s="532"/>
      <c r="J361" s="532"/>
      <c r="K361" s="532"/>
      <c r="L361" s="532">
        <v>1</v>
      </c>
      <c r="M361" s="532"/>
      <c r="N361" s="371"/>
      <c r="O361" s="532">
        <v>1</v>
      </c>
      <c r="P361" s="532"/>
      <c r="Q361" s="532"/>
      <c r="R361" s="532"/>
      <c r="S361" s="532"/>
      <c r="T361" s="111"/>
      <c r="U361" s="538" t="s">
        <v>355</v>
      </c>
      <c r="V361" s="532">
        <v>5</v>
      </c>
      <c r="W361" s="532"/>
      <c r="X361" s="532"/>
      <c r="Y361" s="532"/>
      <c r="Z361" s="532"/>
      <c r="AA361" s="532"/>
      <c r="AB361" s="111"/>
      <c r="AC361" s="541"/>
      <c r="AD361" s="132"/>
      <c r="AE361" s="532"/>
      <c r="AF361" s="111"/>
      <c r="AG361" s="534" t="s">
        <v>38</v>
      </c>
      <c r="AH361" s="111"/>
      <c r="AI361" s="532"/>
      <c r="AJ361" s="532"/>
      <c r="AK361" s="532"/>
      <c r="AL361" s="532"/>
      <c r="AM361" s="532"/>
      <c r="AN361" s="532"/>
      <c r="AO361" s="532"/>
      <c r="AP361" s="532"/>
      <c r="AQ361" s="532"/>
      <c r="AR361" s="532"/>
      <c r="AS361" s="532"/>
      <c r="AT361" s="532"/>
      <c r="AU361" s="111"/>
      <c r="AV361" s="532">
        <f t="shared" si="282"/>
        <v>0</v>
      </c>
      <c r="AW361" s="111"/>
      <c r="AX361" s="541" t="s">
        <v>35</v>
      </c>
      <c r="AY361" s="111"/>
      <c r="AZ361" s="532">
        <v>1</v>
      </c>
      <c r="BA361" s="532" t="str">
        <f t="shared" si="278"/>
        <v xml:space="preserve"> </v>
      </c>
      <c r="BB361" s="111"/>
      <c r="BC361" s="532"/>
      <c r="BE361" s="532"/>
      <c r="BF361" s="124"/>
      <c r="BG361" s="532"/>
      <c r="BH361" s="124"/>
      <c r="BI361" s="532"/>
      <c r="BJ361" s="124"/>
      <c r="BK361" s="532"/>
      <c r="BL361" s="124"/>
      <c r="BM361" s="551">
        <f t="shared" si="283"/>
        <v>0</v>
      </c>
      <c r="BN361" s="552" t="e">
        <f t="shared" si="284"/>
        <v>#DIV/0!</v>
      </c>
      <c r="BO361" s="124">
        <f t="shared" si="285"/>
        <v>0</v>
      </c>
      <c r="BQ361" s="128"/>
    </row>
    <row r="362" spans="1:69" s="91" customFormat="1" ht="83.25" customHeight="1" x14ac:dyDescent="0.25">
      <c r="A362" s="532" t="s">
        <v>927</v>
      </c>
      <c r="B362" s="1063" t="s">
        <v>261</v>
      </c>
      <c r="C362" s="1064"/>
      <c r="D362" s="111"/>
      <c r="E362" s="532" t="s">
        <v>46</v>
      </c>
      <c r="F362" s="111"/>
      <c r="G362" s="532" t="s">
        <v>841</v>
      </c>
      <c r="H362" s="111"/>
      <c r="I362" s="532"/>
      <c r="J362" s="532"/>
      <c r="K362" s="532"/>
      <c r="L362" s="532">
        <v>1</v>
      </c>
      <c r="M362" s="532"/>
      <c r="N362" s="371"/>
      <c r="O362" s="532">
        <v>1</v>
      </c>
      <c r="P362" s="532"/>
      <c r="Q362" s="532"/>
      <c r="R362" s="532"/>
      <c r="S362" s="532"/>
      <c r="T362" s="111"/>
      <c r="U362" s="538" t="s">
        <v>355</v>
      </c>
      <c r="V362" s="532">
        <v>5</v>
      </c>
      <c r="W362" s="532"/>
      <c r="X362" s="532"/>
      <c r="Y362" s="532"/>
      <c r="Z362" s="532"/>
      <c r="AA362" s="532"/>
      <c r="AB362" s="111"/>
      <c r="AC362" s="541"/>
      <c r="AD362" s="132"/>
      <c r="AE362" s="532"/>
      <c r="AF362" s="111"/>
      <c r="AG362" s="534" t="s">
        <v>38</v>
      </c>
      <c r="AH362" s="111"/>
      <c r="AI362" s="532"/>
      <c r="AJ362" s="532"/>
      <c r="AK362" s="532"/>
      <c r="AL362" s="532"/>
      <c r="AM362" s="532"/>
      <c r="AN362" s="532"/>
      <c r="AO362" s="532"/>
      <c r="AP362" s="532"/>
      <c r="AQ362" s="532"/>
      <c r="AR362" s="532"/>
      <c r="AS362" s="532"/>
      <c r="AT362" s="532"/>
      <c r="AU362" s="111"/>
      <c r="AV362" s="532">
        <f t="shared" si="282"/>
        <v>0</v>
      </c>
      <c r="AW362" s="111"/>
      <c r="AX362" s="541" t="s">
        <v>30</v>
      </c>
      <c r="AY362" s="111"/>
      <c r="AZ362" s="532">
        <v>1</v>
      </c>
      <c r="BA362" s="532" t="str">
        <f t="shared" si="278"/>
        <v xml:space="preserve"> </v>
      </c>
      <c r="BB362" s="111"/>
      <c r="BC362" s="532"/>
      <c r="BE362" s="532"/>
      <c r="BF362" s="124"/>
      <c r="BG362" s="532"/>
      <c r="BH362" s="124"/>
      <c r="BI362" s="532"/>
      <c r="BJ362" s="124"/>
      <c r="BK362" s="532"/>
      <c r="BL362" s="124"/>
      <c r="BM362" s="551">
        <f t="shared" si="283"/>
        <v>0</v>
      </c>
      <c r="BN362" s="552" t="e">
        <f t="shared" si="284"/>
        <v>#DIV/0!</v>
      </c>
      <c r="BO362" s="124">
        <f t="shared" si="285"/>
        <v>0</v>
      </c>
      <c r="BQ362" s="128"/>
    </row>
    <row r="363" spans="1:69" s="111" customFormat="1" ht="156" customHeight="1" x14ac:dyDescent="0.25">
      <c r="A363" s="532" t="s">
        <v>928</v>
      </c>
      <c r="B363" s="772" t="s">
        <v>522</v>
      </c>
      <c r="C363" s="773"/>
      <c r="D363" s="371"/>
      <c r="E363" s="532" t="s">
        <v>46</v>
      </c>
      <c r="F363" s="371"/>
      <c r="G363" s="532" t="s">
        <v>841</v>
      </c>
      <c r="H363" s="371"/>
      <c r="I363" s="532"/>
      <c r="J363" s="532">
        <v>1</v>
      </c>
      <c r="K363" s="532"/>
      <c r="L363" s="532">
        <v>1</v>
      </c>
      <c r="M363" s="532"/>
      <c r="O363" s="532">
        <v>1</v>
      </c>
      <c r="P363" s="532">
        <v>1</v>
      </c>
      <c r="Q363" s="532">
        <v>1</v>
      </c>
      <c r="R363" s="532">
        <v>1</v>
      </c>
      <c r="S363" s="532">
        <v>1</v>
      </c>
      <c r="T363" s="144"/>
      <c r="U363" s="538" t="s">
        <v>354</v>
      </c>
      <c r="V363" s="532">
        <v>4</v>
      </c>
      <c r="W363" s="532"/>
      <c r="X363" s="532"/>
      <c r="Y363" s="532"/>
      <c r="Z363" s="532"/>
      <c r="AA363" s="532"/>
      <c r="AB363" s="371"/>
      <c r="AC363" s="541"/>
      <c r="AD363" s="632"/>
      <c r="AE363" s="532"/>
      <c r="AF363" s="371"/>
      <c r="AG363" s="534" t="s">
        <v>38</v>
      </c>
      <c r="AH363" s="371"/>
      <c r="AI363" s="532"/>
      <c r="AJ363" s="532"/>
      <c r="AK363" s="532"/>
      <c r="AL363" s="532"/>
      <c r="AM363" s="532"/>
      <c r="AN363" s="532"/>
      <c r="AO363" s="532"/>
      <c r="AP363" s="532"/>
      <c r="AQ363" s="532"/>
      <c r="AR363" s="532"/>
      <c r="AS363" s="532"/>
      <c r="AT363" s="532"/>
      <c r="AV363" s="532">
        <f t="shared" si="282"/>
        <v>0</v>
      </c>
      <c r="AX363" s="541" t="s">
        <v>40</v>
      </c>
      <c r="AY363" s="145"/>
      <c r="AZ363" s="532">
        <v>1</v>
      </c>
      <c r="BA363" s="532" t="str">
        <f t="shared" si="278"/>
        <v xml:space="preserve"> </v>
      </c>
      <c r="BC363" s="532"/>
      <c r="BE363" s="532"/>
      <c r="BF363" s="124"/>
      <c r="BG363" s="532"/>
      <c r="BH363" s="124"/>
      <c r="BI363" s="532"/>
      <c r="BJ363" s="124"/>
      <c r="BK363" s="532"/>
      <c r="BL363" s="124"/>
      <c r="BM363" s="551">
        <f t="shared" si="283"/>
        <v>0</v>
      </c>
      <c r="BN363" s="552" t="e">
        <f t="shared" si="284"/>
        <v>#DIV/0!</v>
      </c>
      <c r="BO363" s="124">
        <f t="shared" si="285"/>
        <v>0</v>
      </c>
      <c r="BQ363" s="146"/>
    </row>
    <row r="364" spans="1:69" s="111" customFormat="1" ht="83.25" customHeight="1" x14ac:dyDescent="0.25">
      <c r="A364" s="532" t="s">
        <v>929</v>
      </c>
      <c r="B364" s="772" t="s">
        <v>4</v>
      </c>
      <c r="C364" s="773"/>
      <c r="D364" s="371"/>
      <c r="E364" s="532" t="s">
        <v>3</v>
      </c>
      <c r="F364" s="371"/>
      <c r="G364" s="532" t="s">
        <v>849</v>
      </c>
      <c r="H364" s="371"/>
      <c r="I364" s="532"/>
      <c r="J364" s="532">
        <v>1</v>
      </c>
      <c r="K364" s="532"/>
      <c r="L364" s="532"/>
      <c r="M364" s="532"/>
      <c r="O364" s="532"/>
      <c r="P364" s="532"/>
      <c r="Q364" s="532"/>
      <c r="R364" s="532">
        <v>1</v>
      </c>
      <c r="S364" s="532"/>
      <c r="T364" s="144"/>
      <c r="U364" s="538" t="s">
        <v>354</v>
      </c>
      <c r="V364" s="532">
        <v>1</v>
      </c>
      <c r="W364" s="532">
        <v>1</v>
      </c>
      <c r="X364" s="532">
        <v>1</v>
      </c>
      <c r="Y364" s="532">
        <v>1</v>
      </c>
      <c r="Z364" s="532">
        <v>1</v>
      </c>
      <c r="AA364" s="532"/>
      <c r="AB364" s="371"/>
      <c r="AC364" s="541"/>
      <c r="AD364" s="632"/>
      <c r="AE364" s="532" t="s">
        <v>61</v>
      </c>
      <c r="AF364" s="371"/>
      <c r="AG364" s="534" t="s">
        <v>250</v>
      </c>
      <c r="AH364" s="371"/>
      <c r="AI364" s="547"/>
      <c r="AJ364" s="547"/>
      <c r="AK364" s="547"/>
      <c r="AL364" s="547"/>
      <c r="AM364" s="547">
        <v>1</v>
      </c>
      <c r="AN364" s="547"/>
      <c r="AO364" s="547"/>
      <c r="AP364" s="547"/>
      <c r="AQ364" s="547"/>
      <c r="AR364" s="547"/>
      <c r="AS364" s="547"/>
      <c r="AT364" s="547"/>
      <c r="AV364" s="532">
        <f t="shared" si="282"/>
        <v>1</v>
      </c>
      <c r="AX364" s="532" t="s">
        <v>55</v>
      </c>
      <c r="AY364" s="145"/>
      <c r="AZ364" s="532">
        <v>1</v>
      </c>
      <c r="BA364" s="532">
        <f t="shared" si="278"/>
        <v>1</v>
      </c>
      <c r="BC364" s="532" t="s">
        <v>332</v>
      </c>
      <c r="BE364" s="532"/>
      <c r="BF364" s="124"/>
      <c r="BG364" s="532"/>
      <c r="BH364" s="124"/>
      <c r="BI364" s="532"/>
      <c r="BJ364" s="124"/>
      <c r="BK364" s="532"/>
      <c r="BL364" s="124"/>
      <c r="BM364" s="551">
        <f t="shared" si="283"/>
        <v>0</v>
      </c>
      <c r="BN364" s="552">
        <f t="shared" si="284"/>
        <v>0</v>
      </c>
      <c r="BO364" s="124">
        <f t="shared" si="285"/>
        <v>0</v>
      </c>
      <c r="BQ364" s="146"/>
    </row>
    <row r="365" spans="1:69" s="112" customFormat="1" ht="81.599999999999994" customHeight="1" x14ac:dyDescent="0.25">
      <c r="A365" s="782" t="s">
        <v>930</v>
      </c>
      <c r="B365" s="1061" t="s">
        <v>216</v>
      </c>
      <c r="C365" s="1062"/>
      <c r="D365" s="371"/>
      <c r="E365" s="782" t="s">
        <v>28</v>
      </c>
      <c r="F365" s="371"/>
      <c r="G365" s="782" t="s">
        <v>850</v>
      </c>
      <c r="H365" s="371"/>
      <c r="I365" s="782"/>
      <c r="J365" s="782">
        <v>1</v>
      </c>
      <c r="K365" s="782"/>
      <c r="L365" s="782"/>
      <c r="M365" s="782"/>
      <c r="N365" s="371"/>
      <c r="O365" s="782"/>
      <c r="P365" s="782"/>
      <c r="Q365" s="782"/>
      <c r="R365" s="782">
        <v>1</v>
      </c>
      <c r="S365" s="782"/>
      <c r="T365" s="144"/>
      <c r="U365" s="768" t="s">
        <v>355</v>
      </c>
      <c r="V365" s="782">
        <v>1</v>
      </c>
      <c r="W365" s="782"/>
      <c r="X365" s="782"/>
      <c r="Y365" s="782"/>
      <c r="Z365" s="782"/>
      <c r="AA365" s="782"/>
      <c r="AB365" s="371"/>
      <c r="AC365" s="845" t="s">
        <v>233</v>
      </c>
      <c r="AD365" s="632"/>
      <c r="AE365" s="782" t="s">
        <v>785</v>
      </c>
      <c r="AF365" s="371"/>
      <c r="AG365" s="534" t="s">
        <v>349</v>
      </c>
      <c r="AH365" s="371"/>
      <c r="AI365" s="782"/>
      <c r="AJ365" s="782"/>
      <c r="AK365" s="782"/>
      <c r="AL365" s="782"/>
      <c r="AM365" s="782"/>
      <c r="AN365" s="782"/>
      <c r="AO365" s="782"/>
      <c r="AP365" s="782"/>
      <c r="AQ365" s="782"/>
      <c r="AR365" s="782"/>
      <c r="AS365" s="782"/>
      <c r="AT365" s="782"/>
      <c r="AU365" s="91"/>
      <c r="AV365" s="782">
        <f t="shared" si="282"/>
        <v>0</v>
      </c>
      <c r="AW365" s="91"/>
      <c r="AX365" s="845" t="s">
        <v>40</v>
      </c>
      <c r="AY365" s="145"/>
      <c r="AZ365" s="782">
        <v>1</v>
      </c>
      <c r="BA365" s="782" t="str">
        <f>IF(AV365&lt;&gt;0,1," ")</f>
        <v xml:space="preserve"> </v>
      </c>
      <c r="BB365" s="91"/>
      <c r="BC365" s="532" t="s">
        <v>332</v>
      </c>
      <c r="BE365" s="782"/>
      <c r="BF365" s="699"/>
      <c r="BG365" s="782"/>
      <c r="BH365" s="699"/>
      <c r="BI365" s="782"/>
      <c r="BJ365" s="699"/>
      <c r="BK365" s="782"/>
      <c r="BL365" s="699"/>
      <c r="BM365" s="1213">
        <f t="shared" si="283"/>
        <v>0</v>
      </c>
      <c r="BN365" s="1203" t="e">
        <f t="shared" si="284"/>
        <v>#DIV/0!</v>
      </c>
      <c r="BO365" s="699">
        <f t="shared" si="285"/>
        <v>0</v>
      </c>
      <c r="BQ365" s="146"/>
    </row>
    <row r="366" spans="1:69" s="112" customFormat="1" ht="81.599999999999994" customHeight="1" x14ac:dyDescent="0.25">
      <c r="A366" s="783"/>
      <c r="B366" s="1078"/>
      <c r="C366" s="1079"/>
      <c r="D366" s="371"/>
      <c r="E366" s="783"/>
      <c r="F366" s="371"/>
      <c r="G366" s="783"/>
      <c r="H366" s="371"/>
      <c r="I366" s="783"/>
      <c r="J366" s="783"/>
      <c r="K366" s="783"/>
      <c r="L366" s="783"/>
      <c r="M366" s="783"/>
      <c r="N366" s="371"/>
      <c r="O366" s="783"/>
      <c r="P366" s="783"/>
      <c r="Q366" s="783"/>
      <c r="R366" s="783"/>
      <c r="S366" s="783"/>
      <c r="T366" s="144"/>
      <c r="U366" s="769"/>
      <c r="V366" s="783"/>
      <c r="W366" s="783"/>
      <c r="X366" s="783"/>
      <c r="Y366" s="783"/>
      <c r="Z366" s="783"/>
      <c r="AA366" s="783"/>
      <c r="AB366" s="371"/>
      <c r="AC366" s="846"/>
      <c r="AD366" s="632"/>
      <c r="AE366" s="783"/>
      <c r="AF366" s="371"/>
      <c r="AG366" s="534" t="s">
        <v>1320</v>
      </c>
      <c r="AH366" s="371"/>
      <c r="AI366" s="783"/>
      <c r="AJ366" s="783"/>
      <c r="AK366" s="783"/>
      <c r="AL366" s="783"/>
      <c r="AM366" s="783"/>
      <c r="AN366" s="783"/>
      <c r="AO366" s="783"/>
      <c r="AP366" s="783"/>
      <c r="AQ366" s="783"/>
      <c r="AR366" s="783"/>
      <c r="AS366" s="783"/>
      <c r="AT366" s="783"/>
      <c r="AU366" s="91"/>
      <c r="AV366" s="783"/>
      <c r="AW366" s="91"/>
      <c r="AX366" s="846"/>
      <c r="AY366" s="145"/>
      <c r="AZ366" s="783"/>
      <c r="BA366" s="783"/>
      <c r="BB366" s="91"/>
      <c r="BC366" s="532" t="s">
        <v>332</v>
      </c>
      <c r="BE366" s="783"/>
      <c r="BF366" s="700"/>
      <c r="BG366" s="783"/>
      <c r="BH366" s="700"/>
      <c r="BI366" s="783"/>
      <c r="BJ366" s="700"/>
      <c r="BK366" s="783"/>
      <c r="BL366" s="700"/>
      <c r="BM366" s="1214"/>
      <c r="BN366" s="1204"/>
      <c r="BO366" s="700"/>
      <c r="BQ366" s="146"/>
    </row>
    <row r="367" spans="1:69" s="112" customFormat="1" ht="135.75" customHeight="1" x14ac:dyDescent="0.25">
      <c r="A367" s="532" t="s">
        <v>931</v>
      </c>
      <c r="B367" s="772" t="s">
        <v>375</v>
      </c>
      <c r="C367" s="773"/>
      <c r="D367" s="371"/>
      <c r="E367" s="532" t="s">
        <v>46</v>
      </c>
      <c r="F367" s="371"/>
      <c r="G367" s="532" t="s">
        <v>841</v>
      </c>
      <c r="H367" s="371"/>
      <c r="I367" s="532"/>
      <c r="J367" s="532"/>
      <c r="K367" s="532"/>
      <c r="L367" s="532">
        <v>1</v>
      </c>
      <c r="M367" s="532"/>
      <c r="N367" s="371"/>
      <c r="O367" s="532">
        <v>1</v>
      </c>
      <c r="P367" s="532">
        <v>1</v>
      </c>
      <c r="Q367" s="532">
        <v>1</v>
      </c>
      <c r="R367" s="532">
        <v>1</v>
      </c>
      <c r="S367" s="532">
        <v>1</v>
      </c>
      <c r="T367" s="144"/>
      <c r="U367" s="538" t="s">
        <v>353</v>
      </c>
      <c r="V367" s="532">
        <v>3</v>
      </c>
      <c r="W367" s="532"/>
      <c r="X367" s="532"/>
      <c r="Y367" s="532">
        <v>1</v>
      </c>
      <c r="Z367" s="532"/>
      <c r="AA367" s="532"/>
      <c r="AB367" s="371"/>
      <c r="AC367" s="541"/>
      <c r="AD367" s="632"/>
      <c r="AE367" s="532"/>
      <c r="AF367" s="371"/>
      <c r="AG367" s="534" t="s">
        <v>38</v>
      </c>
      <c r="AH367" s="371"/>
      <c r="AI367" s="532"/>
      <c r="AJ367" s="532"/>
      <c r="AK367" s="532"/>
      <c r="AL367" s="532"/>
      <c r="AM367" s="532"/>
      <c r="AN367" s="532"/>
      <c r="AO367" s="532"/>
      <c r="AP367" s="532"/>
      <c r="AQ367" s="532"/>
      <c r="AR367" s="532"/>
      <c r="AS367" s="532"/>
      <c r="AT367" s="532"/>
      <c r="AV367" s="532">
        <f t="shared" ref="AV367:AV378" si="290">SUM(AI367:AT367)</f>
        <v>0</v>
      </c>
      <c r="AX367" s="541" t="s">
        <v>40</v>
      </c>
      <c r="AY367" s="145"/>
      <c r="AZ367" s="532">
        <v>1</v>
      </c>
      <c r="BA367" s="532" t="str">
        <f t="shared" ref="BA367:BA372" si="291">IF(AV367&lt;&gt;0,1," ")</f>
        <v xml:space="preserve"> </v>
      </c>
      <c r="BC367" s="532"/>
      <c r="BE367" s="532"/>
      <c r="BF367" s="124"/>
      <c r="BG367" s="532"/>
      <c r="BH367" s="124"/>
      <c r="BI367" s="532"/>
      <c r="BJ367" s="124"/>
      <c r="BK367" s="532"/>
      <c r="BL367" s="124"/>
      <c r="BM367" s="551">
        <f t="shared" ref="BM367:BM378" si="292">BE367+BG367+BI367+BK367</f>
        <v>0</v>
      </c>
      <c r="BN367" s="552" t="e">
        <f t="shared" si="284"/>
        <v>#DIV/0!</v>
      </c>
      <c r="BO367" s="124">
        <f t="shared" ref="BO367:BO378" si="293">BF367+BH367+BJ367+BL367</f>
        <v>0</v>
      </c>
      <c r="BQ367" s="146"/>
    </row>
    <row r="368" spans="1:69" s="111" customFormat="1" ht="157.5" customHeight="1" x14ac:dyDescent="0.25">
      <c r="A368" s="532" t="s">
        <v>932</v>
      </c>
      <c r="B368" s="772" t="s">
        <v>413</v>
      </c>
      <c r="C368" s="773"/>
      <c r="D368" s="371"/>
      <c r="E368" s="532" t="s">
        <v>46</v>
      </c>
      <c r="F368" s="371"/>
      <c r="G368" s="532" t="s">
        <v>841</v>
      </c>
      <c r="H368" s="371"/>
      <c r="I368" s="532"/>
      <c r="J368" s="532"/>
      <c r="K368" s="532"/>
      <c r="L368" s="532">
        <v>1</v>
      </c>
      <c r="M368" s="532"/>
      <c r="N368" s="112"/>
      <c r="O368" s="532"/>
      <c r="P368" s="532">
        <v>1</v>
      </c>
      <c r="Q368" s="532"/>
      <c r="R368" s="532"/>
      <c r="S368" s="532"/>
      <c r="T368" s="144"/>
      <c r="U368" s="538" t="s">
        <v>355</v>
      </c>
      <c r="V368" s="532">
        <v>4</v>
      </c>
      <c r="W368" s="532">
        <v>1</v>
      </c>
      <c r="X368" s="532">
        <v>1</v>
      </c>
      <c r="Y368" s="532">
        <v>1</v>
      </c>
      <c r="Z368" s="532"/>
      <c r="AA368" s="532"/>
      <c r="AB368" s="371"/>
      <c r="AC368" s="541"/>
      <c r="AD368" s="632"/>
      <c r="AE368" s="532"/>
      <c r="AF368" s="371"/>
      <c r="AG368" s="534" t="s">
        <v>38</v>
      </c>
      <c r="AH368" s="371"/>
      <c r="AI368" s="532"/>
      <c r="AJ368" s="532"/>
      <c r="AK368" s="532"/>
      <c r="AL368" s="532"/>
      <c r="AM368" s="532"/>
      <c r="AN368" s="532"/>
      <c r="AO368" s="532"/>
      <c r="AP368" s="532"/>
      <c r="AQ368" s="532"/>
      <c r="AR368" s="532"/>
      <c r="AS368" s="532"/>
      <c r="AT368" s="532"/>
      <c r="AV368" s="532">
        <f t="shared" si="290"/>
        <v>0</v>
      </c>
      <c r="AX368" s="541" t="s">
        <v>29</v>
      </c>
      <c r="AY368" s="145"/>
      <c r="AZ368" s="532">
        <v>1</v>
      </c>
      <c r="BA368" s="532" t="str">
        <f t="shared" si="291"/>
        <v xml:space="preserve"> </v>
      </c>
      <c r="BC368" s="532"/>
      <c r="BE368" s="532"/>
      <c r="BF368" s="124"/>
      <c r="BG368" s="532"/>
      <c r="BH368" s="124"/>
      <c r="BI368" s="532"/>
      <c r="BJ368" s="124"/>
      <c r="BK368" s="532"/>
      <c r="BL368" s="124"/>
      <c r="BM368" s="551">
        <f t="shared" si="292"/>
        <v>0</v>
      </c>
      <c r="BN368" s="552" t="e">
        <f t="shared" si="284"/>
        <v>#DIV/0!</v>
      </c>
      <c r="BO368" s="124">
        <f t="shared" si="293"/>
        <v>0</v>
      </c>
      <c r="BQ368" s="253"/>
    </row>
    <row r="369" spans="1:69" s="111" customFormat="1" ht="74.400000000000006" customHeight="1" x14ac:dyDescent="0.25">
      <c r="A369" s="532" t="s">
        <v>933</v>
      </c>
      <c r="B369" s="772" t="s">
        <v>376</v>
      </c>
      <c r="C369" s="773"/>
      <c r="E369" s="532" t="s">
        <v>46</v>
      </c>
      <c r="G369" s="532" t="s">
        <v>841</v>
      </c>
      <c r="I369" s="532"/>
      <c r="J369" s="532"/>
      <c r="K369" s="532"/>
      <c r="L369" s="532">
        <v>1</v>
      </c>
      <c r="M369" s="532"/>
      <c r="O369" s="532">
        <v>1</v>
      </c>
      <c r="P369" s="532">
        <v>1</v>
      </c>
      <c r="Q369" s="532">
        <v>1</v>
      </c>
      <c r="R369" s="532">
        <v>1</v>
      </c>
      <c r="S369" s="532">
        <v>1</v>
      </c>
      <c r="U369" s="538" t="s">
        <v>355</v>
      </c>
      <c r="V369" s="532">
        <v>4</v>
      </c>
      <c r="W369" s="532"/>
      <c r="X369" s="532"/>
      <c r="Y369" s="532"/>
      <c r="Z369" s="532"/>
      <c r="AA369" s="532"/>
      <c r="AC369" s="541"/>
      <c r="AD369" s="132"/>
      <c r="AE369" s="532"/>
      <c r="AG369" s="534" t="s">
        <v>38</v>
      </c>
      <c r="AI369" s="532"/>
      <c r="AJ369" s="532"/>
      <c r="AK369" s="532"/>
      <c r="AL369" s="532"/>
      <c r="AM369" s="532"/>
      <c r="AN369" s="532"/>
      <c r="AO369" s="532"/>
      <c r="AP369" s="532"/>
      <c r="AQ369" s="532"/>
      <c r="AR369" s="532"/>
      <c r="AS369" s="532"/>
      <c r="AT369" s="532"/>
      <c r="AV369" s="532">
        <f t="shared" si="290"/>
        <v>0</v>
      </c>
      <c r="AX369" s="541" t="s">
        <v>35</v>
      </c>
      <c r="AZ369" s="532">
        <v>1</v>
      </c>
      <c r="BA369" s="532" t="str">
        <f t="shared" si="291"/>
        <v xml:space="preserve"> </v>
      </c>
      <c r="BC369" s="532"/>
      <c r="BE369" s="532"/>
      <c r="BF369" s="124"/>
      <c r="BG369" s="532"/>
      <c r="BH369" s="124"/>
      <c r="BI369" s="532"/>
      <c r="BJ369" s="124"/>
      <c r="BK369" s="532"/>
      <c r="BL369" s="124"/>
      <c r="BM369" s="551">
        <f t="shared" si="292"/>
        <v>0</v>
      </c>
      <c r="BN369" s="552" t="e">
        <f t="shared" si="284"/>
        <v>#DIV/0!</v>
      </c>
      <c r="BO369" s="124">
        <f t="shared" si="293"/>
        <v>0</v>
      </c>
      <c r="BQ369" s="146"/>
    </row>
    <row r="370" spans="1:69" s="111" customFormat="1" ht="74.400000000000006" customHeight="1" x14ac:dyDescent="0.25">
      <c r="A370" s="532" t="s">
        <v>934</v>
      </c>
      <c r="B370" s="772" t="s">
        <v>331</v>
      </c>
      <c r="C370" s="773"/>
      <c r="E370" s="532" t="s">
        <v>46</v>
      </c>
      <c r="G370" s="532" t="s">
        <v>841</v>
      </c>
      <c r="I370" s="532"/>
      <c r="J370" s="532"/>
      <c r="K370" s="532"/>
      <c r="L370" s="532">
        <v>1</v>
      </c>
      <c r="M370" s="532"/>
      <c r="O370" s="532">
        <v>1</v>
      </c>
      <c r="P370" s="532">
        <v>1</v>
      </c>
      <c r="Q370" s="532">
        <v>1</v>
      </c>
      <c r="R370" s="532">
        <v>1</v>
      </c>
      <c r="S370" s="532">
        <v>1</v>
      </c>
      <c r="U370" s="538" t="s">
        <v>355</v>
      </c>
      <c r="V370" s="532">
        <v>3</v>
      </c>
      <c r="W370" s="532"/>
      <c r="X370" s="532"/>
      <c r="Y370" s="532"/>
      <c r="Z370" s="532"/>
      <c r="AA370" s="532"/>
      <c r="AC370" s="541"/>
      <c r="AD370" s="132"/>
      <c r="AE370" s="532"/>
      <c r="AG370" s="534" t="s">
        <v>38</v>
      </c>
      <c r="AI370" s="532"/>
      <c r="AJ370" s="532"/>
      <c r="AK370" s="532"/>
      <c r="AL370" s="532"/>
      <c r="AM370" s="532"/>
      <c r="AN370" s="532"/>
      <c r="AO370" s="532"/>
      <c r="AP370" s="532"/>
      <c r="AQ370" s="532"/>
      <c r="AR370" s="532"/>
      <c r="AS370" s="532"/>
      <c r="AT370" s="532"/>
      <c r="AV370" s="532">
        <f t="shared" si="290"/>
        <v>0</v>
      </c>
      <c r="AX370" s="541" t="s">
        <v>35</v>
      </c>
      <c r="AZ370" s="532">
        <v>1</v>
      </c>
      <c r="BA370" s="532" t="str">
        <f t="shared" si="291"/>
        <v xml:space="preserve"> </v>
      </c>
      <c r="BC370" s="532"/>
      <c r="BE370" s="532"/>
      <c r="BF370" s="124"/>
      <c r="BG370" s="532"/>
      <c r="BH370" s="124"/>
      <c r="BI370" s="532"/>
      <c r="BJ370" s="124"/>
      <c r="BK370" s="532"/>
      <c r="BL370" s="124"/>
      <c r="BM370" s="551">
        <f t="shared" si="292"/>
        <v>0</v>
      </c>
      <c r="BN370" s="552" t="e">
        <f t="shared" si="284"/>
        <v>#DIV/0!</v>
      </c>
      <c r="BO370" s="124">
        <f t="shared" si="293"/>
        <v>0</v>
      </c>
      <c r="BQ370" s="146"/>
    </row>
    <row r="371" spans="1:69" s="220" customFormat="1" ht="65.400000000000006" customHeight="1" x14ac:dyDescent="0.25">
      <c r="A371" s="545" t="s">
        <v>935</v>
      </c>
      <c r="B371" s="1063" t="s">
        <v>161</v>
      </c>
      <c r="C371" s="1064"/>
      <c r="D371" s="423"/>
      <c r="E371" s="534" t="s">
        <v>46</v>
      </c>
      <c r="F371" s="423"/>
      <c r="G371" s="534" t="s">
        <v>841</v>
      </c>
      <c r="H371" s="423"/>
      <c r="I371" s="534"/>
      <c r="J371" s="534"/>
      <c r="K371" s="534"/>
      <c r="L371" s="534">
        <v>1</v>
      </c>
      <c r="M371" s="534"/>
      <c r="N371" s="423"/>
      <c r="O371" s="534"/>
      <c r="P371" s="534"/>
      <c r="Q371" s="534">
        <v>1</v>
      </c>
      <c r="R371" s="534"/>
      <c r="S371" s="534"/>
      <c r="T371" s="224"/>
      <c r="U371" s="540" t="s">
        <v>353</v>
      </c>
      <c r="V371" s="534">
        <v>3</v>
      </c>
      <c r="W371" s="534"/>
      <c r="X371" s="534"/>
      <c r="Y371" s="534">
        <v>1</v>
      </c>
      <c r="Z371" s="534"/>
      <c r="AA371" s="534"/>
      <c r="AB371" s="423"/>
      <c r="AC371" s="544"/>
      <c r="AD371" s="637"/>
      <c r="AE371" s="532" t="s">
        <v>785</v>
      </c>
      <c r="AF371" s="371"/>
      <c r="AG371" s="545" t="s">
        <v>335</v>
      </c>
      <c r="AH371" s="423"/>
      <c r="AI371" s="534"/>
      <c r="AJ371" s="534"/>
      <c r="AK371" s="534"/>
      <c r="AL371" s="534"/>
      <c r="AM371" s="534"/>
      <c r="AN371" s="534"/>
      <c r="AO371" s="534"/>
      <c r="AP371" s="534"/>
      <c r="AQ371" s="534"/>
      <c r="AR371" s="534">
        <v>1</v>
      </c>
      <c r="AS371" s="534"/>
      <c r="AT371" s="534"/>
      <c r="AV371" s="534">
        <f t="shared" si="290"/>
        <v>1</v>
      </c>
      <c r="AX371" s="544" t="s">
        <v>54</v>
      </c>
      <c r="AY371" s="225"/>
      <c r="AZ371" s="534">
        <v>1</v>
      </c>
      <c r="BA371" s="532">
        <f t="shared" si="291"/>
        <v>1</v>
      </c>
      <c r="BC371" s="534" t="s">
        <v>3</v>
      </c>
      <c r="BE371" s="534"/>
      <c r="BF371" s="341"/>
      <c r="BG371" s="534"/>
      <c r="BH371" s="341"/>
      <c r="BI371" s="534"/>
      <c r="BJ371" s="341"/>
      <c r="BK371" s="534"/>
      <c r="BL371" s="341"/>
      <c r="BM371" s="555">
        <f t="shared" si="292"/>
        <v>0</v>
      </c>
      <c r="BN371" s="556">
        <f t="shared" si="284"/>
        <v>0</v>
      </c>
      <c r="BO371" s="341">
        <f t="shared" si="293"/>
        <v>0</v>
      </c>
      <c r="BQ371" s="253"/>
    </row>
    <row r="372" spans="1:69" s="112" customFormat="1" ht="126" customHeight="1" x14ac:dyDescent="0.25">
      <c r="A372" s="534" t="s">
        <v>936</v>
      </c>
      <c r="B372" s="1063" t="s">
        <v>279</v>
      </c>
      <c r="C372" s="1064"/>
      <c r="D372" s="371"/>
      <c r="E372" s="532" t="s">
        <v>46</v>
      </c>
      <c r="F372" s="371"/>
      <c r="G372" s="532" t="s">
        <v>841</v>
      </c>
      <c r="H372" s="371"/>
      <c r="I372" s="532"/>
      <c r="J372" s="532"/>
      <c r="K372" s="532"/>
      <c r="L372" s="532">
        <v>1</v>
      </c>
      <c r="M372" s="532"/>
      <c r="N372" s="371"/>
      <c r="O372" s="532"/>
      <c r="P372" s="532"/>
      <c r="Q372" s="532">
        <v>1</v>
      </c>
      <c r="R372" s="532"/>
      <c r="S372" s="532"/>
      <c r="T372" s="144"/>
      <c r="U372" s="538" t="s">
        <v>353</v>
      </c>
      <c r="V372" s="532">
        <v>3</v>
      </c>
      <c r="W372" s="532"/>
      <c r="X372" s="532">
        <v>1</v>
      </c>
      <c r="Y372" s="532">
        <v>1</v>
      </c>
      <c r="Z372" s="532">
        <v>1</v>
      </c>
      <c r="AA372" s="532"/>
      <c r="AB372" s="371"/>
      <c r="AC372" s="541"/>
      <c r="AD372" s="632"/>
      <c r="AE372" s="532"/>
      <c r="AF372" s="371"/>
      <c r="AG372" s="534" t="s">
        <v>38</v>
      </c>
      <c r="AH372" s="371"/>
      <c r="AI372" s="532"/>
      <c r="AJ372" s="532"/>
      <c r="AK372" s="532"/>
      <c r="AL372" s="532"/>
      <c r="AM372" s="532"/>
      <c r="AN372" s="532"/>
      <c r="AO372" s="532"/>
      <c r="AP372" s="532"/>
      <c r="AQ372" s="532"/>
      <c r="AR372" s="532"/>
      <c r="AS372" s="532"/>
      <c r="AT372" s="532"/>
      <c r="AU372" s="91"/>
      <c r="AV372" s="532">
        <f t="shared" si="290"/>
        <v>0</v>
      </c>
      <c r="AW372" s="91"/>
      <c r="AX372" s="541" t="s">
        <v>40</v>
      </c>
      <c r="AY372" s="145"/>
      <c r="AZ372" s="532">
        <v>1</v>
      </c>
      <c r="BA372" s="532" t="str">
        <f t="shared" si="291"/>
        <v xml:space="preserve"> </v>
      </c>
      <c r="BB372" s="91"/>
      <c r="BC372" s="532"/>
      <c r="BE372" s="532"/>
      <c r="BF372" s="124"/>
      <c r="BG372" s="532"/>
      <c r="BH372" s="124"/>
      <c r="BI372" s="532"/>
      <c r="BJ372" s="124"/>
      <c r="BK372" s="532"/>
      <c r="BL372" s="124"/>
      <c r="BM372" s="551">
        <f t="shared" si="292"/>
        <v>0</v>
      </c>
      <c r="BN372" s="552" t="e">
        <f t="shared" si="284"/>
        <v>#DIV/0!</v>
      </c>
      <c r="BO372" s="124">
        <f t="shared" si="293"/>
        <v>0</v>
      </c>
      <c r="BQ372" s="146"/>
    </row>
    <row r="373" spans="1:69" s="91" customFormat="1" ht="94.2" customHeight="1" x14ac:dyDescent="0.4">
      <c r="A373" s="782" t="s">
        <v>937</v>
      </c>
      <c r="B373" s="1061" t="s">
        <v>858</v>
      </c>
      <c r="C373" s="1062"/>
      <c r="D373" s="111"/>
      <c r="E373" s="782" t="s">
        <v>46</v>
      </c>
      <c r="F373" s="111"/>
      <c r="G373" s="782" t="s">
        <v>841</v>
      </c>
      <c r="H373" s="111"/>
      <c r="I373" s="782"/>
      <c r="J373" s="782"/>
      <c r="K373" s="782"/>
      <c r="L373" s="782">
        <v>1</v>
      </c>
      <c r="M373" s="782"/>
      <c r="N373" s="111"/>
      <c r="O373" s="782"/>
      <c r="P373" s="782">
        <v>1</v>
      </c>
      <c r="Q373" s="782"/>
      <c r="R373" s="782"/>
      <c r="S373" s="782"/>
      <c r="T373" s="111"/>
      <c r="U373" s="768" t="s">
        <v>355</v>
      </c>
      <c r="V373" s="782">
        <v>4</v>
      </c>
      <c r="W373" s="782">
        <v>1</v>
      </c>
      <c r="X373" s="782"/>
      <c r="Y373" s="782">
        <v>1</v>
      </c>
      <c r="Z373" s="782"/>
      <c r="AA373" s="782"/>
      <c r="AB373" s="111"/>
      <c r="AC373" s="1255"/>
      <c r="AD373" s="132"/>
      <c r="AE373" s="782"/>
      <c r="AF373" s="111"/>
      <c r="AG373" s="798" t="s">
        <v>38</v>
      </c>
      <c r="AH373" s="111"/>
      <c r="AI373" s="782"/>
      <c r="AJ373" s="782"/>
      <c r="AK373" s="782"/>
      <c r="AL373" s="798"/>
      <c r="AM373" s="782"/>
      <c r="AN373" s="782"/>
      <c r="AO373" s="782"/>
      <c r="AP373" s="782"/>
      <c r="AQ373" s="782"/>
      <c r="AR373" s="782"/>
      <c r="AS373" s="782"/>
      <c r="AT373" s="782"/>
      <c r="AV373" s="782">
        <f t="shared" ref="AV373" si="294">SUM(AI373:AT373)</f>
        <v>0</v>
      </c>
      <c r="AX373" s="845" t="s">
        <v>249</v>
      </c>
      <c r="AY373" s="111"/>
      <c r="AZ373" s="782">
        <v>1</v>
      </c>
      <c r="BA373" s="782" t="str">
        <f>IF(AV373&lt;&gt;0,1," ")</f>
        <v xml:space="preserve"> </v>
      </c>
      <c r="BC373" s="532"/>
      <c r="BE373" s="1144"/>
      <c r="BF373" s="699"/>
      <c r="BG373" s="1144"/>
      <c r="BH373" s="699"/>
      <c r="BI373" s="1144"/>
      <c r="BJ373" s="699"/>
      <c r="BK373" s="1144"/>
      <c r="BL373" s="699"/>
      <c r="BM373" s="1213">
        <f t="shared" si="292"/>
        <v>0</v>
      </c>
      <c r="BN373" s="1203" t="e">
        <f t="shared" si="284"/>
        <v>#DIV/0!</v>
      </c>
      <c r="BO373" s="699">
        <f t="shared" si="293"/>
        <v>0</v>
      </c>
      <c r="BP373" s="127"/>
      <c r="BQ373" s="922"/>
    </row>
    <row r="374" spans="1:69" s="91" customFormat="1" ht="94.2" customHeight="1" x14ac:dyDescent="0.4">
      <c r="A374" s="783"/>
      <c r="B374" s="1078"/>
      <c r="C374" s="1079"/>
      <c r="D374" s="111"/>
      <c r="E374" s="783"/>
      <c r="F374" s="111"/>
      <c r="G374" s="783"/>
      <c r="H374" s="111"/>
      <c r="I374" s="783"/>
      <c r="J374" s="783"/>
      <c r="K374" s="783"/>
      <c r="L374" s="783"/>
      <c r="M374" s="783"/>
      <c r="N374" s="111"/>
      <c r="O374" s="783"/>
      <c r="P374" s="783"/>
      <c r="Q374" s="783"/>
      <c r="R374" s="783"/>
      <c r="S374" s="783"/>
      <c r="T374" s="111"/>
      <c r="U374" s="769"/>
      <c r="V374" s="783"/>
      <c r="W374" s="783"/>
      <c r="X374" s="783"/>
      <c r="Y374" s="783"/>
      <c r="Z374" s="783"/>
      <c r="AA374" s="783"/>
      <c r="AB374" s="111"/>
      <c r="AC374" s="1256"/>
      <c r="AD374" s="132"/>
      <c r="AE374" s="783"/>
      <c r="AF374" s="111"/>
      <c r="AG374" s="799"/>
      <c r="AH374" s="111"/>
      <c r="AI374" s="783"/>
      <c r="AJ374" s="783"/>
      <c r="AK374" s="783"/>
      <c r="AL374" s="799"/>
      <c r="AM374" s="783"/>
      <c r="AN374" s="783"/>
      <c r="AO374" s="783"/>
      <c r="AP374" s="783"/>
      <c r="AQ374" s="783"/>
      <c r="AR374" s="783"/>
      <c r="AS374" s="783"/>
      <c r="AT374" s="783"/>
      <c r="AV374" s="783"/>
      <c r="AX374" s="846"/>
      <c r="AY374" s="111"/>
      <c r="AZ374" s="783"/>
      <c r="BA374" s="783"/>
      <c r="BC374" s="532"/>
      <c r="BE374" s="1145"/>
      <c r="BF374" s="700"/>
      <c r="BG374" s="1145"/>
      <c r="BH374" s="700"/>
      <c r="BI374" s="1145"/>
      <c r="BJ374" s="700"/>
      <c r="BK374" s="1145"/>
      <c r="BL374" s="700"/>
      <c r="BM374" s="1214"/>
      <c r="BN374" s="1204"/>
      <c r="BO374" s="700"/>
      <c r="BP374" s="127"/>
      <c r="BQ374" s="923"/>
    </row>
    <row r="375" spans="1:69" s="111" customFormat="1" ht="74.400000000000006" customHeight="1" x14ac:dyDescent="0.25">
      <c r="A375" s="532" t="s">
        <v>938</v>
      </c>
      <c r="B375" s="772" t="s">
        <v>60</v>
      </c>
      <c r="C375" s="773"/>
      <c r="E375" s="532" t="s">
        <v>46</v>
      </c>
      <c r="G375" s="532" t="s">
        <v>841</v>
      </c>
      <c r="I375" s="532"/>
      <c r="J375" s="532"/>
      <c r="K375" s="532"/>
      <c r="L375" s="532">
        <v>1</v>
      </c>
      <c r="M375" s="532"/>
      <c r="N375" s="371"/>
      <c r="O375" s="532"/>
      <c r="P375" s="532">
        <v>1</v>
      </c>
      <c r="Q375" s="532"/>
      <c r="R375" s="532"/>
      <c r="S375" s="532"/>
      <c r="U375" s="538" t="s">
        <v>353</v>
      </c>
      <c r="V375" s="532">
        <v>3</v>
      </c>
      <c r="W375" s="532"/>
      <c r="X375" s="532">
        <v>1</v>
      </c>
      <c r="Y375" s="532">
        <v>1</v>
      </c>
      <c r="Z375" s="532"/>
      <c r="AA375" s="532"/>
      <c r="AC375" s="541"/>
      <c r="AD375" s="132"/>
      <c r="AE375" s="532"/>
      <c r="AG375" s="534" t="s">
        <v>38</v>
      </c>
      <c r="AI375" s="532"/>
      <c r="AJ375" s="532"/>
      <c r="AK375" s="532"/>
      <c r="AL375" s="532"/>
      <c r="AM375" s="532"/>
      <c r="AN375" s="532"/>
      <c r="AO375" s="532"/>
      <c r="AP375" s="532"/>
      <c r="AQ375" s="532"/>
      <c r="AR375" s="532"/>
      <c r="AS375" s="532"/>
      <c r="AT375" s="532"/>
      <c r="AV375" s="532">
        <f t="shared" si="290"/>
        <v>0</v>
      </c>
      <c r="AX375" s="541" t="s">
        <v>51</v>
      </c>
      <c r="AZ375" s="532">
        <v>1</v>
      </c>
      <c r="BA375" s="532" t="str">
        <f t="shared" ref="BA375:BA382" si="295">IF(AV375&lt;&gt;0,1," ")</f>
        <v xml:space="preserve"> </v>
      </c>
      <c r="BC375" s="532"/>
      <c r="BE375" s="532"/>
      <c r="BF375" s="124"/>
      <c r="BG375" s="532"/>
      <c r="BH375" s="124"/>
      <c r="BI375" s="532"/>
      <c r="BJ375" s="124"/>
      <c r="BK375" s="532"/>
      <c r="BL375" s="124"/>
      <c r="BM375" s="551">
        <f t="shared" si="292"/>
        <v>0</v>
      </c>
      <c r="BN375" s="552" t="e">
        <f t="shared" si="284"/>
        <v>#DIV/0!</v>
      </c>
      <c r="BO375" s="124">
        <f t="shared" si="293"/>
        <v>0</v>
      </c>
      <c r="BQ375" s="146"/>
    </row>
    <row r="376" spans="1:69" s="112" customFormat="1" ht="112.95" customHeight="1" x14ac:dyDescent="0.25">
      <c r="A376" s="532" t="s">
        <v>939</v>
      </c>
      <c r="B376" s="772" t="s">
        <v>724</v>
      </c>
      <c r="C376" s="773"/>
      <c r="D376" s="371"/>
      <c r="E376" s="532" t="s">
        <v>46</v>
      </c>
      <c r="F376" s="371"/>
      <c r="G376" s="532" t="s">
        <v>841</v>
      </c>
      <c r="H376" s="371"/>
      <c r="I376" s="532"/>
      <c r="J376" s="532"/>
      <c r="K376" s="532"/>
      <c r="L376" s="532">
        <v>1</v>
      </c>
      <c r="M376" s="532"/>
      <c r="N376" s="371"/>
      <c r="O376" s="532"/>
      <c r="P376" s="532"/>
      <c r="Q376" s="532">
        <v>1</v>
      </c>
      <c r="R376" s="532"/>
      <c r="S376" s="532"/>
      <c r="T376" s="144"/>
      <c r="U376" s="538" t="s">
        <v>353</v>
      </c>
      <c r="V376" s="532">
        <v>3</v>
      </c>
      <c r="W376" s="532"/>
      <c r="X376" s="532"/>
      <c r="Y376" s="532">
        <v>1</v>
      </c>
      <c r="Z376" s="532"/>
      <c r="AA376" s="532"/>
      <c r="AB376" s="371"/>
      <c r="AC376" s="541"/>
      <c r="AD376" s="632"/>
      <c r="AE376" s="532"/>
      <c r="AF376" s="371"/>
      <c r="AG376" s="534" t="s">
        <v>38</v>
      </c>
      <c r="AH376" s="371"/>
      <c r="AI376" s="532"/>
      <c r="AJ376" s="532"/>
      <c r="AK376" s="532"/>
      <c r="AL376" s="532"/>
      <c r="AM376" s="532"/>
      <c r="AN376" s="532"/>
      <c r="AO376" s="532"/>
      <c r="AP376" s="532"/>
      <c r="AQ376" s="532"/>
      <c r="AR376" s="532"/>
      <c r="AS376" s="532"/>
      <c r="AT376" s="532"/>
      <c r="AV376" s="532">
        <f t="shared" si="290"/>
        <v>0</v>
      </c>
      <c r="AX376" s="541" t="s">
        <v>76</v>
      </c>
      <c r="AY376" s="145"/>
      <c r="AZ376" s="532">
        <v>1</v>
      </c>
      <c r="BA376" s="532" t="str">
        <f t="shared" si="295"/>
        <v xml:space="preserve"> </v>
      </c>
      <c r="BC376" s="532"/>
      <c r="BE376" s="532"/>
      <c r="BF376" s="124"/>
      <c r="BG376" s="532"/>
      <c r="BH376" s="124"/>
      <c r="BI376" s="532"/>
      <c r="BJ376" s="124"/>
      <c r="BK376" s="532"/>
      <c r="BL376" s="124"/>
      <c r="BM376" s="551">
        <f t="shared" si="292"/>
        <v>0</v>
      </c>
      <c r="BN376" s="552" t="e">
        <f t="shared" si="284"/>
        <v>#DIV/0!</v>
      </c>
      <c r="BO376" s="124">
        <f t="shared" si="293"/>
        <v>0</v>
      </c>
      <c r="BQ376" s="146"/>
    </row>
    <row r="377" spans="1:69" s="91" customFormat="1" ht="249.6" customHeight="1" x14ac:dyDescent="0.25">
      <c r="A377" s="532" t="s">
        <v>940</v>
      </c>
      <c r="B377" s="772" t="s">
        <v>1296</v>
      </c>
      <c r="C377" s="773"/>
      <c r="D377" s="111"/>
      <c r="E377" s="532" t="s">
        <v>46</v>
      </c>
      <c r="F377" s="111"/>
      <c r="G377" s="532" t="s">
        <v>841</v>
      </c>
      <c r="H377" s="111"/>
      <c r="I377" s="532"/>
      <c r="J377" s="532"/>
      <c r="K377" s="532"/>
      <c r="L377" s="532">
        <v>1</v>
      </c>
      <c r="M377" s="532"/>
      <c r="N377" s="111"/>
      <c r="O377" s="532">
        <v>1</v>
      </c>
      <c r="P377" s="532">
        <v>1</v>
      </c>
      <c r="Q377" s="532">
        <v>1</v>
      </c>
      <c r="R377" s="532">
        <v>1</v>
      </c>
      <c r="S377" s="532">
        <v>1</v>
      </c>
      <c r="T377" s="111"/>
      <c r="U377" s="538" t="s">
        <v>355</v>
      </c>
      <c r="V377" s="532">
        <v>3</v>
      </c>
      <c r="W377" s="532"/>
      <c r="X377" s="532"/>
      <c r="Y377" s="532"/>
      <c r="Z377" s="532"/>
      <c r="AA377" s="532"/>
      <c r="AB377" s="111"/>
      <c r="AC377" s="543"/>
      <c r="AD377" s="132"/>
      <c r="AE377" s="532" t="s">
        <v>61</v>
      </c>
      <c r="AF377" s="111"/>
      <c r="AG377" s="534" t="s">
        <v>66</v>
      </c>
      <c r="AH377" s="111"/>
      <c r="AI377" s="532"/>
      <c r="AJ377" s="532"/>
      <c r="AK377" s="532"/>
      <c r="AL377" s="532"/>
      <c r="AM377" s="532">
        <v>1</v>
      </c>
      <c r="AN377" s="532"/>
      <c r="AO377" s="532"/>
      <c r="AP377" s="532"/>
      <c r="AQ377" s="532"/>
      <c r="AR377" s="532"/>
      <c r="AS377" s="532"/>
      <c r="AT377" s="532"/>
      <c r="AV377" s="532">
        <f t="shared" si="290"/>
        <v>1</v>
      </c>
      <c r="AX377" s="541" t="s">
        <v>40</v>
      </c>
      <c r="AY377" s="111"/>
      <c r="AZ377" s="532">
        <v>1</v>
      </c>
      <c r="BA377" s="532">
        <f t="shared" si="295"/>
        <v>1</v>
      </c>
      <c r="BC377" s="532" t="s">
        <v>332</v>
      </c>
      <c r="BE377" s="532"/>
      <c r="BF377" s="124"/>
      <c r="BG377" s="532"/>
      <c r="BH377" s="124"/>
      <c r="BI377" s="532"/>
      <c r="BJ377" s="124"/>
      <c r="BK377" s="532"/>
      <c r="BL377" s="124"/>
      <c r="BM377" s="551">
        <f t="shared" si="292"/>
        <v>0</v>
      </c>
      <c r="BN377" s="552">
        <f t="shared" si="284"/>
        <v>0</v>
      </c>
      <c r="BO377" s="124">
        <f t="shared" si="293"/>
        <v>0</v>
      </c>
      <c r="BQ377" s="128"/>
    </row>
    <row r="378" spans="1:69" s="111" customFormat="1" ht="91.2" customHeight="1" x14ac:dyDescent="0.25">
      <c r="A378" s="532" t="s">
        <v>941</v>
      </c>
      <c r="B378" s="772" t="s">
        <v>523</v>
      </c>
      <c r="C378" s="773"/>
      <c r="E378" s="532" t="s">
        <v>46</v>
      </c>
      <c r="G378" s="532" t="s">
        <v>841</v>
      </c>
      <c r="I378" s="532"/>
      <c r="J378" s="532"/>
      <c r="K378" s="532"/>
      <c r="L378" s="532">
        <v>1</v>
      </c>
      <c r="M378" s="532"/>
      <c r="O378" s="532">
        <v>1</v>
      </c>
      <c r="P378" s="532">
        <v>1</v>
      </c>
      <c r="Q378" s="532"/>
      <c r="R378" s="532"/>
      <c r="S378" s="532"/>
      <c r="U378" s="538" t="s">
        <v>354</v>
      </c>
      <c r="V378" s="532">
        <v>4</v>
      </c>
      <c r="W378" s="532"/>
      <c r="X378" s="532"/>
      <c r="Y378" s="532"/>
      <c r="Z378" s="532"/>
      <c r="AA378" s="532"/>
      <c r="AC378" s="541"/>
      <c r="AD378" s="132"/>
      <c r="AE378" s="532" t="s">
        <v>61</v>
      </c>
      <c r="AG378" s="534" t="s">
        <v>1017</v>
      </c>
      <c r="AI378" s="532"/>
      <c r="AJ378" s="532"/>
      <c r="AK378" s="532"/>
      <c r="AL378" s="532">
        <v>1</v>
      </c>
      <c r="AM378" s="532"/>
      <c r="AN378" s="532"/>
      <c r="AO378" s="532"/>
      <c r="AP378" s="532"/>
      <c r="AQ378" s="532"/>
      <c r="AR378" s="532"/>
      <c r="AS378" s="532"/>
      <c r="AT378" s="532"/>
      <c r="AV378" s="532">
        <f t="shared" si="290"/>
        <v>1</v>
      </c>
      <c r="AX378" s="541" t="s">
        <v>35</v>
      </c>
      <c r="AZ378" s="532">
        <v>1</v>
      </c>
      <c r="BA378" s="532">
        <f t="shared" si="295"/>
        <v>1</v>
      </c>
      <c r="BC378" s="532" t="s">
        <v>332</v>
      </c>
      <c r="BE378" s="532"/>
      <c r="BF378" s="124"/>
      <c r="BG378" s="532"/>
      <c r="BH378" s="124"/>
      <c r="BI378" s="532"/>
      <c r="BJ378" s="124"/>
      <c r="BK378" s="532"/>
      <c r="BL378" s="124"/>
      <c r="BM378" s="551">
        <f t="shared" si="292"/>
        <v>0</v>
      </c>
      <c r="BN378" s="552">
        <f t="shared" si="284"/>
        <v>0</v>
      </c>
      <c r="BO378" s="124">
        <f t="shared" si="293"/>
        <v>0</v>
      </c>
      <c r="BQ378" s="146"/>
    </row>
    <row r="379" spans="1:69" s="111" customFormat="1" ht="102" customHeight="1" x14ac:dyDescent="0.25">
      <c r="A379" s="532" t="s">
        <v>942</v>
      </c>
      <c r="B379" s="772" t="s">
        <v>34</v>
      </c>
      <c r="C379" s="773"/>
      <c r="E379" s="532" t="s">
        <v>46</v>
      </c>
      <c r="G379" s="532" t="s">
        <v>841</v>
      </c>
      <c r="I379" s="532"/>
      <c r="J379" s="532"/>
      <c r="K379" s="532"/>
      <c r="L379" s="532">
        <v>1</v>
      </c>
      <c r="M379" s="532"/>
      <c r="N379" s="142"/>
      <c r="O379" s="532"/>
      <c r="P379" s="532"/>
      <c r="Q379" s="532">
        <v>1</v>
      </c>
      <c r="R379" s="532"/>
      <c r="S379" s="532"/>
      <c r="U379" s="538" t="s">
        <v>354</v>
      </c>
      <c r="V379" s="532">
        <v>4</v>
      </c>
      <c r="W379" s="532"/>
      <c r="X379" s="532"/>
      <c r="Y379" s="532"/>
      <c r="Z379" s="532"/>
      <c r="AA379" s="532"/>
      <c r="AC379" s="541"/>
      <c r="AD379" s="132"/>
      <c r="AE379" s="532"/>
      <c r="AG379" s="534" t="s">
        <v>38</v>
      </c>
      <c r="AI379" s="532"/>
      <c r="AJ379" s="532"/>
      <c r="AK379" s="532"/>
      <c r="AL379" s="532"/>
      <c r="AM379" s="532"/>
      <c r="AN379" s="532"/>
      <c r="AO379" s="532"/>
      <c r="AP379" s="532"/>
      <c r="AQ379" s="532"/>
      <c r="AR379" s="532"/>
      <c r="AS379" s="532"/>
      <c r="AT379" s="532"/>
      <c r="AV379" s="532">
        <f t="shared" ref="AV379:AV381" si="296">SUM(AI379:AT379)</f>
        <v>0</v>
      </c>
      <c r="AX379" s="541" t="s">
        <v>29</v>
      </c>
      <c r="AZ379" s="532">
        <v>1</v>
      </c>
      <c r="BA379" s="532" t="str">
        <f t="shared" si="295"/>
        <v xml:space="preserve"> </v>
      </c>
      <c r="BC379" s="532"/>
      <c r="BE379" s="532"/>
      <c r="BF379" s="124"/>
      <c r="BG379" s="532"/>
      <c r="BH379" s="124"/>
      <c r="BI379" s="532"/>
      <c r="BJ379" s="124"/>
      <c r="BK379" s="532"/>
      <c r="BL379" s="124"/>
      <c r="BM379" s="551">
        <f t="shared" ref="BM379:BM382" si="297">BE379+BG379+BI379+BK379</f>
        <v>0</v>
      </c>
      <c r="BN379" s="552" t="e">
        <f t="shared" si="284"/>
        <v>#DIV/0!</v>
      </c>
      <c r="BO379" s="124">
        <f t="shared" ref="BO379:BO382" si="298">BF379+BH379+BJ379+BL379</f>
        <v>0</v>
      </c>
      <c r="BQ379" s="146"/>
    </row>
    <row r="380" spans="1:69" s="111" customFormat="1" ht="89.4" customHeight="1" x14ac:dyDescent="0.25">
      <c r="A380" s="532" t="s">
        <v>943</v>
      </c>
      <c r="B380" s="1063" t="s">
        <v>1294</v>
      </c>
      <c r="C380" s="1064"/>
      <c r="E380" s="532" t="s">
        <v>46</v>
      </c>
      <c r="G380" s="532" t="s">
        <v>841</v>
      </c>
      <c r="I380" s="532"/>
      <c r="J380" s="532"/>
      <c r="K380" s="532"/>
      <c r="L380" s="532">
        <v>1</v>
      </c>
      <c r="M380" s="532"/>
      <c r="N380" s="142"/>
      <c r="O380" s="532"/>
      <c r="P380" s="532"/>
      <c r="Q380" s="532">
        <v>1</v>
      </c>
      <c r="R380" s="532"/>
      <c r="S380" s="532"/>
      <c r="U380" s="538" t="s">
        <v>354</v>
      </c>
      <c r="V380" s="532">
        <v>4</v>
      </c>
      <c r="W380" s="532"/>
      <c r="X380" s="532"/>
      <c r="Y380" s="532"/>
      <c r="Z380" s="532"/>
      <c r="AA380" s="532"/>
      <c r="AC380" s="541"/>
      <c r="AD380" s="132"/>
      <c r="AE380" s="532" t="s">
        <v>61</v>
      </c>
      <c r="AG380" s="691" t="s">
        <v>857</v>
      </c>
      <c r="AI380" s="532"/>
      <c r="AJ380" s="532"/>
      <c r="AK380" s="532"/>
      <c r="AL380" s="532"/>
      <c r="AM380" s="532"/>
      <c r="AN380" s="532"/>
      <c r="AO380" s="532"/>
      <c r="AP380" s="532"/>
      <c r="AQ380" s="532"/>
      <c r="AR380" s="532"/>
      <c r="AS380" s="532"/>
      <c r="AT380" s="532"/>
      <c r="AV380" s="532">
        <f t="shared" ref="AV380" si="299">SUM(AI380:AT380)</f>
        <v>0</v>
      </c>
      <c r="AX380" s="541" t="s">
        <v>29</v>
      </c>
      <c r="AZ380" s="532">
        <v>1</v>
      </c>
      <c r="BA380" s="532" t="str">
        <f t="shared" ref="BA380" si="300">IF(AV380&lt;&gt;0,1," ")</f>
        <v xml:space="preserve"> </v>
      </c>
      <c r="BC380" s="532" t="s">
        <v>332</v>
      </c>
      <c r="BE380" s="532"/>
      <c r="BF380" s="124"/>
      <c r="BG380" s="532"/>
      <c r="BH380" s="124"/>
      <c r="BI380" s="532"/>
      <c r="BJ380" s="124"/>
      <c r="BK380" s="532"/>
      <c r="BL380" s="124"/>
      <c r="BM380" s="551">
        <f t="shared" si="297"/>
        <v>0</v>
      </c>
      <c r="BN380" s="552" t="e">
        <f t="shared" ref="BN380" si="301">BM380/AV380</f>
        <v>#DIV/0!</v>
      </c>
      <c r="BO380" s="124">
        <f t="shared" si="298"/>
        <v>0</v>
      </c>
      <c r="BQ380" s="146"/>
    </row>
    <row r="381" spans="1:69" s="111" customFormat="1" ht="89.4" customHeight="1" x14ac:dyDescent="0.25">
      <c r="A381" s="532" t="s">
        <v>944</v>
      </c>
      <c r="B381" s="1063" t="s">
        <v>596</v>
      </c>
      <c r="C381" s="1064"/>
      <c r="E381" s="532" t="s">
        <v>46</v>
      </c>
      <c r="G381" s="532" t="s">
        <v>841</v>
      </c>
      <c r="I381" s="532"/>
      <c r="J381" s="532"/>
      <c r="K381" s="532"/>
      <c r="L381" s="532">
        <v>1</v>
      </c>
      <c r="M381" s="532"/>
      <c r="N381" s="142"/>
      <c r="O381" s="532"/>
      <c r="P381" s="532"/>
      <c r="Q381" s="532">
        <v>1</v>
      </c>
      <c r="R381" s="532"/>
      <c r="S381" s="532"/>
      <c r="U381" s="538" t="s">
        <v>354</v>
      </c>
      <c r="V381" s="532">
        <v>4</v>
      </c>
      <c r="W381" s="532"/>
      <c r="X381" s="532">
        <v>1</v>
      </c>
      <c r="Y381" s="532">
        <v>1</v>
      </c>
      <c r="Z381" s="532"/>
      <c r="AA381" s="532"/>
      <c r="AC381" s="541"/>
      <c r="AD381" s="132"/>
      <c r="AE381" s="532"/>
      <c r="AG381" s="534" t="s">
        <v>38</v>
      </c>
      <c r="AI381" s="532"/>
      <c r="AJ381" s="532"/>
      <c r="AK381" s="532"/>
      <c r="AL381" s="532"/>
      <c r="AM381" s="532"/>
      <c r="AN381" s="532"/>
      <c r="AO381" s="532"/>
      <c r="AP381" s="532"/>
      <c r="AQ381" s="532"/>
      <c r="AR381" s="532"/>
      <c r="AS381" s="532"/>
      <c r="AT381" s="532"/>
      <c r="AV381" s="532">
        <f t="shared" si="296"/>
        <v>0</v>
      </c>
      <c r="AX381" s="541" t="s">
        <v>29</v>
      </c>
      <c r="AZ381" s="532">
        <v>1</v>
      </c>
      <c r="BA381" s="532" t="str">
        <f t="shared" si="295"/>
        <v xml:space="preserve"> </v>
      </c>
      <c r="BC381" s="532"/>
      <c r="BE381" s="532"/>
      <c r="BF381" s="124"/>
      <c r="BG381" s="532"/>
      <c r="BH381" s="124"/>
      <c r="BI381" s="532"/>
      <c r="BJ381" s="124"/>
      <c r="BK381" s="532"/>
      <c r="BL381" s="124"/>
      <c r="BM381" s="551">
        <f t="shared" ref="BM381" si="302">BE381+BG381+BI381+BK381</f>
        <v>0</v>
      </c>
      <c r="BN381" s="552" t="e">
        <f t="shared" si="284"/>
        <v>#DIV/0!</v>
      </c>
      <c r="BO381" s="124">
        <f t="shared" ref="BO381" si="303">BF381+BH381+BJ381+BL381</f>
        <v>0</v>
      </c>
      <c r="BQ381" s="146"/>
    </row>
    <row r="382" spans="1:69" s="111" customFormat="1" ht="166.5" customHeight="1" x14ac:dyDescent="0.25">
      <c r="A382" s="532" t="s">
        <v>1295</v>
      </c>
      <c r="B382" s="1063" t="s">
        <v>853</v>
      </c>
      <c r="C382" s="1064"/>
      <c r="E382" s="532" t="s">
        <v>46</v>
      </c>
      <c r="G382" s="532" t="s">
        <v>841</v>
      </c>
      <c r="I382" s="532"/>
      <c r="J382" s="532"/>
      <c r="K382" s="532"/>
      <c r="L382" s="532">
        <v>1</v>
      </c>
      <c r="M382" s="532"/>
      <c r="N382" s="142"/>
      <c r="O382" s="532"/>
      <c r="P382" s="532"/>
      <c r="Q382" s="532">
        <v>1</v>
      </c>
      <c r="R382" s="532"/>
      <c r="S382" s="532"/>
      <c r="U382" s="538" t="s">
        <v>355</v>
      </c>
      <c r="V382" s="532">
        <v>4</v>
      </c>
      <c r="W382" s="532"/>
      <c r="X382" s="532"/>
      <c r="Y382" s="532"/>
      <c r="Z382" s="532"/>
      <c r="AA382" s="532"/>
      <c r="AC382" s="541"/>
      <c r="AD382" s="132"/>
      <c r="AE382" s="532"/>
      <c r="AG382" s="534" t="s">
        <v>38</v>
      </c>
      <c r="AI382" s="532"/>
      <c r="AJ382" s="532"/>
      <c r="AK382" s="532"/>
      <c r="AL382" s="532"/>
      <c r="AM382" s="532"/>
      <c r="AN382" s="532"/>
      <c r="AO382" s="532"/>
      <c r="AP382" s="532"/>
      <c r="AQ382" s="532"/>
      <c r="AR382" s="532"/>
      <c r="AS382" s="532"/>
      <c r="AT382" s="532"/>
      <c r="AV382" s="532">
        <f t="shared" ref="AV382" si="304">SUM(AI382:AT382)</f>
        <v>0</v>
      </c>
      <c r="AX382" s="541" t="s">
        <v>29</v>
      </c>
      <c r="AZ382" s="532">
        <v>1</v>
      </c>
      <c r="BA382" s="532" t="str">
        <f t="shared" si="295"/>
        <v xml:space="preserve"> </v>
      </c>
      <c r="BC382" s="532"/>
      <c r="BE382" s="532"/>
      <c r="BF382" s="124"/>
      <c r="BG382" s="532"/>
      <c r="BH382" s="124"/>
      <c r="BI382" s="532"/>
      <c r="BJ382" s="124"/>
      <c r="BK382" s="532"/>
      <c r="BL382" s="124"/>
      <c r="BM382" s="551">
        <f t="shared" si="297"/>
        <v>0</v>
      </c>
      <c r="BN382" s="552" t="e">
        <f t="shared" ref="BN382" si="305">BM382/AV382</f>
        <v>#DIV/0!</v>
      </c>
      <c r="BO382" s="124">
        <f t="shared" si="298"/>
        <v>0</v>
      </c>
      <c r="BQ382" s="146"/>
    </row>
    <row r="383" spans="1:69" s="91" customFormat="1" ht="9" customHeight="1" thickBot="1" x14ac:dyDescent="0.3">
      <c r="A383" s="111"/>
      <c r="B383" s="112"/>
      <c r="C383" s="112"/>
      <c r="D383" s="111"/>
      <c r="E383" s="111"/>
      <c r="F383" s="111"/>
      <c r="G383" s="111"/>
      <c r="H383" s="111"/>
      <c r="I383" s="111"/>
      <c r="J383" s="111"/>
      <c r="K383" s="111"/>
      <c r="L383" s="111"/>
      <c r="M383" s="111"/>
      <c r="N383" s="111"/>
      <c r="O383" s="111"/>
      <c r="P383" s="111"/>
      <c r="Q383" s="111"/>
      <c r="R383" s="111"/>
      <c r="S383" s="111"/>
      <c r="T383" s="111"/>
      <c r="U383" s="113"/>
      <c r="V383" s="111"/>
      <c r="W383" s="111"/>
      <c r="X383" s="111"/>
      <c r="Y383" s="111"/>
      <c r="Z383" s="111"/>
      <c r="AA383" s="111"/>
      <c r="AB383" s="111"/>
      <c r="AC383" s="114"/>
      <c r="AD383" s="132"/>
      <c r="AE383" s="111"/>
      <c r="AF383" s="111"/>
      <c r="AG383" s="111"/>
      <c r="AH383" s="111"/>
      <c r="AI383" s="111"/>
      <c r="AJ383" s="111"/>
      <c r="AK383" s="111"/>
      <c r="AL383" s="111"/>
      <c r="AM383" s="111"/>
      <c r="AN383" s="111"/>
      <c r="AO383" s="111"/>
      <c r="AP383" s="111"/>
      <c r="AQ383" s="111"/>
      <c r="AR383" s="111"/>
      <c r="AS383" s="111"/>
      <c r="AT383" s="111"/>
      <c r="AV383" s="111"/>
      <c r="AX383" s="112"/>
      <c r="AY383" s="111"/>
      <c r="AZ383" s="111"/>
      <c r="BA383" s="111"/>
      <c r="BC383" s="111"/>
      <c r="BF383" s="115"/>
      <c r="BH383" s="115"/>
      <c r="BJ383" s="115"/>
      <c r="BL383" s="115"/>
      <c r="BM383" s="116"/>
      <c r="BN383" s="116"/>
      <c r="BO383" s="115"/>
    </row>
    <row r="384" spans="1:69" s="203" customFormat="1" ht="60.6" customHeight="1" thickTop="1" thickBot="1" x14ac:dyDescent="0.3">
      <c r="A384" s="801" t="str">
        <f>B343</f>
        <v>AUDITORÍAS ESPECIALES</v>
      </c>
      <c r="B384" s="801"/>
      <c r="C384" s="536" t="s">
        <v>333</v>
      </c>
      <c r="D384" s="200"/>
      <c r="E384" s="535">
        <f>COUNTIF(BC344:BC382,"P")</f>
        <v>9</v>
      </c>
      <c r="F384" s="200"/>
      <c r="G384" s="571">
        <f>E384/(E384+E385)</f>
        <v>0.81818181818181823</v>
      </c>
      <c r="H384" s="200"/>
      <c r="I384" s="535">
        <f>SUM(I344:I382)</f>
        <v>2</v>
      </c>
      <c r="J384" s="535">
        <f>SUM(J344:J382)</f>
        <v>4</v>
      </c>
      <c r="K384" s="535">
        <f>SUM(K344:K382)</f>
        <v>0</v>
      </c>
      <c r="L384" s="535">
        <f>SUM(L344:L382)</f>
        <v>34</v>
      </c>
      <c r="M384" s="535">
        <f>SUM(M344:M382)</f>
        <v>0</v>
      </c>
      <c r="N384" s="201"/>
      <c r="O384" s="535">
        <f>SUM(O344:O382)</f>
        <v>14</v>
      </c>
      <c r="P384" s="535">
        <f>SUM(P344:P382)</f>
        <v>14</v>
      </c>
      <c r="Q384" s="535">
        <f>SUM(Q344:Q382)</f>
        <v>22</v>
      </c>
      <c r="R384" s="535">
        <f>SUM(R344:R382)</f>
        <v>11</v>
      </c>
      <c r="S384" s="535">
        <f>SUM(S344:S382)</f>
        <v>10</v>
      </c>
      <c r="T384" s="200"/>
      <c r="U384" s="202"/>
      <c r="V384" s="200"/>
      <c r="W384" s="537">
        <f>SUM(W344:W382)</f>
        <v>4</v>
      </c>
      <c r="X384" s="537">
        <f>SUM(X344:X382)</f>
        <v>9</v>
      </c>
      <c r="Y384" s="537">
        <f>SUM(Y344:Y382)</f>
        <v>13</v>
      </c>
      <c r="Z384" s="537">
        <f>SUM(Z344:Z382)</f>
        <v>4</v>
      </c>
      <c r="AA384" s="537">
        <f>SUM(AA344:AA382)</f>
        <v>0</v>
      </c>
      <c r="AB384" s="200"/>
      <c r="AC384" s="887"/>
      <c r="AD384" s="639"/>
      <c r="AE384" s="200"/>
      <c r="AF384" s="200"/>
      <c r="AG384" s="535" t="s">
        <v>253</v>
      </c>
      <c r="AH384" s="200"/>
      <c r="AI384" s="801">
        <f>SUM(AI344:AK382)</f>
        <v>3</v>
      </c>
      <c r="AJ384" s="801"/>
      <c r="AK384" s="801"/>
      <c r="AL384" s="801">
        <f>SUM(AL344:AN382)</f>
        <v>7</v>
      </c>
      <c r="AM384" s="801"/>
      <c r="AN384" s="801"/>
      <c r="AO384" s="801">
        <f>SUM(AO344:AQ382)</f>
        <v>3</v>
      </c>
      <c r="AP384" s="801"/>
      <c r="AQ384" s="801"/>
      <c r="AR384" s="801">
        <f>SUM(AR344:AT382)</f>
        <v>6</v>
      </c>
      <c r="AS384" s="801"/>
      <c r="AT384" s="801"/>
      <c r="AV384" s="801">
        <f>SUM(AV344:AV382)</f>
        <v>19</v>
      </c>
      <c r="AX384" s="852" t="s">
        <v>264</v>
      </c>
      <c r="AY384" s="200"/>
      <c r="AZ384" s="535">
        <f>SUM(AZ344:AZ382)</f>
        <v>37</v>
      </c>
      <c r="BA384" s="535">
        <f>SUM(BA344:BA382)</f>
        <v>7</v>
      </c>
      <c r="BC384" s="201"/>
      <c r="BE384" s="548">
        <f t="shared" ref="BE384:BM384" si="306">SUM(BE344:BE382)</f>
        <v>0</v>
      </c>
      <c r="BF384" s="847">
        <f t="shared" si="306"/>
        <v>0</v>
      </c>
      <c r="BG384" s="548">
        <f t="shared" si="306"/>
        <v>0</v>
      </c>
      <c r="BH384" s="847">
        <f t="shared" si="306"/>
        <v>0</v>
      </c>
      <c r="BI384" s="548">
        <f t="shared" si="306"/>
        <v>0</v>
      </c>
      <c r="BJ384" s="847">
        <f t="shared" si="306"/>
        <v>0</v>
      </c>
      <c r="BK384" s="548">
        <f t="shared" si="306"/>
        <v>0</v>
      </c>
      <c r="BL384" s="847">
        <f t="shared" si="306"/>
        <v>0</v>
      </c>
      <c r="BM384" s="1219">
        <f t="shared" si="306"/>
        <v>0</v>
      </c>
      <c r="BN384" s="1216">
        <f>BM384/AV384</f>
        <v>0</v>
      </c>
      <c r="BO384" s="847">
        <f>SUM(BO344:BO382)</f>
        <v>0</v>
      </c>
      <c r="BP384" s="204"/>
      <c r="BQ384" s="204"/>
    </row>
    <row r="385" spans="1:69" s="203" customFormat="1" ht="60.6" customHeight="1" thickTop="1" thickBot="1" x14ac:dyDescent="0.3">
      <c r="A385" s="801"/>
      <c r="B385" s="801"/>
      <c r="C385" s="536" t="s">
        <v>334</v>
      </c>
      <c r="D385" s="200"/>
      <c r="E385" s="535">
        <f>COUNTIF(BC344:BC382,"C")</f>
        <v>2</v>
      </c>
      <c r="F385" s="200"/>
      <c r="G385" s="571">
        <f>E385/(E384+E385)</f>
        <v>0.18181818181818182</v>
      </c>
      <c r="H385" s="200"/>
      <c r="I385" s="801">
        <f>SUM(I384:M384)</f>
        <v>40</v>
      </c>
      <c r="J385" s="801"/>
      <c r="K385" s="801"/>
      <c r="L385" s="801"/>
      <c r="M385" s="801"/>
      <c r="N385" s="201"/>
      <c r="O385" s="801">
        <f>SUM(O384:S384)</f>
        <v>71</v>
      </c>
      <c r="P385" s="801"/>
      <c r="Q385" s="801"/>
      <c r="R385" s="801"/>
      <c r="S385" s="801"/>
      <c r="T385" s="200"/>
      <c r="U385" s="202"/>
      <c r="V385" s="200"/>
      <c r="W385" s="200"/>
      <c r="X385" s="200"/>
      <c r="Y385" s="200"/>
      <c r="Z385" s="200"/>
      <c r="AA385" s="200"/>
      <c r="AB385" s="200"/>
      <c r="AC385" s="887"/>
      <c r="AD385" s="639"/>
      <c r="AE385" s="200"/>
      <c r="AF385" s="200"/>
      <c r="AG385" s="535" t="s">
        <v>766</v>
      </c>
      <c r="AH385" s="200"/>
      <c r="AI385" s="801">
        <f>AI384+AL384+AO384+AR384</f>
        <v>19</v>
      </c>
      <c r="AJ385" s="801"/>
      <c r="AK385" s="801"/>
      <c r="AL385" s="801"/>
      <c r="AM385" s="801"/>
      <c r="AN385" s="801"/>
      <c r="AO385" s="801"/>
      <c r="AP385" s="801"/>
      <c r="AQ385" s="801"/>
      <c r="AR385" s="801"/>
      <c r="AS385" s="801"/>
      <c r="AT385" s="801"/>
      <c r="AV385" s="801"/>
      <c r="AX385" s="852"/>
      <c r="AY385" s="200"/>
      <c r="AZ385" s="851">
        <f>BA384/AZ384</f>
        <v>0.1891891891891892</v>
      </c>
      <c r="BA385" s="851"/>
      <c r="BC385" s="206"/>
      <c r="BE385" s="549">
        <f>BE384/AI384</f>
        <v>0</v>
      </c>
      <c r="BF385" s="847"/>
      <c r="BG385" s="549">
        <f>BG384/AL384</f>
        <v>0</v>
      </c>
      <c r="BH385" s="847"/>
      <c r="BI385" s="549">
        <f>BI384/AO384</f>
        <v>0</v>
      </c>
      <c r="BJ385" s="847"/>
      <c r="BK385" s="549">
        <f>BK384/AR384</f>
        <v>0</v>
      </c>
      <c r="BL385" s="847"/>
      <c r="BM385" s="1219"/>
      <c r="BN385" s="1216"/>
      <c r="BO385" s="847"/>
      <c r="BP385" s="204"/>
      <c r="BQ385" s="204"/>
    </row>
    <row r="386" spans="1:69" s="91" customFormat="1" ht="23.4" thickTop="1" x14ac:dyDescent="0.25">
      <c r="A386" s="117"/>
      <c r="B386" s="118"/>
      <c r="C386" s="118"/>
      <c r="D386" s="111"/>
      <c r="E386" s="111"/>
      <c r="F386" s="111"/>
      <c r="G386" s="111"/>
      <c r="H386" s="111"/>
      <c r="I386" s="111"/>
      <c r="J386" s="111"/>
      <c r="K386" s="111"/>
      <c r="L386" s="111"/>
      <c r="M386" s="111"/>
      <c r="N386" s="111"/>
      <c r="O386" s="111"/>
      <c r="P386" s="111"/>
      <c r="Q386" s="111"/>
      <c r="R386" s="111"/>
      <c r="S386" s="111"/>
      <c r="T386" s="111"/>
      <c r="U386" s="113"/>
      <c r="V386" s="111"/>
      <c r="W386" s="111"/>
      <c r="X386" s="111"/>
      <c r="Y386" s="111"/>
      <c r="Z386" s="111"/>
      <c r="AA386" s="111"/>
      <c r="AB386" s="111"/>
      <c r="AC386" s="114"/>
      <c r="AD386" s="132"/>
      <c r="AE386" s="111"/>
      <c r="AF386" s="111"/>
      <c r="AG386" s="111"/>
      <c r="AH386" s="111"/>
      <c r="AI386" s="111"/>
      <c r="AJ386" s="111"/>
      <c r="AK386" s="111"/>
      <c r="AL386" s="111"/>
      <c r="AM386" s="111"/>
      <c r="AN386" s="111"/>
      <c r="AO386" s="111"/>
      <c r="AP386" s="111"/>
      <c r="AQ386" s="111"/>
      <c r="AR386" s="111"/>
      <c r="AS386" s="111"/>
      <c r="AT386" s="111"/>
      <c r="AV386" s="111"/>
      <c r="AX386" s="112"/>
      <c r="AY386" s="111"/>
      <c r="AZ386" s="111"/>
      <c r="BA386" s="111"/>
      <c r="BC386" s="111"/>
      <c r="BF386" s="115"/>
      <c r="BH386" s="115"/>
      <c r="BJ386" s="115"/>
      <c r="BL386" s="115"/>
      <c r="BM386" s="116"/>
      <c r="BN386" s="116"/>
      <c r="BO386" s="115"/>
    </row>
    <row r="387" spans="1:69" s="204" customFormat="1" ht="72.599999999999994" customHeight="1" x14ac:dyDescent="0.25">
      <c r="A387" s="261">
        <v>15</v>
      </c>
      <c r="B387" s="1119" t="s">
        <v>565</v>
      </c>
      <c r="C387" s="1120"/>
      <c r="D387" s="201"/>
      <c r="E387" s="111"/>
      <c r="F387" s="111"/>
      <c r="G387" s="111"/>
      <c r="H387" s="201"/>
      <c r="I387" s="210"/>
      <c r="J387" s="210"/>
      <c r="K387" s="210"/>
      <c r="L387" s="210"/>
      <c r="M387" s="210"/>
      <c r="N387" s="201"/>
      <c r="O387" s="210"/>
      <c r="P387" s="210"/>
      <c r="Q387" s="210"/>
      <c r="R387" s="210"/>
      <c r="S387" s="210"/>
      <c r="T387" s="201"/>
      <c r="U387" s="211"/>
      <c r="V387" s="210"/>
      <c r="W387" s="210"/>
      <c r="X387" s="210"/>
      <c r="Y387" s="210"/>
      <c r="Z387" s="210"/>
      <c r="AA387" s="210"/>
      <c r="AB387" s="201"/>
      <c r="AC387" s="207"/>
      <c r="AD387" s="205"/>
      <c r="AE387" s="210"/>
      <c r="AF387" s="201"/>
      <c r="AG387" s="210"/>
      <c r="AH387" s="201"/>
      <c r="AI387" s="210"/>
      <c r="AJ387" s="210"/>
      <c r="AK387" s="210"/>
      <c r="AL387" s="210"/>
      <c r="AM387" s="210"/>
      <c r="AN387" s="210"/>
      <c r="AO387" s="210"/>
      <c r="AP387" s="210"/>
      <c r="AQ387" s="210"/>
      <c r="AR387" s="210"/>
      <c r="AS387" s="210"/>
      <c r="AT387" s="210"/>
      <c r="AV387" s="210"/>
      <c r="AX387" s="212"/>
      <c r="AY387" s="201"/>
      <c r="AZ387" s="210"/>
      <c r="BA387" s="210"/>
      <c r="BC387" s="210"/>
      <c r="BF387" s="209"/>
      <c r="BH387" s="209"/>
      <c r="BJ387" s="209"/>
      <c r="BL387" s="209"/>
      <c r="BM387" s="203"/>
      <c r="BN387" s="203"/>
      <c r="BO387" s="209"/>
    </row>
    <row r="388" spans="1:69" s="91" customFormat="1" ht="103.2" customHeight="1" x14ac:dyDescent="0.25">
      <c r="A388" s="262" t="s">
        <v>303</v>
      </c>
      <c r="B388" s="1049" t="s">
        <v>1132</v>
      </c>
      <c r="C388" s="1050"/>
      <c r="D388" s="111"/>
      <c r="E388" s="262" t="s">
        <v>46</v>
      </c>
      <c r="F388" s="111"/>
      <c r="G388" s="262" t="s">
        <v>849</v>
      </c>
      <c r="H388" s="111"/>
      <c r="I388" s="262"/>
      <c r="J388" s="262"/>
      <c r="K388" s="262"/>
      <c r="L388" s="262">
        <v>1</v>
      </c>
      <c r="M388" s="262"/>
      <c r="N388" s="111"/>
      <c r="O388" s="262">
        <v>1</v>
      </c>
      <c r="P388" s="262"/>
      <c r="Q388" s="262"/>
      <c r="R388" s="262"/>
      <c r="S388" s="262"/>
      <c r="T388" s="111"/>
      <c r="U388" s="263" t="s">
        <v>354</v>
      </c>
      <c r="V388" s="262">
        <v>3</v>
      </c>
      <c r="W388" s="262"/>
      <c r="X388" s="262"/>
      <c r="Y388" s="262"/>
      <c r="Z388" s="262"/>
      <c r="AA388" s="262"/>
      <c r="AB388" s="111"/>
      <c r="AC388" s="264"/>
      <c r="AD388" s="132"/>
      <c r="AE388" s="262"/>
      <c r="AF388" s="111"/>
      <c r="AG388" s="472" t="s">
        <v>38</v>
      </c>
      <c r="AH388" s="111"/>
      <c r="AI388" s="262"/>
      <c r="AJ388" s="262"/>
      <c r="AK388" s="262"/>
      <c r="AL388" s="262"/>
      <c r="AM388" s="262"/>
      <c r="AN388" s="262"/>
      <c r="AO388" s="262"/>
      <c r="AP388" s="262"/>
      <c r="AQ388" s="262"/>
      <c r="AR388" s="262"/>
      <c r="AS388" s="262"/>
      <c r="AT388" s="262"/>
      <c r="AV388" s="262">
        <f t="shared" ref="AV388:AV406" si="307">SUM(AI388:AT388)</f>
        <v>0</v>
      </c>
      <c r="AX388" s="265" t="s">
        <v>159</v>
      </c>
      <c r="AY388" s="111"/>
      <c r="AZ388" s="262">
        <v>1</v>
      </c>
      <c r="BA388" s="262" t="str">
        <f>IF(AV388&lt;&gt;0,1," ")</f>
        <v xml:space="preserve"> </v>
      </c>
      <c r="BC388" s="262"/>
      <c r="BE388" s="262"/>
      <c r="BF388" s="124"/>
      <c r="BG388" s="262"/>
      <c r="BH388" s="124"/>
      <c r="BI388" s="262"/>
      <c r="BJ388" s="124"/>
      <c r="BK388" s="262"/>
      <c r="BL388" s="124"/>
      <c r="BM388" s="266">
        <f t="shared" ref="BM388:BM406" si="308">BE388+BG388+BI388+BK388</f>
        <v>0</v>
      </c>
      <c r="BN388" s="267" t="e">
        <f>BM388/AV388</f>
        <v>#DIV/0!</v>
      </c>
      <c r="BO388" s="124">
        <f t="shared" ref="BO388:BO406" si="309">BF388+BH388+BJ388+BL388</f>
        <v>0</v>
      </c>
      <c r="BQ388" s="128"/>
    </row>
    <row r="389" spans="1:69" s="91" customFormat="1" ht="103.2" customHeight="1" x14ac:dyDescent="0.25">
      <c r="A389" s="262" t="s">
        <v>304</v>
      </c>
      <c r="B389" s="1049" t="s">
        <v>1133</v>
      </c>
      <c r="C389" s="1050"/>
      <c r="D389" s="111"/>
      <c r="E389" s="262" t="s">
        <v>46</v>
      </c>
      <c r="F389" s="111"/>
      <c r="G389" s="262" t="s">
        <v>849</v>
      </c>
      <c r="H389" s="111"/>
      <c r="I389" s="262"/>
      <c r="J389" s="262"/>
      <c r="K389" s="262"/>
      <c r="L389" s="262">
        <v>1</v>
      </c>
      <c r="M389" s="262"/>
      <c r="N389" s="111"/>
      <c r="O389" s="262">
        <v>1</v>
      </c>
      <c r="P389" s="262"/>
      <c r="Q389" s="262"/>
      <c r="R389" s="262"/>
      <c r="S389" s="262"/>
      <c r="T389" s="111"/>
      <c r="U389" s="263" t="s">
        <v>354</v>
      </c>
      <c r="V389" s="262">
        <v>3</v>
      </c>
      <c r="W389" s="262"/>
      <c r="X389" s="262"/>
      <c r="Y389" s="262"/>
      <c r="Z389" s="262"/>
      <c r="AA389" s="262"/>
      <c r="AB389" s="111"/>
      <c r="AC389" s="264"/>
      <c r="AD389" s="132"/>
      <c r="AE389" s="262"/>
      <c r="AF389" s="111"/>
      <c r="AG389" s="472" t="s">
        <v>38</v>
      </c>
      <c r="AH389" s="111"/>
      <c r="AI389" s="262"/>
      <c r="AJ389" s="262"/>
      <c r="AK389" s="262"/>
      <c r="AL389" s="262"/>
      <c r="AM389" s="262"/>
      <c r="AN389" s="262"/>
      <c r="AO389" s="262"/>
      <c r="AP389" s="262"/>
      <c r="AQ389" s="262"/>
      <c r="AR389" s="262"/>
      <c r="AS389" s="262"/>
      <c r="AT389" s="262"/>
      <c r="AV389" s="262">
        <f t="shared" ref="AV389" si="310">SUM(AI389:AT389)</f>
        <v>0</v>
      </c>
      <c r="AX389" s="265" t="s">
        <v>229</v>
      </c>
      <c r="AY389" s="111"/>
      <c r="AZ389" s="262">
        <v>1</v>
      </c>
      <c r="BA389" s="262" t="str">
        <f t="shared" ref="BA389:BA406" si="311">IF(AV389&lt;&gt;0,1," ")</f>
        <v xml:space="preserve"> </v>
      </c>
      <c r="BC389" s="262"/>
      <c r="BE389" s="262"/>
      <c r="BF389" s="124"/>
      <c r="BG389" s="262"/>
      <c r="BH389" s="124"/>
      <c r="BI389" s="262"/>
      <c r="BJ389" s="124"/>
      <c r="BK389" s="262"/>
      <c r="BL389" s="124"/>
      <c r="BM389" s="266">
        <f t="shared" ref="BM389" si="312">BE389+BG389+BI389+BK389</f>
        <v>0</v>
      </c>
      <c r="BN389" s="267" t="e">
        <f t="shared" ref="BN389:BN406" si="313">BM389/AV389</f>
        <v>#DIV/0!</v>
      </c>
      <c r="BO389" s="124">
        <f t="shared" ref="BO389" si="314">BF389+BH389+BJ389+BL389</f>
        <v>0</v>
      </c>
      <c r="BQ389" s="128"/>
    </row>
    <row r="390" spans="1:69" s="91" customFormat="1" ht="103.2" customHeight="1" x14ac:dyDescent="0.25">
      <c r="A390" s="262" t="s">
        <v>401</v>
      </c>
      <c r="B390" s="1049" t="s">
        <v>1134</v>
      </c>
      <c r="C390" s="1050"/>
      <c r="D390" s="111"/>
      <c r="E390" s="262" t="s">
        <v>46</v>
      </c>
      <c r="F390" s="111"/>
      <c r="G390" s="262" t="s">
        <v>849</v>
      </c>
      <c r="H390" s="111"/>
      <c r="I390" s="262"/>
      <c r="J390" s="262"/>
      <c r="K390" s="262"/>
      <c r="L390" s="262">
        <v>1</v>
      </c>
      <c r="M390" s="262"/>
      <c r="N390" s="111"/>
      <c r="O390" s="262">
        <v>1</v>
      </c>
      <c r="P390" s="262"/>
      <c r="Q390" s="262"/>
      <c r="R390" s="262"/>
      <c r="S390" s="262"/>
      <c r="T390" s="111"/>
      <c r="U390" s="263" t="s">
        <v>354</v>
      </c>
      <c r="V390" s="262">
        <v>3</v>
      </c>
      <c r="W390" s="262"/>
      <c r="X390" s="262"/>
      <c r="Y390" s="262"/>
      <c r="Z390" s="262"/>
      <c r="AA390" s="262"/>
      <c r="AB390" s="111"/>
      <c r="AC390" s="264"/>
      <c r="AD390" s="132"/>
      <c r="AE390" s="262"/>
      <c r="AF390" s="111"/>
      <c r="AG390" s="472" t="s">
        <v>38</v>
      </c>
      <c r="AH390" s="111"/>
      <c r="AI390" s="262"/>
      <c r="AJ390" s="262"/>
      <c r="AK390" s="262"/>
      <c r="AL390" s="262"/>
      <c r="AM390" s="262"/>
      <c r="AN390" s="262"/>
      <c r="AO390" s="262"/>
      <c r="AP390" s="262"/>
      <c r="AQ390" s="262"/>
      <c r="AR390" s="262"/>
      <c r="AS390" s="262"/>
      <c r="AT390" s="262"/>
      <c r="AV390" s="262">
        <f t="shared" si="307"/>
        <v>0</v>
      </c>
      <c r="AX390" s="265" t="s">
        <v>223</v>
      </c>
      <c r="AY390" s="111"/>
      <c r="AZ390" s="262">
        <v>1</v>
      </c>
      <c r="BA390" s="262" t="str">
        <f t="shared" si="311"/>
        <v xml:space="preserve"> </v>
      </c>
      <c r="BC390" s="262"/>
      <c r="BE390" s="262"/>
      <c r="BF390" s="124"/>
      <c r="BG390" s="262"/>
      <c r="BH390" s="124"/>
      <c r="BI390" s="262"/>
      <c r="BJ390" s="124"/>
      <c r="BK390" s="262"/>
      <c r="BL390" s="124"/>
      <c r="BM390" s="266">
        <f t="shared" si="308"/>
        <v>0</v>
      </c>
      <c r="BN390" s="267" t="e">
        <f t="shared" si="313"/>
        <v>#DIV/0!</v>
      </c>
      <c r="BO390" s="124">
        <f t="shared" si="309"/>
        <v>0</v>
      </c>
      <c r="BQ390" s="128"/>
    </row>
    <row r="391" spans="1:69" s="91" customFormat="1" ht="151.80000000000001" customHeight="1" x14ac:dyDescent="0.25">
      <c r="A391" s="622" t="s">
        <v>305</v>
      </c>
      <c r="B391" s="1049" t="s">
        <v>1135</v>
      </c>
      <c r="C391" s="1050"/>
      <c r="D391" s="111"/>
      <c r="E391" s="262" t="s">
        <v>46</v>
      </c>
      <c r="F391" s="111"/>
      <c r="G391" s="262" t="s">
        <v>849</v>
      </c>
      <c r="H391" s="111"/>
      <c r="I391" s="262"/>
      <c r="J391" s="262"/>
      <c r="K391" s="262"/>
      <c r="L391" s="262">
        <v>1</v>
      </c>
      <c r="M391" s="262"/>
      <c r="N391" s="111"/>
      <c r="O391" s="262"/>
      <c r="P391" s="262">
        <v>1</v>
      </c>
      <c r="Q391" s="262"/>
      <c r="R391" s="262"/>
      <c r="S391" s="262"/>
      <c r="T391" s="111"/>
      <c r="U391" s="263" t="s">
        <v>354</v>
      </c>
      <c r="V391" s="262">
        <v>3</v>
      </c>
      <c r="W391" s="262"/>
      <c r="X391" s="262"/>
      <c r="Y391" s="262">
        <v>1</v>
      </c>
      <c r="Z391" s="262"/>
      <c r="AA391" s="262"/>
      <c r="AB391" s="111"/>
      <c r="AC391" s="264"/>
      <c r="AD391" s="132"/>
      <c r="AE391" s="262" t="s">
        <v>785</v>
      </c>
      <c r="AF391" s="111"/>
      <c r="AG391" s="622" t="s">
        <v>1018</v>
      </c>
      <c r="AH391" s="111"/>
      <c r="AI391" s="622"/>
      <c r="AJ391" s="622"/>
      <c r="AK391" s="622"/>
      <c r="AL391" s="622"/>
      <c r="AM391" s="622"/>
      <c r="AN391" s="622"/>
      <c r="AO391" s="622">
        <v>1</v>
      </c>
      <c r="AP391" s="622"/>
      <c r="AQ391" s="622"/>
      <c r="AR391" s="622"/>
      <c r="AS391" s="622"/>
      <c r="AT391" s="622"/>
      <c r="AV391" s="262">
        <f t="shared" ref="AV391" si="315">SUM(AI391:AT391)</f>
        <v>1</v>
      </c>
      <c r="AX391" s="265" t="s">
        <v>84</v>
      </c>
      <c r="AY391" s="111"/>
      <c r="AZ391" s="262">
        <v>1</v>
      </c>
      <c r="BA391" s="262">
        <f t="shared" ref="BA391" si="316">IF(AV391&lt;&gt;0,1," ")</f>
        <v>1</v>
      </c>
      <c r="BC391" s="262" t="s">
        <v>3</v>
      </c>
      <c r="BE391" s="262"/>
      <c r="BF391" s="124"/>
      <c r="BG391" s="262"/>
      <c r="BH391" s="124"/>
      <c r="BI391" s="262"/>
      <c r="BJ391" s="124"/>
      <c r="BK391" s="262"/>
      <c r="BL391" s="124"/>
      <c r="BM391" s="266">
        <f t="shared" si="308"/>
        <v>0</v>
      </c>
      <c r="BN391" s="267">
        <f t="shared" ref="BN391" si="317">BM391/AV391</f>
        <v>0</v>
      </c>
      <c r="BO391" s="124">
        <f t="shared" si="309"/>
        <v>0</v>
      </c>
      <c r="BQ391" s="128"/>
    </row>
    <row r="392" spans="1:69" s="91" customFormat="1" ht="151.80000000000001" customHeight="1" x14ac:dyDescent="0.25">
      <c r="A392" s="622" t="s">
        <v>305</v>
      </c>
      <c r="B392" s="1049" t="s">
        <v>1136</v>
      </c>
      <c r="C392" s="1050"/>
      <c r="D392" s="111"/>
      <c r="E392" s="262" t="s">
        <v>46</v>
      </c>
      <c r="F392" s="111"/>
      <c r="G392" s="262" t="s">
        <v>849</v>
      </c>
      <c r="H392" s="111"/>
      <c r="I392" s="262"/>
      <c r="J392" s="262"/>
      <c r="K392" s="262"/>
      <c r="L392" s="262">
        <v>1</v>
      </c>
      <c r="M392" s="262"/>
      <c r="N392" s="111"/>
      <c r="O392" s="262"/>
      <c r="P392" s="262">
        <v>1</v>
      </c>
      <c r="Q392" s="262"/>
      <c r="R392" s="262"/>
      <c r="S392" s="262"/>
      <c r="T392" s="111"/>
      <c r="U392" s="263" t="s">
        <v>354</v>
      </c>
      <c r="V392" s="262">
        <v>3</v>
      </c>
      <c r="W392" s="262"/>
      <c r="X392" s="262"/>
      <c r="Y392" s="262">
        <v>1</v>
      </c>
      <c r="Z392" s="262"/>
      <c r="AA392" s="262"/>
      <c r="AB392" s="111"/>
      <c r="AC392" s="264"/>
      <c r="AD392" s="132"/>
      <c r="AE392" s="262" t="s">
        <v>785</v>
      </c>
      <c r="AF392" s="111"/>
      <c r="AG392" s="622" t="s">
        <v>1018</v>
      </c>
      <c r="AH392" s="111"/>
      <c r="AI392" s="622"/>
      <c r="AJ392" s="622"/>
      <c r="AK392" s="622"/>
      <c r="AL392" s="622"/>
      <c r="AM392" s="622"/>
      <c r="AN392" s="622"/>
      <c r="AO392" s="622"/>
      <c r="AP392" s="622"/>
      <c r="AQ392" s="622"/>
      <c r="AR392" s="622">
        <v>1</v>
      </c>
      <c r="AS392" s="622"/>
      <c r="AT392" s="622"/>
      <c r="AV392" s="262">
        <f t="shared" ref="AV392" si="318">SUM(AI392:AT392)</f>
        <v>1</v>
      </c>
      <c r="AX392" s="265" t="s">
        <v>84</v>
      </c>
      <c r="AY392" s="111"/>
      <c r="AZ392" s="262">
        <v>1</v>
      </c>
      <c r="BA392" s="262">
        <f t="shared" si="311"/>
        <v>1</v>
      </c>
      <c r="BC392" s="262" t="s">
        <v>3</v>
      </c>
      <c r="BE392" s="262"/>
      <c r="BF392" s="124"/>
      <c r="BG392" s="262"/>
      <c r="BH392" s="124"/>
      <c r="BI392" s="262"/>
      <c r="BJ392" s="124"/>
      <c r="BK392" s="262"/>
      <c r="BL392" s="124"/>
      <c r="BM392" s="266">
        <f t="shared" ref="BM392" si="319">BE392+BG392+BI392+BK392</f>
        <v>0</v>
      </c>
      <c r="BN392" s="267">
        <f t="shared" si="313"/>
        <v>0</v>
      </c>
      <c r="BO392" s="124">
        <f t="shared" ref="BO392" si="320">BF392+BH392+BJ392+BL392</f>
        <v>0</v>
      </c>
      <c r="BQ392" s="128"/>
    </row>
    <row r="393" spans="1:69" s="91" customFormat="1" ht="151.80000000000001" customHeight="1" x14ac:dyDescent="0.25">
      <c r="A393" s="622" t="s">
        <v>305</v>
      </c>
      <c r="B393" s="1049" t="s">
        <v>1137</v>
      </c>
      <c r="C393" s="1050"/>
      <c r="D393" s="111"/>
      <c r="E393" s="262" t="s">
        <v>46</v>
      </c>
      <c r="F393" s="111"/>
      <c r="G393" s="262" t="s">
        <v>849</v>
      </c>
      <c r="H393" s="111"/>
      <c r="I393" s="262"/>
      <c r="J393" s="262"/>
      <c r="K393" s="262"/>
      <c r="L393" s="262">
        <v>1</v>
      </c>
      <c r="M393" s="262"/>
      <c r="N393" s="111"/>
      <c r="O393" s="262"/>
      <c r="P393" s="262">
        <v>1</v>
      </c>
      <c r="Q393" s="262"/>
      <c r="R393" s="262"/>
      <c r="S393" s="262"/>
      <c r="T393" s="111"/>
      <c r="U393" s="263" t="s">
        <v>354</v>
      </c>
      <c r="V393" s="262">
        <v>3</v>
      </c>
      <c r="W393" s="262"/>
      <c r="X393" s="262"/>
      <c r="Y393" s="262">
        <v>1</v>
      </c>
      <c r="Z393" s="262"/>
      <c r="AA393" s="262"/>
      <c r="AB393" s="111"/>
      <c r="AC393" s="264"/>
      <c r="AD393" s="132"/>
      <c r="AE393" s="262" t="s">
        <v>785</v>
      </c>
      <c r="AF393" s="111"/>
      <c r="AG393" s="622" t="s">
        <v>501</v>
      </c>
      <c r="AH393" s="111"/>
      <c r="AI393" s="622"/>
      <c r="AJ393" s="622"/>
      <c r="AK393" s="622"/>
      <c r="AL393" s="622"/>
      <c r="AM393" s="622"/>
      <c r="AN393" s="622"/>
      <c r="AO393" s="622"/>
      <c r="AP393" s="622"/>
      <c r="AQ393" s="622"/>
      <c r="AR393" s="622"/>
      <c r="AS393" s="622">
        <v>1</v>
      </c>
      <c r="AT393" s="622"/>
      <c r="AV393" s="262">
        <f t="shared" ref="AV393" si="321">SUM(AI393:AT393)</f>
        <v>1</v>
      </c>
      <c r="AX393" s="265" t="s">
        <v>84</v>
      </c>
      <c r="AY393" s="111"/>
      <c r="AZ393" s="262">
        <v>1</v>
      </c>
      <c r="BA393" s="262">
        <f t="shared" ref="BA393" si="322">IF(AV393&lt;&gt;0,1," ")</f>
        <v>1</v>
      </c>
      <c r="BC393" s="262" t="s">
        <v>3</v>
      </c>
      <c r="BE393" s="262"/>
      <c r="BF393" s="124"/>
      <c r="BG393" s="262"/>
      <c r="BH393" s="124"/>
      <c r="BI393" s="262"/>
      <c r="BJ393" s="124"/>
      <c r="BK393" s="262"/>
      <c r="BL393" s="124"/>
      <c r="BM393" s="266">
        <f t="shared" ref="BM393" si="323">BE393+BG393+BI393+BK393</f>
        <v>0</v>
      </c>
      <c r="BN393" s="267">
        <f t="shared" ref="BN393" si="324">BM393/AV393</f>
        <v>0</v>
      </c>
      <c r="BO393" s="124">
        <f t="shared" ref="BO393" si="325">BF393+BH393+BJ393+BL393</f>
        <v>0</v>
      </c>
      <c r="BQ393" s="128"/>
    </row>
    <row r="394" spans="1:69" s="91" customFormat="1" ht="151.80000000000001" customHeight="1" x14ac:dyDescent="0.25">
      <c r="A394" s="622" t="s">
        <v>305</v>
      </c>
      <c r="B394" s="1049" t="s">
        <v>1138</v>
      </c>
      <c r="C394" s="1050"/>
      <c r="D394" s="111"/>
      <c r="E394" s="262" t="s">
        <v>46</v>
      </c>
      <c r="F394" s="111"/>
      <c r="G394" s="262" t="s">
        <v>849</v>
      </c>
      <c r="H394" s="111"/>
      <c r="I394" s="262"/>
      <c r="J394" s="262"/>
      <c r="K394" s="262"/>
      <c r="L394" s="262">
        <v>1</v>
      </c>
      <c r="M394" s="262"/>
      <c r="N394" s="111"/>
      <c r="O394" s="262"/>
      <c r="P394" s="262">
        <v>1</v>
      </c>
      <c r="Q394" s="262"/>
      <c r="R394" s="262"/>
      <c r="S394" s="262"/>
      <c r="T394" s="111"/>
      <c r="U394" s="263" t="s">
        <v>354</v>
      </c>
      <c r="V394" s="262">
        <v>3</v>
      </c>
      <c r="W394" s="262"/>
      <c r="X394" s="262"/>
      <c r="Y394" s="262">
        <v>1</v>
      </c>
      <c r="Z394" s="262"/>
      <c r="AA394" s="262"/>
      <c r="AB394" s="111"/>
      <c r="AC394" s="264"/>
      <c r="AD394" s="132"/>
      <c r="AE394" s="262" t="s">
        <v>785</v>
      </c>
      <c r="AF394" s="111"/>
      <c r="AG394" s="622" t="s">
        <v>501</v>
      </c>
      <c r="AH394" s="111"/>
      <c r="AI394" s="622"/>
      <c r="AJ394" s="622"/>
      <c r="AK394" s="622"/>
      <c r="AL394" s="622"/>
      <c r="AM394" s="622"/>
      <c r="AN394" s="622"/>
      <c r="AO394" s="622"/>
      <c r="AP394" s="622"/>
      <c r="AQ394" s="622"/>
      <c r="AR394" s="622">
        <v>1</v>
      </c>
      <c r="AS394" s="622"/>
      <c r="AT394" s="622"/>
      <c r="AV394" s="262">
        <f t="shared" ref="AV394" si="326">SUM(AI394:AT394)</f>
        <v>1</v>
      </c>
      <c r="AX394" s="265" t="s">
        <v>84</v>
      </c>
      <c r="AY394" s="111"/>
      <c r="AZ394" s="262">
        <v>1</v>
      </c>
      <c r="BA394" s="262">
        <f t="shared" ref="BA394" si="327">IF(AV394&lt;&gt;0,1," ")</f>
        <v>1</v>
      </c>
      <c r="BC394" s="262" t="s">
        <v>3</v>
      </c>
      <c r="BE394" s="262"/>
      <c r="BF394" s="124"/>
      <c r="BG394" s="262"/>
      <c r="BH394" s="124"/>
      <c r="BI394" s="262"/>
      <c r="BJ394" s="124"/>
      <c r="BK394" s="262"/>
      <c r="BL394" s="124"/>
      <c r="BM394" s="266">
        <f t="shared" ref="BM394" si="328">BE394+BG394+BI394+BK394</f>
        <v>0</v>
      </c>
      <c r="BN394" s="267">
        <f t="shared" ref="BN394" si="329">BM394/AV394</f>
        <v>0</v>
      </c>
      <c r="BO394" s="124">
        <f t="shared" ref="BO394" si="330">BF394+BH394+BJ394+BL394</f>
        <v>0</v>
      </c>
      <c r="BQ394" s="128"/>
    </row>
    <row r="395" spans="1:69" s="91" customFormat="1" ht="103.2" customHeight="1" x14ac:dyDescent="0.25">
      <c r="A395" s="262" t="s">
        <v>306</v>
      </c>
      <c r="B395" s="1049" t="s">
        <v>1139</v>
      </c>
      <c r="C395" s="1050"/>
      <c r="D395" s="111"/>
      <c r="E395" s="262" t="s">
        <v>46</v>
      </c>
      <c r="F395" s="111"/>
      <c r="G395" s="262" t="s">
        <v>849</v>
      </c>
      <c r="H395" s="111"/>
      <c r="I395" s="262"/>
      <c r="J395" s="262"/>
      <c r="K395" s="262"/>
      <c r="L395" s="262">
        <v>1</v>
      </c>
      <c r="M395" s="262"/>
      <c r="N395" s="111"/>
      <c r="O395" s="262"/>
      <c r="P395" s="262">
        <v>1</v>
      </c>
      <c r="Q395" s="262"/>
      <c r="R395" s="262"/>
      <c r="S395" s="262"/>
      <c r="T395" s="111"/>
      <c r="U395" s="263" t="s">
        <v>354</v>
      </c>
      <c r="V395" s="262">
        <v>3</v>
      </c>
      <c r="W395" s="262"/>
      <c r="X395" s="262"/>
      <c r="Y395" s="262"/>
      <c r="Z395" s="262"/>
      <c r="AA395" s="262"/>
      <c r="AB395" s="111"/>
      <c r="AC395" s="264"/>
      <c r="AD395" s="132"/>
      <c r="AE395" s="262"/>
      <c r="AF395" s="111"/>
      <c r="AG395" s="472" t="s">
        <v>38</v>
      </c>
      <c r="AH395" s="111"/>
      <c r="AI395" s="262"/>
      <c r="AJ395" s="262"/>
      <c r="AK395" s="262"/>
      <c r="AL395" s="262"/>
      <c r="AM395" s="262"/>
      <c r="AN395" s="262"/>
      <c r="AO395" s="262"/>
      <c r="AP395" s="262"/>
      <c r="AQ395" s="262"/>
      <c r="AR395" s="262"/>
      <c r="AS395" s="262"/>
      <c r="AT395" s="262"/>
      <c r="AV395" s="262">
        <f t="shared" si="307"/>
        <v>0</v>
      </c>
      <c r="AX395" s="265" t="s">
        <v>78</v>
      </c>
      <c r="AY395" s="111"/>
      <c r="AZ395" s="262">
        <v>1</v>
      </c>
      <c r="BA395" s="262" t="str">
        <f t="shared" si="311"/>
        <v xml:space="preserve"> </v>
      </c>
      <c r="BC395" s="262"/>
      <c r="BE395" s="262"/>
      <c r="BF395" s="124"/>
      <c r="BG395" s="262"/>
      <c r="BH395" s="124"/>
      <c r="BI395" s="262"/>
      <c r="BJ395" s="124"/>
      <c r="BK395" s="262"/>
      <c r="BL395" s="124"/>
      <c r="BM395" s="266">
        <f t="shared" si="308"/>
        <v>0</v>
      </c>
      <c r="BN395" s="267" t="e">
        <f t="shared" si="313"/>
        <v>#DIV/0!</v>
      </c>
      <c r="BO395" s="124">
        <f t="shared" si="309"/>
        <v>0</v>
      </c>
      <c r="BQ395" s="128"/>
    </row>
    <row r="396" spans="1:69" s="112" customFormat="1" ht="103.2" customHeight="1" x14ac:dyDescent="0.25">
      <c r="A396" s="262" t="s">
        <v>402</v>
      </c>
      <c r="B396" s="1049" t="s">
        <v>1140</v>
      </c>
      <c r="C396" s="1050"/>
      <c r="D396" s="371"/>
      <c r="E396" s="262" t="s">
        <v>46</v>
      </c>
      <c r="F396" s="371"/>
      <c r="G396" s="262" t="s">
        <v>849</v>
      </c>
      <c r="H396" s="371"/>
      <c r="I396" s="262"/>
      <c r="J396" s="262"/>
      <c r="K396" s="262"/>
      <c r="L396" s="262">
        <v>1</v>
      </c>
      <c r="M396" s="262"/>
      <c r="N396" s="371"/>
      <c r="O396" s="262"/>
      <c r="P396" s="262">
        <v>1</v>
      </c>
      <c r="Q396" s="262"/>
      <c r="R396" s="262"/>
      <c r="S396" s="262"/>
      <c r="T396" s="144"/>
      <c r="U396" s="263" t="s">
        <v>354</v>
      </c>
      <c r="V396" s="262">
        <v>3</v>
      </c>
      <c r="W396" s="262"/>
      <c r="X396" s="262"/>
      <c r="Y396" s="262"/>
      <c r="Z396" s="262">
        <v>1</v>
      </c>
      <c r="AA396" s="262"/>
      <c r="AB396" s="371"/>
      <c r="AC396" s="264"/>
      <c r="AD396" s="632"/>
      <c r="AE396" s="262"/>
      <c r="AF396" s="111"/>
      <c r="AG396" s="472" t="s">
        <v>38</v>
      </c>
      <c r="AH396" s="111"/>
      <c r="AI396" s="262"/>
      <c r="AJ396" s="262"/>
      <c r="AK396" s="262"/>
      <c r="AL396" s="262"/>
      <c r="AM396" s="262"/>
      <c r="AN396" s="262"/>
      <c r="AO396" s="262"/>
      <c r="AP396" s="262"/>
      <c r="AQ396" s="262"/>
      <c r="AR396" s="262"/>
      <c r="AS396" s="262"/>
      <c r="AT396" s="262"/>
      <c r="AV396" s="262">
        <f t="shared" si="307"/>
        <v>0</v>
      </c>
      <c r="AX396" s="265" t="s">
        <v>77</v>
      </c>
      <c r="AY396" s="145"/>
      <c r="AZ396" s="262">
        <v>1</v>
      </c>
      <c r="BA396" s="262" t="str">
        <f t="shared" si="311"/>
        <v xml:space="preserve"> </v>
      </c>
      <c r="BC396" s="262"/>
      <c r="BE396" s="262"/>
      <c r="BF396" s="124"/>
      <c r="BG396" s="262"/>
      <c r="BH396" s="124"/>
      <c r="BI396" s="262"/>
      <c r="BJ396" s="124"/>
      <c r="BK396" s="262"/>
      <c r="BL396" s="124"/>
      <c r="BM396" s="266">
        <f t="shared" si="308"/>
        <v>0</v>
      </c>
      <c r="BN396" s="267" t="e">
        <f t="shared" si="313"/>
        <v>#DIV/0!</v>
      </c>
      <c r="BO396" s="124">
        <f t="shared" si="309"/>
        <v>0</v>
      </c>
      <c r="BQ396" s="146"/>
    </row>
    <row r="397" spans="1:69" s="112" customFormat="1" ht="103.2" customHeight="1" x14ac:dyDescent="0.25">
      <c r="A397" s="262" t="s">
        <v>566</v>
      </c>
      <c r="B397" s="1049" t="s">
        <v>1141</v>
      </c>
      <c r="C397" s="1050"/>
      <c r="D397" s="142"/>
      <c r="E397" s="262" t="s">
        <v>46</v>
      </c>
      <c r="F397" s="142"/>
      <c r="G397" s="262" t="s">
        <v>849</v>
      </c>
      <c r="H397" s="142"/>
      <c r="I397" s="262"/>
      <c r="J397" s="262"/>
      <c r="K397" s="262"/>
      <c r="L397" s="262">
        <v>1</v>
      </c>
      <c r="M397" s="262"/>
      <c r="N397" s="371"/>
      <c r="O397" s="262"/>
      <c r="P397" s="262">
        <v>1</v>
      </c>
      <c r="Q397" s="262"/>
      <c r="R397" s="262"/>
      <c r="S397" s="262"/>
      <c r="T397" s="240"/>
      <c r="U397" s="263" t="s">
        <v>354</v>
      </c>
      <c r="V397" s="262">
        <v>3</v>
      </c>
      <c r="W397" s="262"/>
      <c r="X397" s="262">
        <v>1</v>
      </c>
      <c r="Y397" s="262"/>
      <c r="Z397" s="262"/>
      <c r="AA397" s="262"/>
      <c r="AB397" s="142"/>
      <c r="AC397" s="264"/>
      <c r="AD397" s="640"/>
      <c r="AE397" s="262" t="s">
        <v>785</v>
      </c>
      <c r="AF397" s="241"/>
      <c r="AG397" s="622" t="s">
        <v>794</v>
      </c>
      <c r="AH397" s="371"/>
      <c r="AI397" s="622"/>
      <c r="AJ397" s="622"/>
      <c r="AK397" s="622"/>
      <c r="AL397" s="622"/>
      <c r="AM397" s="622"/>
      <c r="AN397" s="622"/>
      <c r="AO397" s="622">
        <v>1</v>
      </c>
      <c r="AP397" s="622"/>
      <c r="AQ397" s="622"/>
      <c r="AR397" s="622"/>
      <c r="AS397" s="622"/>
      <c r="AT397" s="622"/>
      <c r="AV397" s="262">
        <f t="shared" si="307"/>
        <v>1</v>
      </c>
      <c r="AX397" s="265" t="s">
        <v>62</v>
      </c>
      <c r="AY397" s="241"/>
      <c r="AZ397" s="262">
        <v>1</v>
      </c>
      <c r="BA397" s="262">
        <f t="shared" si="311"/>
        <v>1</v>
      </c>
      <c r="BC397" s="262" t="s">
        <v>3</v>
      </c>
      <c r="BE397" s="262"/>
      <c r="BF397" s="124"/>
      <c r="BG397" s="262"/>
      <c r="BH397" s="124"/>
      <c r="BI397" s="262"/>
      <c r="BJ397" s="124"/>
      <c r="BK397" s="262"/>
      <c r="BL397" s="124"/>
      <c r="BM397" s="266">
        <f t="shared" si="308"/>
        <v>0</v>
      </c>
      <c r="BN397" s="267">
        <f t="shared" si="313"/>
        <v>0</v>
      </c>
      <c r="BO397" s="124">
        <f t="shared" si="309"/>
        <v>0</v>
      </c>
      <c r="BQ397" s="146"/>
    </row>
    <row r="398" spans="1:69" s="112" customFormat="1" ht="103.2" customHeight="1" x14ac:dyDescent="0.25">
      <c r="A398" s="262" t="s">
        <v>567</v>
      </c>
      <c r="B398" s="1049" t="s">
        <v>1142</v>
      </c>
      <c r="C398" s="1050"/>
      <c r="D398" s="142"/>
      <c r="E398" s="262" t="s">
        <v>46</v>
      </c>
      <c r="F398" s="142"/>
      <c r="G398" s="262" t="s">
        <v>849</v>
      </c>
      <c r="H398" s="142"/>
      <c r="I398" s="262"/>
      <c r="J398" s="262"/>
      <c r="K398" s="262"/>
      <c r="L398" s="262">
        <v>1</v>
      </c>
      <c r="M398" s="262"/>
      <c r="N398" s="371"/>
      <c r="O398" s="262"/>
      <c r="P398" s="262"/>
      <c r="Q398" s="262">
        <v>1</v>
      </c>
      <c r="R398" s="262"/>
      <c r="S398" s="262"/>
      <c r="T398" s="240"/>
      <c r="U398" s="263" t="s">
        <v>354</v>
      </c>
      <c r="V398" s="262">
        <v>3</v>
      </c>
      <c r="W398" s="262"/>
      <c r="X398" s="262"/>
      <c r="Y398" s="262">
        <v>1</v>
      </c>
      <c r="Z398" s="262"/>
      <c r="AA398" s="262"/>
      <c r="AB398" s="142"/>
      <c r="AC398" s="264"/>
      <c r="AD398" s="640"/>
      <c r="AE398" s="262"/>
      <c r="AF398" s="241"/>
      <c r="AG398" s="472" t="s">
        <v>38</v>
      </c>
      <c r="AH398" s="142"/>
      <c r="AI398" s="262"/>
      <c r="AJ398" s="262"/>
      <c r="AK398" s="262"/>
      <c r="AL398" s="262"/>
      <c r="AM398" s="262"/>
      <c r="AN398" s="262"/>
      <c r="AO398" s="262"/>
      <c r="AP398" s="262"/>
      <c r="AQ398" s="262"/>
      <c r="AR398" s="262"/>
      <c r="AS398" s="262"/>
      <c r="AT398" s="262"/>
      <c r="AV398" s="262">
        <f t="shared" si="307"/>
        <v>0</v>
      </c>
      <c r="AX398" s="265" t="s">
        <v>29</v>
      </c>
      <c r="AY398" s="241"/>
      <c r="AZ398" s="262">
        <v>1</v>
      </c>
      <c r="BA398" s="262" t="str">
        <f t="shared" si="311"/>
        <v xml:space="preserve"> </v>
      </c>
      <c r="BC398" s="262"/>
      <c r="BE398" s="262"/>
      <c r="BF398" s="124"/>
      <c r="BG398" s="262"/>
      <c r="BH398" s="124"/>
      <c r="BI398" s="262"/>
      <c r="BJ398" s="124"/>
      <c r="BK398" s="262"/>
      <c r="BL398" s="124"/>
      <c r="BM398" s="266">
        <f t="shared" si="308"/>
        <v>0</v>
      </c>
      <c r="BN398" s="267" t="e">
        <f t="shared" si="313"/>
        <v>#DIV/0!</v>
      </c>
      <c r="BO398" s="124">
        <f t="shared" si="309"/>
        <v>0</v>
      </c>
      <c r="BQ398" s="146"/>
    </row>
    <row r="399" spans="1:69" s="112" customFormat="1" ht="103.2" customHeight="1" x14ac:dyDescent="0.25">
      <c r="A399" s="262" t="s">
        <v>572</v>
      </c>
      <c r="B399" s="1049" t="s">
        <v>1143</v>
      </c>
      <c r="C399" s="1050"/>
      <c r="D399" s="142"/>
      <c r="E399" s="262" t="s">
        <v>46</v>
      </c>
      <c r="F399" s="142"/>
      <c r="G399" s="262" t="s">
        <v>849</v>
      </c>
      <c r="H399" s="142"/>
      <c r="I399" s="262"/>
      <c r="J399" s="262"/>
      <c r="K399" s="262"/>
      <c r="L399" s="262">
        <v>1</v>
      </c>
      <c r="M399" s="262"/>
      <c r="N399" s="371"/>
      <c r="O399" s="262"/>
      <c r="P399" s="262">
        <v>1</v>
      </c>
      <c r="Q399" s="262"/>
      <c r="R399" s="262"/>
      <c r="S399" s="262"/>
      <c r="T399" s="240"/>
      <c r="U399" s="263" t="s">
        <v>354</v>
      </c>
      <c r="V399" s="262">
        <v>3</v>
      </c>
      <c r="W399" s="262"/>
      <c r="X399" s="262"/>
      <c r="Y399" s="262"/>
      <c r="Z399" s="262">
        <v>1</v>
      </c>
      <c r="AA399" s="262"/>
      <c r="AB399" s="142"/>
      <c r="AC399" s="264"/>
      <c r="AD399" s="640"/>
      <c r="AE399" s="262"/>
      <c r="AF399" s="111"/>
      <c r="AG399" s="472" t="s">
        <v>38</v>
      </c>
      <c r="AH399" s="111"/>
      <c r="AI399" s="262"/>
      <c r="AJ399" s="262"/>
      <c r="AK399" s="262"/>
      <c r="AL399" s="262"/>
      <c r="AM399" s="262"/>
      <c r="AN399" s="262"/>
      <c r="AO399" s="262"/>
      <c r="AP399" s="262"/>
      <c r="AQ399" s="262"/>
      <c r="AR399" s="262"/>
      <c r="AS399" s="262"/>
      <c r="AT399" s="262"/>
      <c r="AV399" s="262">
        <f t="shared" si="307"/>
        <v>0</v>
      </c>
      <c r="AX399" s="265" t="s">
        <v>49</v>
      </c>
      <c r="AY399" s="241"/>
      <c r="AZ399" s="262">
        <v>1</v>
      </c>
      <c r="BA399" s="262" t="str">
        <f t="shared" si="311"/>
        <v xml:space="preserve"> </v>
      </c>
      <c r="BC399" s="262"/>
      <c r="BE399" s="262"/>
      <c r="BF399" s="124"/>
      <c r="BG399" s="262"/>
      <c r="BH399" s="124"/>
      <c r="BI399" s="262"/>
      <c r="BJ399" s="124"/>
      <c r="BK399" s="262"/>
      <c r="BL399" s="124"/>
      <c r="BM399" s="266">
        <f t="shared" si="308"/>
        <v>0</v>
      </c>
      <c r="BN399" s="267" t="e">
        <f t="shared" si="313"/>
        <v>#DIV/0!</v>
      </c>
      <c r="BO399" s="124">
        <f t="shared" si="309"/>
        <v>0</v>
      </c>
      <c r="BQ399" s="146"/>
    </row>
    <row r="400" spans="1:69" s="112" customFormat="1" ht="103.2" customHeight="1" x14ac:dyDescent="0.25">
      <c r="A400" s="262" t="s">
        <v>573</v>
      </c>
      <c r="B400" s="1049" t="s">
        <v>1144</v>
      </c>
      <c r="C400" s="1050"/>
      <c r="D400" s="142"/>
      <c r="E400" s="262" t="s">
        <v>46</v>
      </c>
      <c r="F400" s="142"/>
      <c r="G400" s="262" t="s">
        <v>849</v>
      </c>
      <c r="H400" s="142"/>
      <c r="I400" s="262"/>
      <c r="J400" s="262"/>
      <c r="K400" s="262"/>
      <c r="L400" s="262">
        <v>1</v>
      </c>
      <c r="M400" s="262"/>
      <c r="N400" s="371"/>
      <c r="O400" s="262"/>
      <c r="P400" s="262">
        <v>1</v>
      </c>
      <c r="Q400" s="262"/>
      <c r="R400" s="262"/>
      <c r="S400" s="262"/>
      <c r="T400" s="240"/>
      <c r="U400" s="263" t="s">
        <v>354</v>
      </c>
      <c r="V400" s="262">
        <v>3</v>
      </c>
      <c r="W400" s="262"/>
      <c r="X400" s="262"/>
      <c r="Y400" s="262"/>
      <c r="Z400" s="262"/>
      <c r="AA400" s="262"/>
      <c r="AB400" s="142"/>
      <c r="AC400" s="264"/>
      <c r="AD400" s="640"/>
      <c r="AE400" s="262"/>
      <c r="AF400" s="241"/>
      <c r="AG400" s="472" t="s">
        <v>38</v>
      </c>
      <c r="AH400" s="142"/>
      <c r="AI400" s="262"/>
      <c r="AJ400" s="262"/>
      <c r="AK400" s="262"/>
      <c r="AL400" s="262"/>
      <c r="AM400" s="262"/>
      <c r="AN400" s="262"/>
      <c r="AO400" s="262"/>
      <c r="AP400" s="262"/>
      <c r="AQ400" s="262"/>
      <c r="AR400" s="262"/>
      <c r="AS400" s="262"/>
      <c r="AT400" s="262"/>
      <c r="AV400" s="262">
        <f t="shared" ref="AV400:AV401" si="331">SUM(AI400:AT400)</f>
        <v>0</v>
      </c>
      <c r="AX400" s="265" t="s">
        <v>52</v>
      </c>
      <c r="AY400" s="241"/>
      <c r="AZ400" s="262">
        <v>1</v>
      </c>
      <c r="BA400" s="262" t="str">
        <f t="shared" si="311"/>
        <v xml:space="preserve"> </v>
      </c>
      <c r="BC400" s="262"/>
      <c r="BE400" s="262"/>
      <c r="BF400" s="124"/>
      <c r="BG400" s="262"/>
      <c r="BH400" s="124"/>
      <c r="BI400" s="262"/>
      <c r="BJ400" s="124"/>
      <c r="BK400" s="262"/>
      <c r="BL400" s="124"/>
      <c r="BM400" s="266">
        <f t="shared" ref="BM400:BM401" si="332">BE400+BG400+BI400+BK400</f>
        <v>0</v>
      </c>
      <c r="BN400" s="267" t="e">
        <f t="shared" si="313"/>
        <v>#DIV/0!</v>
      </c>
      <c r="BO400" s="124">
        <f t="shared" ref="BO400:BO401" si="333">BF400+BH400+BJ400+BL400</f>
        <v>0</v>
      </c>
      <c r="BQ400" s="146"/>
    </row>
    <row r="401" spans="1:69" s="112" customFormat="1" ht="103.2" customHeight="1" x14ac:dyDescent="0.25">
      <c r="A401" s="622" t="s">
        <v>574</v>
      </c>
      <c r="B401" s="1049" t="s">
        <v>1145</v>
      </c>
      <c r="C401" s="1050"/>
      <c r="D401" s="142"/>
      <c r="E401" s="262" t="s">
        <v>46</v>
      </c>
      <c r="F401" s="142"/>
      <c r="G401" s="262" t="s">
        <v>849</v>
      </c>
      <c r="H401" s="142"/>
      <c r="I401" s="262"/>
      <c r="J401" s="262"/>
      <c r="K401" s="262"/>
      <c r="L401" s="262">
        <v>1</v>
      </c>
      <c r="M401" s="262"/>
      <c r="N401" s="371"/>
      <c r="O401" s="262"/>
      <c r="P401" s="262">
        <v>1</v>
      </c>
      <c r="Q401" s="262"/>
      <c r="R401" s="262"/>
      <c r="S401" s="262"/>
      <c r="T401" s="240"/>
      <c r="U401" s="263" t="s">
        <v>354</v>
      </c>
      <c r="V401" s="262">
        <v>3</v>
      </c>
      <c r="W401" s="262"/>
      <c r="X401" s="262"/>
      <c r="Y401" s="262"/>
      <c r="Z401" s="262"/>
      <c r="AA401" s="262"/>
      <c r="AB401" s="142"/>
      <c r="AC401" s="264"/>
      <c r="AD401" s="640"/>
      <c r="AE401" s="262" t="s">
        <v>785</v>
      </c>
      <c r="AF401" s="241"/>
      <c r="AG401" s="622" t="s">
        <v>335</v>
      </c>
      <c r="AH401" s="142"/>
      <c r="AI401" s="262"/>
      <c r="AJ401" s="262"/>
      <c r="AK401" s="262"/>
      <c r="AL401" s="262"/>
      <c r="AM401" s="262"/>
      <c r="AN401" s="262">
        <v>1</v>
      </c>
      <c r="AO401" s="262"/>
      <c r="AP401" s="262"/>
      <c r="AQ401" s="262"/>
      <c r="AR401" s="262"/>
      <c r="AS401" s="262"/>
      <c r="AT401" s="262"/>
      <c r="AV401" s="262">
        <f t="shared" si="331"/>
        <v>1</v>
      </c>
      <c r="AX401" s="265" t="s">
        <v>35</v>
      </c>
      <c r="AY401" s="241"/>
      <c r="AZ401" s="262">
        <v>1</v>
      </c>
      <c r="BA401" s="262">
        <f t="shared" si="311"/>
        <v>1</v>
      </c>
      <c r="BC401" s="262" t="s">
        <v>3</v>
      </c>
      <c r="BE401" s="262"/>
      <c r="BF401" s="124"/>
      <c r="BG401" s="262"/>
      <c r="BH401" s="124"/>
      <c r="BI401" s="262"/>
      <c r="BJ401" s="124"/>
      <c r="BK401" s="262"/>
      <c r="BL401" s="124"/>
      <c r="BM401" s="266">
        <f t="shared" si="332"/>
        <v>0</v>
      </c>
      <c r="BN401" s="267">
        <f t="shared" si="313"/>
        <v>0</v>
      </c>
      <c r="BO401" s="124">
        <f t="shared" si="333"/>
        <v>0</v>
      </c>
      <c r="BQ401" s="146"/>
    </row>
    <row r="402" spans="1:69" s="112" customFormat="1" ht="103.2" customHeight="1" x14ac:dyDescent="0.25">
      <c r="A402" s="262" t="s">
        <v>589</v>
      </c>
      <c r="B402" s="1049" t="s">
        <v>1146</v>
      </c>
      <c r="C402" s="1050"/>
      <c r="D402" s="142"/>
      <c r="E402" s="262" t="s">
        <v>46</v>
      </c>
      <c r="F402" s="142"/>
      <c r="G402" s="262" t="s">
        <v>849</v>
      </c>
      <c r="H402" s="142"/>
      <c r="I402" s="262"/>
      <c r="J402" s="262"/>
      <c r="K402" s="262"/>
      <c r="L402" s="262">
        <v>1</v>
      </c>
      <c r="M402" s="262"/>
      <c r="N402" s="371"/>
      <c r="O402" s="262"/>
      <c r="P402" s="262"/>
      <c r="Q402" s="262"/>
      <c r="R402" s="262">
        <v>1</v>
      </c>
      <c r="S402" s="262"/>
      <c r="T402" s="240"/>
      <c r="U402" s="263" t="s">
        <v>354</v>
      </c>
      <c r="V402" s="262">
        <v>3</v>
      </c>
      <c r="W402" s="262"/>
      <c r="X402" s="262"/>
      <c r="Y402" s="262"/>
      <c r="Z402" s="262"/>
      <c r="AA402" s="262"/>
      <c r="AB402" s="142"/>
      <c r="AC402" s="264"/>
      <c r="AD402" s="640"/>
      <c r="AE402" s="262"/>
      <c r="AF402" s="241"/>
      <c r="AG402" s="472" t="s">
        <v>38</v>
      </c>
      <c r="AH402" s="142"/>
      <c r="AI402" s="262"/>
      <c r="AJ402" s="262"/>
      <c r="AK402" s="262"/>
      <c r="AL402" s="262"/>
      <c r="AM402" s="262"/>
      <c r="AN402" s="262"/>
      <c r="AO402" s="262"/>
      <c r="AP402" s="262"/>
      <c r="AQ402" s="262"/>
      <c r="AR402" s="262"/>
      <c r="AS402" s="262"/>
      <c r="AT402" s="262"/>
      <c r="AV402" s="262">
        <f t="shared" ref="AV402" si="334">SUM(AI402:AT402)</f>
        <v>0</v>
      </c>
      <c r="AX402" s="265" t="s">
        <v>35</v>
      </c>
      <c r="AY402" s="241"/>
      <c r="AZ402" s="262">
        <v>1</v>
      </c>
      <c r="BA402" s="262" t="str">
        <f t="shared" si="311"/>
        <v xml:space="preserve"> </v>
      </c>
      <c r="BC402" s="262"/>
      <c r="BE402" s="262"/>
      <c r="BF402" s="124"/>
      <c r="BG402" s="262"/>
      <c r="BH402" s="124"/>
      <c r="BI402" s="262"/>
      <c r="BJ402" s="124"/>
      <c r="BK402" s="262"/>
      <c r="BL402" s="124"/>
      <c r="BM402" s="266">
        <f t="shared" ref="BM402:BM404" si="335">BE402+BG402+BI402+BK402</f>
        <v>0</v>
      </c>
      <c r="BN402" s="267" t="e">
        <f t="shared" si="313"/>
        <v>#DIV/0!</v>
      </c>
      <c r="BO402" s="124">
        <f t="shared" ref="BO402:BO404" si="336">BF402+BH402+BJ402+BL402</f>
        <v>0</v>
      </c>
      <c r="BQ402" s="146"/>
    </row>
    <row r="403" spans="1:69" s="112" customFormat="1" ht="103.2" customHeight="1" x14ac:dyDescent="0.25">
      <c r="A403" s="262" t="s">
        <v>590</v>
      </c>
      <c r="B403" s="1049" t="s">
        <v>1147</v>
      </c>
      <c r="C403" s="1050"/>
      <c r="D403" s="142"/>
      <c r="E403" s="262" t="s">
        <v>46</v>
      </c>
      <c r="F403" s="142"/>
      <c r="G403" s="262" t="s">
        <v>849</v>
      </c>
      <c r="H403" s="142"/>
      <c r="I403" s="262"/>
      <c r="J403" s="262"/>
      <c r="K403" s="262"/>
      <c r="L403" s="262">
        <v>1</v>
      </c>
      <c r="M403" s="262"/>
      <c r="N403" s="371"/>
      <c r="O403" s="262"/>
      <c r="P403" s="262"/>
      <c r="Q403" s="262">
        <v>1</v>
      </c>
      <c r="R403" s="262"/>
      <c r="S403" s="262"/>
      <c r="T403" s="240"/>
      <c r="U403" s="263" t="s">
        <v>354</v>
      </c>
      <c r="V403" s="262">
        <v>3</v>
      </c>
      <c r="W403" s="262"/>
      <c r="X403" s="262"/>
      <c r="Y403" s="262">
        <v>1</v>
      </c>
      <c r="Z403" s="262"/>
      <c r="AA403" s="262"/>
      <c r="AB403" s="142"/>
      <c r="AC403" s="264"/>
      <c r="AD403" s="640"/>
      <c r="AE403" s="262"/>
      <c r="AF403" s="241"/>
      <c r="AG403" s="472" t="s">
        <v>38</v>
      </c>
      <c r="AH403" s="142"/>
      <c r="AI403" s="262"/>
      <c r="AJ403" s="262"/>
      <c r="AK403" s="262"/>
      <c r="AL403" s="262"/>
      <c r="AM403" s="262"/>
      <c r="AN403" s="262"/>
      <c r="AO403" s="262"/>
      <c r="AP403" s="262"/>
      <c r="AQ403" s="262"/>
      <c r="AR403" s="262"/>
      <c r="AS403" s="262"/>
      <c r="AT403" s="262"/>
      <c r="AV403" s="262">
        <f t="shared" ref="AV403" si="337">SUM(AI403:AT403)</f>
        <v>0</v>
      </c>
      <c r="AX403" s="265" t="s">
        <v>41</v>
      </c>
      <c r="AY403" s="241"/>
      <c r="AZ403" s="262">
        <v>1</v>
      </c>
      <c r="BA403" s="262" t="str">
        <f t="shared" si="311"/>
        <v xml:space="preserve"> </v>
      </c>
      <c r="BC403" s="262"/>
      <c r="BE403" s="262"/>
      <c r="BF403" s="124"/>
      <c r="BG403" s="262"/>
      <c r="BH403" s="124"/>
      <c r="BI403" s="262"/>
      <c r="BJ403" s="124"/>
      <c r="BK403" s="262"/>
      <c r="BL403" s="124"/>
      <c r="BM403" s="266">
        <f t="shared" si="335"/>
        <v>0</v>
      </c>
      <c r="BN403" s="267" t="e">
        <f t="shared" ref="BN403:BN404" si="338">BM403/AV403</f>
        <v>#DIV/0!</v>
      </c>
      <c r="BO403" s="124">
        <f t="shared" si="336"/>
        <v>0</v>
      </c>
      <c r="BQ403" s="146"/>
    </row>
    <row r="404" spans="1:69" s="112" customFormat="1" ht="103.2" customHeight="1" x14ac:dyDescent="0.25">
      <c r="A404" s="262" t="s">
        <v>591</v>
      </c>
      <c r="B404" s="1049" t="s">
        <v>1148</v>
      </c>
      <c r="C404" s="1050"/>
      <c r="D404" s="142"/>
      <c r="E404" s="262" t="s">
        <v>46</v>
      </c>
      <c r="F404" s="142"/>
      <c r="G404" s="262" t="s">
        <v>849</v>
      </c>
      <c r="H404" s="142"/>
      <c r="I404" s="262"/>
      <c r="J404" s="262"/>
      <c r="K404" s="262"/>
      <c r="L404" s="262">
        <v>1</v>
      </c>
      <c r="M404" s="262"/>
      <c r="N404" s="371"/>
      <c r="O404" s="262"/>
      <c r="P404" s="262"/>
      <c r="Q404" s="262">
        <v>1</v>
      </c>
      <c r="R404" s="262"/>
      <c r="S404" s="262"/>
      <c r="T404" s="240"/>
      <c r="U404" s="263" t="s">
        <v>354</v>
      </c>
      <c r="V404" s="262">
        <v>3</v>
      </c>
      <c r="W404" s="262"/>
      <c r="X404" s="262"/>
      <c r="Y404" s="262"/>
      <c r="Z404" s="262"/>
      <c r="AA404" s="262"/>
      <c r="AB404" s="142"/>
      <c r="AC404" s="264"/>
      <c r="AD404" s="640"/>
      <c r="AE404" s="262"/>
      <c r="AF404" s="241"/>
      <c r="AG404" s="472" t="s">
        <v>38</v>
      </c>
      <c r="AH404" s="142"/>
      <c r="AI404" s="262"/>
      <c r="AJ404" s="262"/>
      <c r="AK404" s="262"/>
      <c r="AL404" s="262"/>
      <c r="AM404" s="262"/>
      <c r="AN404" s="262"/>
      <c r="AO404" s="262"/>
      <c r="AP404" s="262"/>
      <c r="AQ404" s="262"/>
      <c r="AR404" s="262"/>
      <c r="AS404" s="262"/>
      <c r="AT404" s="262"/>
      <c r="AV404" s="262">
        <f t="shared" ref="AV404" si="339">SUM(AI404:AT404)</f>
        <v>0</v>
      </c>
      <c r="AX404" s="265" t="s">
        <v>76</v>
      </c>
      <c r="AY404" s="241"/>
      <c r="AZ404" s="262">
        <v>1</v>
      </c>
      <c r="BA404" s="262" t="str">
        <f t="shared" si="311"/>
        <v xml:space="preserve"> </v>
      </c>
      <c r="BC404" s="262"/>
      <c r="BE404" s="262"/>
      <c r="BF404" s="124"/>
      <c r="BG404" s="262"/>
      <c r="BH404" s="124"/>
      <c r="BI404" s="262"/>
      <c r="BJ404" s="124"/>
      <c r="BK404" s="262"/>
      <c r="BL404" s="124"/>
      <c r="BM404" s="266">
        <f t="shared" si="335"/>
        <v>0</v>
      </c>
      <c r="BN404" s="267" t="e">
        <f t="shared" si="338"/>
        <v>#DIV/0!</v>
      </c>
      <c r="BO404" s="124">
        <f t="shared" si="336"/>
        <v>0</v>
      </c>
      <c r="BQ404" s="146"/>
    </row>
    <row r="405" spans="1:69" s="112" customFormat="1" ht="103.2" customHeight="1" x14ac:dyDescent="0.25">
      <c r="A405" s="262" t="s">
        <v>720</v>
      </c>
      <c r="B405" s="1049" t="s">
        <v>1149</v>
      </c>
      <c r="C405" s="1050"/>
      <c r="D405" s="142"/>
      <c r="E405" s="262" t="s">
        <v>46</v>
      </c>
      <c r="F405" s="142"/>
      <c r="G405" s="262" t="s">
        <v>849</v>
      </c>
      <c r="H405" s="142"/>
      <c r="I405" s="262"/>
      <c r="J405" s="262"/>
      <c r="K405" s="262"/>
      <c r="L405" s="262">
        <v>1</v>
      </c>
      <c r="M405" s="262"/>
      <c r="N405" s="371"/>
      <c r="O405" s="262"/>
      <c r="P405" s="262"/>
      <c r="Q405" s="262">
        <v>1</v>
      </c>
      <c r="R405" s="262"/>
      <c r="S405" s="262"/>
      <c r="T405" s="240"/>
      <c r="U405" s="263" t="s">
        <v>354</v>
      </c>
      <c r="V405" s="262">
        <v>3</v>
      </c>
      <c r="W405" s="262"/>
      <c r="X405" s="262"/>
      <c r="Y405" s="262">
        <v>1</v>
      </c>
      <c r="Z405" s="262">
        <v>1</v>
      </c>
      <c r="AA405" s="262"/>
      <c r="AB405" s="142"/>
      <c r="AC405" s="264"/>
      <c r="AD405" s="640"/>
      <c r="AE405" s="262"/>
      <c r="AF405" s="241"/>
      <c r="AG405" s="472" t="s">
        <v>38</v>
      </c>
      <c r="AH405" s="142"/>
      <c r="AI405" s="262"/>
      <c r="AJ405" s="262"/>
      <c r="AK405" s="262"/>
      <c r="AL405" s="262"/>
      <c r="AM405" s="262"/>
      <c r="AN405" s="262"/>
      <c r="AO405" s="262"/>
      <c r="AP405" s="262"/>
      <c r="AQ405" s="262"/>
      <c r="AR405" s="262"/>
      <c r="AS405" s="262"/>
      <c r="AT405" s="262"/>
      <c r="AV405" s="262">
        <f t="shared" si="307"/>
        <v>0</v>
      </c>
      <c r="AX405" s="265" t="s">
        <v>249</v>
      </c>
      <c r="AY405" s="241"/>
      <c r="AZ405" s="262">
        <v>1</v>
      </c>
      <c r="BA405" s="262" t="str">
        <f t="shared" si="311"/>
        <v xml:space="preserve"> </v>
      </c>
      <c r="BC405" s="262"/>
      <c r="BE405" s="262"/>
      <c r="BF405" s="124"/>
      <c r="BG405" s="262"/>
      <c r="BH405" s="124"/>
      <c r="BI405" s="262"/>
      <c r="BJ405" s="124"/>
      <c r="BK405" s="262"/>
      <c r="BL405" s="124"/>
      <c r="BM405" s="266">
        <f t="shared" si="308"/>
        <v>0</v>
      </c>
      <c r="BN405" s="267" t="e">
        <f t="shared" si="313"/>
        <v>#DIV/0!</v>
      </c>
      <c r="BO405" s="124">
        <f t="shared" si="309"/>
        <v>0</v>
      </c>
      <c r="BQ405" s="146"/>
    </row>
    <row r="406" spans="1:69" s="112" customFormat="1" ht="103.2" customHeight="1" x14ac:dyDescent="0.25">
      <c r="A406" s="262" t="s">
        <v>727</v>
      </c>
      <c r="B406" s="1049" t="s">
        <v>1150</v>
      </c>
      <c r="C406" s="1050"/>
      <c r="D406" s="142"/>
      <c r="E406" s="262" t="s">
        <v>46</v>
      </c>
      <c r="F406" s="142"/>
      <c r="G406" s="262" t="s">
        <v>849</v>
      </c>
      <c r="H406" s="142"/>
      <c r="I406" s="262"/>
      <c r="J406" s="262"/>
      <c r="K406" s="262"/>
      <c r="L406" s="262">
        <v>1</v>
      </c>
      <c r="M406" s="262"/>
      <c r="N406" s="371"/>
      <c r="O406" s="262"/>
      <c r="P406" s="262"/>
      <c r="Q406" s="262">
        <v>1</v>
      </c>
      <c r="R406" s="262"/>
      <c r="S406" s="262"/>
      <c r="T406" s="240"/>
      <c r="U406" s="263" t="s">
        <v>354</v>
      </c>
      <c r="V406" s="262">
        <v>3</v>
      </c>
      <c r="W406" s="262"/>
      <c r="X406" s="262"/>
      <c r="Y406" s="262"/>
      <c r="Z406" s="262"/>
      <c r="AA406" s="262"/>
      <c r="AB406" s="142"/>
      <c r="AC406" s="264"/>
      <c r="AD406" s="640"/>
      <c r="AE406" s="262"/>
      <c r="AF406" s="241"/>
      <c r="AG406" s="472" t="s">
        <v>38</v>
      </c>
      <c r="AH406" s="142"/>
      <c r="AI406" s="262"/>
      <c r="AJ406" s="262"/>
      <c r="AK406" s="262"/>
      <c r="AL406" s="262"/>
      <c r="AM406" s="262"/>
      <c r="AN406" s="262"/>
      <c r="AO406" s="262"/>
      <c r="AP406" s="262"/>
      <c r="AQ406" s="262"/>
      <c r="AR406" s="262"/>
      <c r="AS406" s="262"/>
      <c r="AT406" s="262"/>
      <c r="AV406" s="262">
        <f t="shared" si="307"/>
        <v>0</v>
      </c>
      <c r="AX406" s="265" t="s">
        <v>804</v>
      </c>
      <c r="AY406" s="241"/>
      <c r="AZ406" s="262">
        <v>1</v>
      </c>
      <c r="BA406" s="262" t="str">
        <f t="shared" si="311"/>
        <v xml:space="preserve"> </v>
      </c>
      <c r="BC406" s="262"/>
      <c r="BE406" s="262"/>
      <c r="BF406" s="124"/>
      <c r="BG406" s="262"/>
      <c r="BH406" s="124"/>
      <c r="BI406" s="262"/>
      <c r="BJ406" s="124"/>
      <c r="BK406" s="262"/>
      <c r="BL406" s="124"/>
      <c r="BM406" s="266">
        <f t="shared" si="308"/>
        <v>0</v>
      </c>
      <c r="BN406" s="267" t="e">
        <f t="shared" si="313"/>
        <v>#DIV/0!</v>
      </c>
      <c r="BO406" s="124">
        <f t="shared" si="309"/>
        <v>0</v>
      </c>
      <c r="BQ406" s="146"/>
    </row>
    <row r="407" spans="1:69" s="91" customFormat="1" ht="9" customHeight="1" thickBot="1" x14ac:dyDescent="0.3">
      <c r="A407" s="111"/>
      <c r="B407" s="112"/>
      <c r="C407" s="112"/>
      <c r="D407" s="111"/>
      <c r="E407" s="111"/>
      <c r="F407" s="111"/>
      <c r="G407" s="111"/>
      <c r="H407" s="111"/>
      <c r="I407" s="111"/>
      <c r="J407" s="111"/>
      <c r="K407" s="111"/>
      <c r="L407" s="111"/>
      <c r="M407" s="111"/>
      <c r="N407" s="111"/>
      <c r="O407" s="111"/>
      <c r="P407" s="111"/>
      <c r="Q407" s="111"/>
      <c r="R407" s="111"/>
      <c r="S407" s="111"/>
      <c r="T407" s="111"/>
      <c r="U407" s="113"/>
      <c r="V407" s="111"/>
      <c r="W407" s="111"/>
      <c r="X407" s="111"/>
      <c r="Y407" s="111"/>
      <c r="Z407" s="111"/>
      <c r="AA407" s="111"/>
      <c r="AB407" s="111"/>
      <c r="AC407" s="114"/>
      <c r="AD407" s="132"/>
      <c r="AE407" s="111"/>
      <c r="AF407" s="111"/>
      <c r="AG407" s="111"/>
      <c r="AH407" s="111"/>
      <c r="AI407" s="111"/>
      <c r="AJ407" s="111"/>
      <c r="AK407" s="111"/>
      <c r="AL407" s="111"/>
      <c r="AM407" s="111"/>
      <c r="AN407" s="111"/>
      <c r="AO407" s="111"/>
      <c r="AP407" s="111"/>
      <c r="AQ407" s="111"/>
      <c r="AR407" s="111"/>
      <c r="AS407" s="111"/>
      <c r="AT407" s="111"/>
      <c r="AV407" s="111"/>
      <c r="AX407" s="112"/>
      <c r="AY407" s="111"/>
      <c r="AZ407" s="111"/>
      <c r="BA407" s="111"/>
      <c r="BC407" s="111"/>
      <c r="BF407" s="115"/>
      <c r="BH407" s="115"/>
      <c r="BJ407" s="115"/>
      <c r="BL407" s="115"/>
      <c r="BM407" s="116"/>
      <c r="BN407" s="116"/>
      <c r="BO407" s="115"/>
    </row>
    <row r="408" spans="1:69" s="203" customFormat="1" ht="60.6" customHeight="1" thickTop="1" thickBot="1" x14ac:dyDescent="0.3">
      <c r="A408" s="785" t="str">
        <f>B387</f>
        <v>AUDITORÍA A CONTRATOS DE PRESTACIÓN DE SERVICIOS</v>
      </c>
      <c r="B408" s="785"/>
      <c r="C408" s="416" t="s">
        <v>333</v>
      </c>
      <c r="D408" s="200"/>
      <c r="E408" s="358">
        <f>COUNTIF(BC388:BC406,"P")</f>
        <v>0</v>
      </c>
      <c r="F408" s="200"/>
      <c r="G408" s="572">
        <f>E408/(E408+E409)</f>
        <v>0</v>
      </c>
      <c r="H408" s="200"/>
      <c r="I408" s="358">
        <f>SUM(I388:I406)</f>
        <v>0</v>
      </c>
      <c r="J408" s="358">
        <f>SUM(J388:J406)</f>
        <v>0</v>
      </c>
      <c r="K408" s="358">
        <f>SUM(K388:K406)</f>
        <v>0</v>
      </c>
      <c r="L408" s="358">
        <f>SUM(L388:L406)</f>
        <v>19</v>
      </c>
      <c r="M408" s="358">
        <f>SUM(M388:M406)</f>
        <v>0</v>
      </c>
      <c r="N408" s="201"/>
      <c r="O408" s="358">
        <f>SUM(O388:O406)</f>
        <v>3</v>
      </c>
      <c r="P408" s="358">
        <f>SUM(P388:P406)</f>
        <v>10</v>
      </c>
      <c r="Q408" s="358">
        <f>SUM(Q388:Q406)</f>
        <v>5</v>
      </c>
      <c r="R408" s="358">
        <f>SUM(R388:R406)</f>
        <v>1</v>
      </c>
      <c r="S408" s="358">
        <f>SUM(S388:S406)</f>
        <v>0</v>
      </c>
      <c r="T408" s="200"/>
      <c r="U408" s="202"/>
      <c r="V408" s="200"/>
      <c r="W408" s="511">
        <f>SUM(W388:W406)</f>
        <v>0</v>
      </c>
      <c r="X408" s="511">
        <f>SUM(X388:X406)</f>
        <v>1</v>
      </c>
      <c r="Y408" s="511">
        <f>SUM(Y388:Y406)</f>
        <v>7</v>
      </c>
      <c r="Z408" s="511">
        <f>SUM(Z388:Z406)</f>
        <v>3</v>
      </c>
      <c r="AA408" s="511">
        <f>SUM(AA388:AA406)</f>
        <v>0</v>
      </c>
      <c r="AB408" s="200"/>
      <c r="AC408" s="887"/>
      <c r="AD408" s="639"/>
      <c r="AE408" s="200"/>
      <c r="AF408" s="200"/>
      <c r="AG408" s="358" t="s">
        <v>253</v>
      </c>
      <c r="AH408" s="200"/>
      <c r="AI408" s="785">
        <f>SUM(AI388:AK406)</f>
        <v>0</v>
      </c>
      <c r="AJ408" s="785"/>
      <c r="AK408" s="785"/>
      <c r="AL408" s="785">
        <f>SUM(AL388:AN406)</f>
        <v>1</v>
      </c>
      <c r="AM408" s="785"/>
      <c r="AN408" s="785"/>
      <c r="AO408" s="785">
        <f>SUM(AO388:AQ406)</f>
        <v>2</v>
      </c>
      <c r="AP408" s="785"/>
      <c r="AQ408" s="785"/>
      <c r="AR408" s="785">
        <f>SUM(AR388:AT406)</f>
        <v>3</v>
      </c>
      <c r="AS408" s="785"/>
      <c r="AT408" s="785"/>
      <c r="AV408" s="785">
        <f>SUM(AV388:AV406)</f>
        <v>6</v>
      </c>
      <c r="AX408" s="1289" t="s">
        <v>264</v>
      </c>
      <c r="AY408" s="200"/>
      <c r="AZ408" s="358">
        <f>SUM(AZ388:AZ406)</f>
        <v>19</v>
      </c>
      <c r="BA408" s="358">
        <f>SUM(BA388:BA406)</f>
        <v>6</v>
      </c>
      <c r="BC408" s="201"/>
      <c r="BE408" s="375">
        <f t="shared" ref="BE408:BM408" si="340">SUM(BE388:BE406)</f>
        <v>0</v>
      </c>
      <c r="BF408" s="847">
        <f t="shared" si="340"/>
        <v>0</v>
      </c>
      <c r="BG408" s="375">
        <f t="shared" si="340"/>
        <v>0</v>
      </c>
      <c r="BH408" s="847">
        <f t="shared" si="340"/>
        <v>0</v>
      </c>
      <c r="BI408" s="375">
        <f t="shared" si="340"/>
        <v>0</v>
      </c>
      <c r="BJ408" s="847">
        <f t="shared" si="340"/>
        <v>0</v>
      </c>
      <c r="BK408" s="375">
        <f t="shared" si="340"/>
        <v>0</v>
      </c>
      <c r="BL408" s="847">
        <f t="shared" si="340"/>
        <v>0</v>
      </c>
      <c r="BM408" s="1205">
        <f t="shared" si="340"/>
        <v>0</v>
      </c>
      <c r="BN408" s="1220">
        <f>BM408/AV408</f>
        <v>0</v>
      </c>
      <c r="BO408" s="847">
        <f>SUM(BO388:BO406)</f>
        <v>0</v>
      </c>
      <c r="BP408" s="204"/>
      <c r="BQ408" s="204"/>
    </row>
    <row r="409" spans="1:69" s="203" customFormat="1" ht="60.6" customHeight="1" thickTop="1" thickBot="1" x14ac:dyDescent="0.3">
      <c r="A409" s="785"/>
      <c r="B409" s="785"/>
      <c r="C409" s="416" t="s">
        <v>334</v>
      </c>
      <c r="D409" s="200"/>
      <c r="E409" s="358">
        <f>COUNTIF(BC388:BC406,"C")</f>
        <v>6</v>
      </c>
      <c r="F409" s="200"/>
      <c r="G409" s="572">
        <f>E409/(E408+E409)</f>
        <v>1</v>
      </c>
      <c r="H409" s="200"/>
      <c r="I409" s="785">
        <f>SUM(I408:M408)</f>
        <v>19</v>
      </c>
      <c r="J409" s="785"/>
      <c r="K409" s="785"/>
      <c r="L409" s="785"/>
      <c r="M409" s="785"/>
      <c r="N409" s="201"/>
      <c r="O409" s="785">
        <f>SUM(O408:S408)</f>
        <v>19</v>
      </c>
      <c r="P409" s="785"/>
      <c r="Q409" s="785"/>
      <c r="R409" s="785"/>
      <c r="S409" s="785"/>
      <c r="T409" s="200"/>
      <c r="U409" s="202"/>
      <c r="V409" s="200"/>
      <c r="W409" s="200"/>
      <c r="X409" s="200"/>
      <c r="Y409" s="200"/>
      <c r="Z409" s="200"/>
      <c r="AA409" s="200"/>
      <c r="AB409" s="200"/>
      <c r="AC409" s="887"/>
      <c r="AD409" s="639"/>
      <c r="AE409" s="200"/>
      <c r="AF409" s="200"/>
      <c r="AG409" s="358" t="s">
        <v>766</v>
      </c>
      <c r="AH409" s="200"/>
      <c r="AI409" s="785">
        <f>AI408+AL408+AO408+AR408</f>
        <v>6</v>
      </c>
      <c r="AJ409" s="785"/>
      <c r="AK409" s="785"/>
      <c r="AL409" s="785"/>
      <c r="AM409" s="785"/>
      <c r="AN409" s="785"/>
      <c r="AO409" s="785"/>
      <c r="AP409" s="785"/>
      <c r="AQ409" s="785"/>
      <c r="AR409" s="785"/>
      <c r="AS409" s="785"/>
      <c r="AT409" s="785"/>
      <c r="AV409" s="785"/>
      <c r="AX409" s="1289"/>
      <c r="AY409" s="200"/>
      <c r="AZ409" s="1292">
        <f>BA408/AZ408</f>
        <v>0.31578947368421051</v>
      </c>
      <c r="BA409" s="1292"/>
      <c r="BC409" s="206"/>
      <c r="BE409" s="376" t="e">
        <f>BE408/AI408</f>
        <v>#DIV/0!</v>
      </c>
      <c r="BF409" s="847"/>
      <c r="BG409" s="376">
        <f>BG408/AL408</f>
        <v>0</v>
      </c>
      <c r="BH409" s="847"/>
      <c r="BI409" s="376">
        <f>BI408/AO408</f>
        <v>0</v>
      </c>
      <c r="BJ409" s="847"/>
      <c r="BK409" s="376">
        <f>BK408/AR408</f>
        <v>0</v>
      </c>
      <c r="BL409" s="847"/>
      <c r="BM409" s="1205"/>
      <c r="BN409" s="1220"/>
      <c r="BO409" s="847"/>
      <c r="BP409" s="204"/>
      <c r="BQ409" s="204"/>
    </row>
    <row r="410" spans="1:69" s="91" customFormat="1" ht="23.4" thickTop="1" x14ac:dyDescent="0.25">
      <c r="A410" s="117"/>
      <c r="B410" s="118"/>
      <c r="C410" s="118"/>
      <c r="D410" s="111"/>
      <c r="E410" s="111"/>
      <c r="F410" s="111"/>
      <c r="G410" s="111"/>
      <c r="H410" s="111"/>
      <c r="I410" s="111"/>
      <c r="J410" s="111"/>
      <c r="K410" s="111"/>
      <c r="L410" s="111"/>
      <c r="M410" s="111"/>
      <c r="N410" s="111"/>
      <c r="O410" s="111"/>
      <c r="P410" s="111"/>
      <c r="Q410" s="111"/>
      <c r="R410" s="111"/>
      <c r="S410" s="111"/>
      <c r="T410" s="111"/>
      <c r="U410" s="113"/>
      <c r="V410" s="111"/>
      <c r="W410" s="111"/>
      <c r="X410" s="111"/>
      <c r="Y410" s="111"/>
      <c r="Z410" s="111"/>
      <c r="AA410" s="111"/>
      <c r="AB410" s="111"/>
      <c r="AC410" s="114"/>
      <c r="AD410" s="132"/>
      <c r="AE410" s="111"/>
      <c r="AF410" s="111"/>
      <c r="AG410" s="111"/>
      <c r="AH410" s="111"/>
      <c r="AI410" s="111"/>
      <c r="AJ410" s="111"/>
      <c r="AK410" s="111"/>
      <c r="AL410" s="111"/>
      <c r="AM410" s="111"/>
      <c r="AN410" s="111"/>
      <c r="AO410" s="111"/>
      <c r="AP410" s="111"/>
      <c r="AQ410" s="111"/>
      <c r="AR410" s="111"/>
      <c r="AS410" s="111"/>
      <c r="AT410" s="111"/>
      <c r="AV410" s="111"/>
      <c r="AX410" s="112"/>
      <c r="AY410" s="111"/>
      <c r="AZ410" s="111"/>
      <c r="BA410" s="111"/>
      <c r="BC410" s="111"/>
      <c r="BF410" s="115"/>
      <c r="BH410" s="115"/>
      <c r="BJ410" s="115"/>
      <c r="BL410" s="115"/>
      <c r="BM410" s="116"/>
      <c r="BN410" s="116"/>
      <c r="BO410" s="115"/>
    </row>
    <row r="411" spans="1:69" s="204" customFormat="1" ht="72.599999999999994" customHeight="1" x14ac:dyDescent="0.25">
      <c r="A411" s="268">
        <v>16</v>
      </c>
      <c r="B411" s="1297" t="s">
        <v>568</v>
      </c>
      <c r="C411" s="1298"/>
      <c r="D411" s="201"/>
      <c r="E411" s="111"/>
      <c r="F411" s="111"/>
      <c r="G411" s="111"/>
      <c r="H411" s="201"/>
      <c r="I411" s="210"/>
      <c r="J411" s="210"/>
      <c r="K411" s="210"/>
      <c r="L411" s="210"/>
      <c r="M411" s="210"/>
      <c r="N411" s="201"/>
      <c r="O411" s="210"/>
      <c r="P411" s="210"/>
      <c r="Q411" s="210"/>
      <c r="R411" s="210"/>
      <c r="S411" s="210"/>
      <c r="T411" s="201"/>
      <c r="U411" s="211"/>
      <c r="V411" s="210"/>
      <c r="W411" s="210"/>
      <c r="X411" s="210"/>
      <c r="Y411" s="210"/>
      <c r="Z411" s="210"/>
      <c r="AA411" s="210"/>
      <c r="AB411" s="201"/>
      <c r="AC411" s="207"/>
      <c r="AD411" s="205"/>
      <c r="AE411" s="210"/>
      <c r="AF411" s="201"/>
      <c r="AG411" s="210"/>
      <c r="AH411" s="201"/>
      <c r="AI411" s="210"/>
      <c r="AJ411" s="210"/>
      <c r="AK411" s="210"/>
      <c r="AL411" s="210"/>
      <c r="AM411" s="210"/>
      <c r="AN411" s="210"/>
      <c r="AO411" s="210"/>
      <c r="AP411" s="210"/>
      <c r="AQ411" s="210"/>
      <c r="AR411" s="210"/>
      <c r="AS411" s="210"/>
      <c r="AT411" s="210"/>
      <c r="AV411" s="210"/>
      <c r="AX411" s="212"/>
      <c r="AY411" s="201"/>
      <c r="AZ411" s="210"/>
      <c r="BA411" s="210"/>
      <c r="BC411" s="210"/>
      <c r="BF411" s="209"/>
      <c r="BH411" s="209"/>
      <c r="BJ411" s="209"/>
      <c r="BL411" s="209"/>
      <c r="BM411" s="203"/>
      <c r="BN411" s="203"/>
      <c r="BO411" s="209"/>
    </row>
    <row r="412" spans="1:69" s="91" customFormat="1" ht="183" customHeight="1" x14ac:dyDescent="0.25">
      <c r="A412" s="665" t="s">
        <v>315</v>
      </c>
      <c r="B412" s="1059" t="s">
        <v>1080</v>
      </c>
      <c r="C412" s="1060"/>
      <c r="D412" s="111"/>
      <c r="E412" s="269" t="s">
        <v>569</v>
      </c>
      <c r="F412" s="111"/>
      <c r="G412" s="269" t="s">
        <v>849</v>
      </c>
      <c r="H412" s="111"/>
      <c r="I412" s="269"/>
      <c r="J412" s="269"/>
      <c r="K412" s="269"/>
      <c r="L412" s="269">
        <v>1</v>
      </c>
      <c r="M412" s="269"/>
      <c r="N412" s="111"/>
      <c r="O412" s="269"/>
      <c r="P412" s="269">
        <v>1</v>
      </c>
      <c r="Q412" s="269"/>
      <c r="R412" s="269"/>
      <c r="S412" s="269"/>
      <c r="T412" s="111"/>
      <c r="U412" s="270" t="s">
        <v>354</v>
      </c>
      <c r="V412" s="269">
        <v>3</v>
      </c>
      <c r="W412" s="269"/>
      <c r="X412" s="269">
        <v>1</v>
      </c>
      <c r="Y412" s="269">
        <v>1</v>
      </c>
      <c r="Z412" s="269"/>
      <c r="AA412" s="269"/>
      <c r="AB412" s="111"/>
      <c r="AC412" s="271"/>
      <c r="AD412" s="132"/>
      <c r="AE412" s="269" t="s">
        <v>785</v>
      </c>
      <c r="AF412" s="111"/>
      <c r="AG412" s="665" t="s">
        <v>1018</v>
      </c>
      <c r="AH412" s="111"/>
      <c r="AI412" s="665"/>
      <c r="AJ412" s="665"/>
      <c r="AK412" s="665"/>
      <c r="AL412" s="665"/>
      <c r="AM412" s="665">
        <v>1</v>
      </c>
      <c r="AN412" s="665"/>
      <c r="AO412" s="665"/>
      <c r="AP412" s="665"/>
      <c r="AQ412" s="665"/>
      <c r="AR412" s="665"/>
      <c r="AS412" s="665"/>
      <c r="AT412" s="665"/>
      <c r="AV412" s="269">
        <f t="shared" ref="AV412:AV416" si="341">SUM(AI412:AT412)</f>
        <v>1</v>
      </c>
      <c r="AX412" s="272" t="s">
        <v>84</v>
      </c>
      <c r="AY412" s="111"/>
      <c r="AZ412" s="269">
        <v>1</v>
      </c>
      <c r="BA412" s="269">
        <f>IF(AV412&lt;&gt;0,1," ")</f>
        <v>1</v>
      </c>
      <c r="BC412" s="269" t="s">
        <v>3</v>
      </c>
      <c r="BE412" s="269"/>
      <c r="BF412" s="124"/>
      <c r="BG412" s="269"/>
      <c r="BH412" s="124"/>
      <c r="BI412" s="269"/>
      <c r="BJ412" s="124"/>
      <c r="BK412" s="269"/>
      <c r="BL412" s="124"/>
      <c r="BM412" s="273">
        <f t="shared" ref="BM412:BM416" si="342">BE412+BG412+BI412+BK412</f>
        <v>0</v>
      </c>
      <c r="BN412" s="274">
        <f>BM412/AV412</f>
        <v>0</v>
      </c>
      <c r="BO412" s="124">
        <f t="shared" ref="BO412:BO416" si="343">BF412+BH412+BJ412+BL412</f>
        <v>0</v>
      </c>
      <c r="BQ412" s="128"/>
    </row>
    <row r="413" spans="1:69" s="91" customFormat="1" ht="195" customHeight="1" x14ac:dyDescent="0.25">
      <c r="A413" s="665" t="s">
        <v>315</v>
      </c>
      <c r="B413" s="1059" t="s">
        <v>1081</v>
      </c>
      <c r="C413" s="1060"/>
      <c r="D413" s="111"/>
      <c r="E413" s="269" t="s">
        <v>569</v>
      </c>
      <c r="F413" s="111"/>
      <c r="G413" s="269" t="s">
        <v>849</v>
      </c>
      <c r="H413" s="111"/>
      <c r="I413" s="269"/>
      <c r="J413" s="269"/>
      <c r="K413" s="269"/>
      <c r="L413" s="269">
        <v>1</v>
      </c>
      <c r="M413" s="269"/>
      <c r="N413" s="111"/>
      <c r="O413" s="269"/>
      <c r="P413" s="269">
        <v>1</v>
      </c>
      <c r="Q413" s="269"/>
      <c r="R413" s="269"/>
      <c r="S413" s="269"/>
      <c r="T413" s="111"/>
      <c r="U413" s="270" t="s">
        <v>354</v>
      </c>
      <c r="V413" s="269">
        <v>3</v>
      </c>
      <c r="W413" s="269"/>
      <c r="X413" s="269">
        <v>1</v>
      </c>
      <c r="Y413" s="269">
        <v>1</v>
      </c>
      <c r="Z413" s="269"/>
      <c r="AA413" s="269"/>
      <c r="AB413" s="111"/>
      <c r="AC413" s="271"/>
      <c r="AD413" s="132"/>
      <c r="AE413" s="269" t="s">
        <v>785</v>
      </c>
      <c r="AF413" s="111"/>
      <c r="AG413" s="665" t="s">
        <v>501</v>
      </c>
      <c r="AH413" s="111"/>
      <c r="AI413" s="665"/>
      <c r="AJ413" s="665"/>
      <c r="AK413" s="665"/>
      <c r="AL413" s="665">
        <v>1</v>
      </c>
      <c r="AM413" s="665"/>
      <c r="AN413" s="665"/>
      <c r="AO413" s="665"/>
      <c r="AP413" s="665"/>
      <c r="AQ413" s="665"/>
      <c r="AR413" s="665"/>
      <c r="AS413" s="665"/>
      <c r="AT413" s="665"/>
      <c r="AV413" s="269">
        <f t="shared" ref="AV413" si="344">SUM(AI413:AT413)</f>
        <v>1</v>
      </c>
      <c r="AX413" s="272" t="s">
        <v>84</v>
      </c>
      <c r="AY413" s="111"/>
      <c r="AZ413" s="269">
        <v>1</v>
      </c>
      <c r="BA413" s="269">
        <f>IF(AV413&lt;&gt;0,1," ")</f>
        <v>1</v>
      </c>
      <c r="BC413" s="269" t="s">
        <v>3</v>
      </c>
      <c r="BE413" s="269"/>
      <c r="BF413" s="124"/>
      <c r="BG413" s="269"/>
      <c r="BH413" s="124"/>
      <c r="BI413" s="269"/>
      <c r="BJ413" s="124"/>
      <c r="BK413" s="269"/>
      <c r="BL413" s="124"/>
      <c r="BM413" s="273">
        <f t="shared" ref="BM413" si="345">BE413+BG413+BI413+BK413</f>
        <v>0</v>
      </c>
      <c r="BN413" s="274">
        <f>BM413/AV413</f>
        <v>0</v>
      </c>
      <c r="BO413" s="124">
        <f t="shared" ref="BO413" si="346">BF413+BH413+BJ413+BL413</f>
        <v>0</v>
      </c>
      <c r="BQ413" s="128"/>
    </row>
    <row r="414" spans="1:69" s="91" customFormat="1" ht="90" customHeight="1" x14ac:dyDescent="0.25">
      <c r="A414" s="269" t="s">
        <v>316</v>
      </c>
      <c r="B414" s="1059" t="s">
        <v>1082</v>
      </c>
      <c r="C414" s="1060"/>
      <c r="D414" s="111"/>
      <c r="E414" s="269" t="s">
        <v>569</v>
      </c>
      <c r="F414" s="111"/>
      <c r="G414" s="269" t="s">
        <v>849</v>
      </c>
      <c r="H414" s="111"/>
      <c r="I414" s="269"/>
      <c r="J414" s="269"/>
      <c r="K414" s="269"/>
      <c r="L414" s="269">
        <v>1</v>
      </c>
      <c r="M414" s="269"/>
      <c r="N414" s="111"/>
      <c r="O414" s="269"/>
      <c r="P414" s="269">
        <v>1</v>
      </c>
      <c r="Q414" s="269"/>
      <c r="R414" s="269"/>
      <c r="S414" s="269"/>
      <c r="T414" s="111"/>
      <c r="U414" s="270" t="s">
        <v>354</v>
      </c>
      <c r="V414" s="269">
        <v>3</v>
      </c>
      <c r="W414" s="269"/>
      <c r="X414" s="269"/>
      <c r="Y414" s="269">
        <v>1</v>
      </c>
      <c r="Z414" s="269"/>
      <c r="AA414" s="269"/>
      <c r="AB414" s="111"/>
      <c r="AC414" s="271"/>
      <c r="AD414" s="132"/>
      <c r="AE414" s="269" t="s">
        <v>61</v>
      </c>
      <c r="AF414" s="111"/>
      <c r="AG414" s="473" t="s">
        <v>1011</v>
      </c>
      <c r="AH414" s="111"/>
      <c r="AI414" s="269"/>
      <c r="AJ414" s="269"/>
      <c r="AK414" s="269"/>
      <c r="AL414" s="269"/>
      <c r="AM414" s="269"/>
      <c r="AN414" s="269"/>
      <c r="AO414" s="269"/>
      <c r="AP414" s="269"/>
      <c r="AQ414" s="269"/>
      <c r="AR414" s="269"/>
      <c r="AS414" s="269">
        <v>1</v>
      </c>
      <c r="AT414" s="269"/>
      <c r="AV414" s="269">
        <f t="shared" si="341"/>
        <v>1</v>
      </c>
      <c r="AX414" s="272" t="s">
        <v>78</v>
      </c>
      <c r="AY414" s="111"/>
      <c r="AZ414" s="269">
        <v>1</v>
      </c>
      <c r="BA414" s="269">
        <f t="shared" ref="BA414:BA416" si="347">IF(AV414&lt;&gt;0,1," ")</f>
        <v>1</v>
      </c>
      <c r="BC414" s="269" t="s">
        <v>332</v>
      </c>
      <c r="BE414" s="269"/>
      <c r="BF414" s="124"/>
      <c r="BG414" s="269"/>
      <c r="BH414" s="124"/>
      <c r="BI414" s="269"/>
      <c r="BJ414" s="124"/>
      <c r="BK414" s="269"/>
      <c r="BL414" s="124"/>
      <c r="BM414" s="273">
        <f t="shared" si="342"/>
        <v>0</v>
      </c>
      <c r="BN414" s="274">
        <f t="shared" ref="BN414:BN416" si="348">BM414/AV414</f>
        <v>0</v>
      </c>
      <c r="BO414" s="124">
        <f t="shared" si="343"/>
        <v>0</v>
      </c>
      <c r="BQ414" s="128"/>
    </row>
    <row r="415" spans="1:69" s="112" customFormat="1" ht="94.2" customHeight="1" x14ac:dyDescent="0.25">
      <c r="A415" s="269" t="s">
        <v>317</v>
      </c>
      <c r="B415" s="1059" t="s">
        <v>1083</v>
      </c>
      <c r="C415" s="1060"/>
      <c r="D415" s="371"/>
      <c r="E415" s="269" t="s">
        <v>569</v>
      </c>
      <c r="F415" s="371"/>
      <c r="G415" s="269" t="s">
        <v>849</v>
      </c>
      <c r="H415" s="371"/>
      <c r="I415" s="269"/>
      <c r="J415" s="269"/>
      <c r="K415" s="269"/>
      <c r="L415" s="269">
        <v>1</v>
      </c>
      <c r="M415" s="269"/>
      <c r="N415" s="371"/>
      <c r="O415" s="269"/>
      <c r="P415" s="269">
        <v>1</v>
      </c>
      <c r="Q415" s="269"/>
      <c r="R415" s="269"/>
      <c r="S415" s="269"/>
      <c r="T415" s="144"/>
      <c r="U415" s="270" t="s">
        <v>354</v>
      </c>
      <c r="V415" s="269">
        <v>3</v>
      </c>
      <c r="W415" s="269"/>
      <c r="X415" s="269"/>
      <c r="Y415" s="269">
        <v>1</v>
      </c>
      <c r="Z415" s="269"/>
      <c r="AA415" s="269"/>
      <c r="AB415" s="371"/>
      <c r="AC415" s="271"/>
      <c r="AD415" s="632"/>
      <c r="AE415" s="269"/>
      <c r="AF415" s="145"/>
      <c r="AG415" s="473" t="s">
        <v>38</v>
      </c>
      <c r="AH415" s="111"/>
      <c r="AI415" s="269"/>
      <c r="AJ415" s="269"/>
      <c r="AK415" s="269"/>
      <c r="AL415" s="269"/>
      <c r="AM415" s="269"/>
      <c r="AN415" s="269"/>
      <c r="AO415" s="269"/>
      <c r="AP415" s="269"/>
      <c r="AQ415" s="269"/>
      <c r="AR415" s="269"/>
      <c r="AS415" s="269"/>
      <c r="AT415" s="269"/>
      <c r="AV415" s="269">
        <f t="shared" si="341"/>
        <v>0</v>
      </c>
      <c r="AX415" s="272" t="s">
        <v>77</v>
      </c>
      <c r="AY415" s="145"/>
      <c r="AZ415" s="269">
        <v>1</v>
      </c>
      <c r="BA415" s="269" t="str">
        <f t="shared" si="347"/>
        <v xml:space="preserve"> </v>
      </c>
      <c r="BC415" s="269"/>
      <c r="BE415" s="269"/>
      <c r="BF415" s="124"/>
      <c r="BG415" s="269"/>
      <c r="BH415" s="124"/>
      <c r="BI415" s="269"/>
      <c r="BJ415" s="124"/>
      <c r="BK415" s="269"/>
      <c r="BL415" s="124"/>
      <c r="BM415" s="273">
        <f t="shared" si="342"/>
        <v>0</v>
      </c>
      <c r="BN415" s="274" t="e">
        <f t="shared" si="348"/>
        <v>#DIV/0!</v>
      </c>
      <c r="BO415" s="124">
        <f t="shared" si="343"/>
        <v>0</v>
      </c>
      <c r="BQ415" s="146"/>
    </row>
    <row r="416" spans="1:69" s="112" customFormat="1" ht="87" customHeight="1" x14ac:dyDescent="0.25">
      <c r="A416" s="665" t="s">
        <v>318</v>
      </c>
      <c r="B416" s="1059" t="s">
        <v>1084</v>
      </c>
      <c r="C416" s="1060"/>
      <c r="D416" s="142"/>
      <c r="E416" s="269" t="s">
        <v>569</v>
      </c>
      <c r="F416" s="142"/>
      <c r="G416" s="269" t="s">
        <v>849</v>
      </c>
      <c r="H416" s="142"/>
      <c r="I416" s="269"/>
      <c r="J416" s="269"/>
      <c r="K416" s="269"/>
      <c r="L416" s="269">
        <v>1</v>
      </c>
      <c r="M416" s="269"/>
      <c r="N416" s="371"/>
      <c r="O416" s="269"/>
      <c r="P416" s="269">
        <v>1</v>
      </c>
      <c r="Q416" s="269"/>
      <c r="R416" s="269"/>
      <c r="S416" s="269"/>
      <c r="T416" s="240"/>
      <c r="U416" s="270" t="s">
        <v>354</v>
      </c>
      <c r="V416" s="269">
        <v>3</v>
      </c>
      <c r="W416" s="269"/>
      <c r="X416" s="269"/>
      <c r="Y416" s="269"/>
      <c r="Z416" s="269"/>
      <c r="AA416" s="269"/>
      <c r="AB416" s="142"/>
      <c r="AC416" s="271"/>
      <c r="AD416" s="640"/>
      <c r="AE416" s="269" t="s">
        <v>785</v>
      </c>
      <c r="AF416" s="111"/>
      <c r="AG416" s="665" t="s">
        <v>794</v>
      </c>
      <c r="AH416" s="142"/>
      <c r="AI416" s="665"/>
      <c r="AJ416" s="665"/>
      <c r="AK416" s="665"/>
      <c r="AL416" s="665"/>
      <c r="AM416" s="665">
        <v>1</v>
      </c>
      <c r="AN416" s="665"/>
      <c r="AO416" s="665"/>
      <c r="AP416" s="665"/>
      <c r="AQ416" s="665"/>
      <c r="AR416" s="665"/>
      <c r="AS416" s="665"/>
      <c r="AT416" s="665"/>
      <c r="AV416" s="269">
        <f t="shared" si="341"/>
        <v>1</v>
      </c>
      <c r="AX416" s="272" t="s">
        <v>62</v>
      </c>
      <c r="AY416" s="241"/>
      <c r="AZ416" s="269">
        <v>1</v>
      </c>
      <c r="BA416" s="269">
        <f t="shared" si="347"/>
        <v>1</v>
      </c>
      <c r="BC416" s="269" t="s">
        <v>3</v>
      </c>
      <c r="BE416" s="269"/>
      <c r="BF416" s="124"/>
      <c r="BG416" s="269"/>
      <c r="BH416" s="124"/>
      <c r="BI416" s="269"/>
      <c r="BJ416" s="124"/>
      <c r="BK416" s="269"/>
      <c r="BL416" s="124"/>
      <c r="BM416" s="273">
        <f t="shared" si="342"/>
        <v>0</v>
      </c>
      <c r="BN416" s="274">
        <f t="shared" si="348"/>
        <v>0</v>
      </c>
      <c r="BO416" s="124">
        <f t="shared" si="343"/>
        <v>0</v>
      </c>
      <c r="BQ416" s="146"/>
    </row>
    <row r="417" spans="1:69" s="91" customFormat="1" ht="9" customHeight="1" thickBot="1" x14ac:dyDescent="0.3">
      <c r="A417" s="111"/>
      <c r="B417" s="112"/>
      <c r="C417" s="112"/>
      <c r="D417" s="111"/>
      <c r="E417" s="111"/>
      <c r="F417" s="111"/>
      <c r="G417" s="111"/>
      <c r="H417" s="111"/>
      <c r="I417" s="111"/>
      <c r="J417" s="111"/>
      <c r="K417" s="111"/>
      <c r="L417" s="111"/>
      <c r="M417" s="111"/>
      <c r="N417" s="111"/>
      <c r="O417" s="111"/>
      <c r="P417" s="111"/>
      <c r="Q417" s="111"/>
      <c r="R417" s="111"/>
      <c r="S417" s="111"/>
      <c r="T417" s="111"/>
      <c r="U417" s="113"/>
      <c r="V417" s="111"/>
      <c r="W417" s="111"/>
      <c r="X417" s="111"/>
      <c r="Y417" s="111"/>
      <c r="Z417" s="111"/>
      <c r="AA417" s="111"/>
      <c r="AB417" s="111"/>
      <c r="AC417" s="114"/>
      <c r="AD417" s="132"/>
      <c r="AE417" s="111"/>
      <c r="AF417" s="111"/>
      <c r="AG417" s="111"/>
      <c r="AH417" s="111"/>
      <c r="AI417" s="111"/>
      <c r="AJ417" s="111"/>
      <c r="AK417" s="111"/>
      <c r="AL417" s="111"/>
      <c r="AM417" s="111"/>
      <c r="AN417" s="111"/>
      <c r="AO417" s="111"/>
      <c r="AP417" s="111"/>
      <c r="AQ417" s="111"/>
      <c r="AR417" s="111"/>
      <c r="AS417" s="111"/>
      <c r="AT417" s="111"/>
      <c r="AV417" s="111"/>
      <c r="AX417" s="112"/>
      <c r="AY417" s="111"/>
      <c r="AZ417" s="111"/>
      <c r="BA417" s="111"/>
      <c r="BC417" s="111"/>
      <c r="BF417" s="115"/>
      <c r="BH417" s="115"/>
      <c r="BJ417" s="115"/>
      <c r="BL417" s="115"/>
      <c r="BM417" s="116"/>
      <c r="BN417" s="116"/>
      <c r="BO417" s="115"/>
    </row>
    <row r="418" spans="1:69" s="203" customFormat="1" ht="59.4" customHeight="1" thickTop="1" thickBot="1" x14ac:dyDescent="0.3">
      <c r="A418" s="802" t="str">
        <f>B411</f>
        <v>AUDITORÍA A LIQUIDACIÓN DE CONVENIOS</v>
      </c>
      <c r="B418" s="802"/>
      <c r="C418" s="417" t="s">
        <v>333</v>
      </c>
      <c r="D418" s="200"/>
      <c r="E418" s="357">
        <f>COUNTIF(BC412:BC416,"P")</f>
        <v>1</v>
      </c>
      <c r="F418" s="200"/>
      <c r="G418" s="573">
        <f>E418/(E418+E419)</f>
        <v>0.25</v>
      </c>
      <c r="H418" s="200"/>
      <c r="I418" s="357">
        <f>SUM(I412:I416)</f>
        <v>0</v>
      </c>
      <c r="J418" s="357">
        <f>SUM(J412:J416)</f>
        <v>0</v>
      </c>
      <c r="K418" s="357">
        <f>SUM(K412:K416)</f>
        <v>0</v>
      </c>
      <c r="L418" s="357">
        <f>SUM(L412:L416)</f>
        <v>5</v>
      </c>
      <c r="M418" s="357">
        <f>SUM(M412:M416)</f>
        <v>0</v>
      </c>
      <c r="N418" s="201"/>
      <c r="O418" s="357">
        <f>SUM(O412:O416)</f>
        <v>0</v>
      </c>
      <c r="P418" s="357">
        <f>SUM(P412:P416)</f>
        <v>5</v>
      </c>
      <c r="Q418" s="357">
        <f>SUM(Q412:Q416)</f>
        <v>0</v>
      </c>
      <c r="R418" s="357">
        <f>SUM(R412:R416)</f>
        <v>0</v>
      </c>
      <c r="S418" s="357">
        <f>SUM(S412:S416)</f>
        <v>0</v>
      </c>
      <c r="T418" s="200"/>
      <c r="U418" s="202"/>
      <c r="V418" s="200"/>
      <c r="W418" s="512">
        <f>SUM(W412:W416)</f>
        <v>0</v>
      </c>
      <c r="X418" s="512">
        <f t="shared" ref="X418:Z418" si="349">SUM(X412:X416)</f>
        <v>2</v>
      </c>
      <c r="Y418" s="512">
        <f t="shared" ref="Y418" si="350">SUM(Y412:Y416)</f>
        <v>4</v>
      </c>
      <c r="Z418" s="512">
        <f t="shared" si="349"/>
        <v>0</v>
      </c>
      <c r="AA418" s="512">
        <f t="shared" ref="AA418" si="351">SUM(AA412:AA416)</f>
        <v>0</v>
      </c>
      <c r="AB418" s="200"/>
      <c r="AC418" s="887"/>
      <c r="AD418" s="639"/>
      <c r="AE418" s="200"/>
      <c r="AF418" s="200"/>
      <c r="AG418" s="357" t="s">
        <v>253</v>
      </c>
      <c r="AH418" s="200"/>
      <c r="AI418" s="802">
        <f>SUM(AI412:AK416)</f>
        <v>0</v>
      </c>
      <c r="AJ418" s="802"/>
      <c r="AK418" s="802"/>
      <c r="AL418" s="802">
        <f>SUM(AL412:AN416)</f>
        <v>3</v>
      </c>
      <c r="AM418" s="802"/>
      <c r="AN418" s="802"/>
      <c r="AO418" s="802">
        <f>SUM(AO412:AQ416)</f>
        <v>0</v>
      </c>
      <c r="AP418" s="802"/>
      <c r="AQ418" s="802"/>
      <c r="AR418" s="802">
        <f>SUM(AR412:AT416)</f>
        <v>1</v>
      </c>
      <c r="AS418" s="802"/>
      <c r="AT418" s="802"/>
      <c r="AV418" s="802">
        <f>SUM(AV412:AV416)</f>
        <v>4</v>
      </c>
      <c r="AX418" s="1264" t="s">
        <v>264</v>
      </c>
      <c r="AY418" s="200"/>
      <c r="AZ418" s="357">
        <f>SUM(AZ412:AZ416)</f>
        <v>5</v>
      </c>
      <c r="BA418" s="357">
        <f>SUM(BA412:BA416)</f>
        <v>4</v>
      </c>
      <c r="BC418" s="201"/>
      <c r="BE418" s="384">
        <f t="shared" ref="BE418:BM418" si="352">SUM(BE412:BE416)</f>
        <v>0</v>
      </c>
      <c r="BF418" s="847">
        <f t="shared" si="352"/>
        <v>0</v>
      </c>
      <c r="BG418" s="384">
        <f t="shared" si="352"/>
        <v>0</v>
      </c>
      <c r="BH418" s="847">
        <f t="shared" si="352"/>
        <v>0</v>
      </c>
      <c r="BI418" s="384">
        <f t="shared" si="352"/>
        <v>0</v>
      </c>
      <c r="BJ418" s="847">
        <f t="shared" si="352"/>
        <v>0</v>
      </c>
      <c r="BK418" s="384">
        <f t="shared" si="352"/>
        <v>0</v>
      </c>
      <c r="BL418" s="847">
        <f t="shared" si="352"/>
        <v>0</v>
      </c>
      <c r="BM418" s="1206">
        <f t="shared" si="352"/>
        <v>0</v>
      </c>
      <c r="BN418" s="1193">
        <f>BM418/AV418</f>
        <v>0</v>
      </c>
      <c r="BO418" s="847">
        <f>SUM(BO412:BO416)</f>
        <v>0</v>
      </c>
      <c r="BP418" s="204"/>
      <c r="BQ418" s="204"/>
    </row>
    <row r="419" spans="1:69" s="203" customFormat="1" ht="59.4" customHeight="1" thickTop="1" thickBot="1" x14ac:dyDescent="0.3">
      <c r="A419" s="802"/>
      <c r="B419" s="802"/>
      <c r="C419" s="417" t="s">
        <v>334</v>
      </c>
      <c r="D419" s="200"/>
      <c r="E419" s="357">
        <f>COUNTIF(BC412:BC416,"C")</f>
        <v>3</v>
      </c>
      <c r="F419" s="200"/>
      <c r="G419" s="573">
        <f>E419/(E418+E419)</f>
        <v>0.75</v>
      </c>
      <c r="H419" s="200"/>
      <c r="I419" s="802">
        <f>SUM(I418:M418)</f>
        <v>5</v>
      </c>
      <c r="J419" s="802"/>
      <c r="K419" s="802"/>
      <c r="L419" s="802"/>
      <c r="M419" s="802"/>
      <c r="N419" s="201"/>
      <c r="O419" s="802">
        <f>SUM(O418:S418)</f>
        <v>5</v>
      </c>
      <c r="P419" s="802"/>
      <c r="Q419" s="802"/>
      <c r="R419" s="802"/>
      <c r="S419" s="802"/>
      <c r="T419" s="200"/>
      <c r="U419" s="202"/>
      <c r="V419" s="200"/>
      <c r="W419" s="200"/>
      <c r="X419" s="200"/>
      <c r="Y419" s="200"/>
      <c r="Z419" s="200"/>
      <c r="AA419" s="200"/>
      <c r="AB419" s="200"/>
      <c r="AC419" s="887"/>
      <c r="AD419" s="639"/>
      <c r="AE419" s="200"/>
      <c r="AF419" s="200"/>
      <c r="AG419" s="357" t="s">
        <v>766</v>
      </c>
      <c r="AH419" s="200"/>
      <c r="AI419" s="802">
        <f>AI418+AL418+AO418+AR418</f>
        <v>4</v>
      </c>
      <c r="AJ419" s="802"/>
      <c r="AK419" s="802"/>
      <c r="AL419" s="802"/>
      <c r="AM419" s="802"/>
      <c r="AN419" s="802"/>
      <c r="AO419" s="802"/>
      <c r="AP419" s="802"/>
      <c r="AQ419" s="802"/>
      <c r="AR419" s="802"/>
      <c r="AS419" s="802"/>
      <c r="AT419" s="802"/>
      <c r="AV419" s="802"/>
      <c r="AX419" s="1264"/>
      <c r="AY419" s="200"/>
      <c r="AZ419" s="1288">
        <f>BA418/AZ418</f>
        <v>0.8</v>
      </c>
      <c r="BA419" s="1288"/>
      <c r="BC419" s="206"/>
      <c r="BE419" s="369" t="e">
        <f>BE418/AI418</f>
        <v>#DIV/0!</v>
      </c>
      <c r="BF419" s="847"/>
      <c r="BG419" s="369">
        <f>BG418/AL418</f>
        <v>0</v>
      </c>
      <c r="BH419" s="847"/>
      <c r="BI419" s="369" t="e">
        <f>BI418/AO418</f>
        <v>#DIV/0!</v>
      </c>
      <c r="BJ419" s="847"/>
      <c r="BK419" s="369">
        <f>BK418/AR418</f>
        <v>0</v>
      </c>
      <c r="BL419" s="847"/>
      <c r="BM419" s="1206"/>
      <c r="BN419" s="1193"/>
      <c r="BO419" s="847"/>
      <c r="BP419" s="204"/>
      <c r="BQ419" s="204"/>
    </row>
    <row r="420" spans="1:69" s="91" customFormat="1" ht="23.4" thickTop="1" x14ac:dyDescent="0.25">
      <c r="A420" s="117"/>
      <c r="B420" s="118"/>
      <c r="C420" s="118"/>
      <c r="D420" s="111"/>
      <c r="E420" s="111"/>
      <c r="F420" s="111"/>
      <c r="G420" s="111"/>
      <c r="H420" s="111"/>
      <c r="I420" s="111"/>
      <c r="J420" s="111"/>
      <c r="K420" s="111"/>
      <c r="L420" s="111"/>
      <c r="M420" s="111"/>
      <c r="N420" s="111"/>
      <c r="O420" s="111"/>
      <c r="P420" s="111"/>
      <c r="Q420" s="111"/>
      <c r="R420" s="111"/>
      <c r="S420" s="111"/>
      <c r="T420" s="111"/>
      <c r="U420" s="113"/>
      <c r="V420" s="111"/>
      <c r="W420" s="111"/>
      <c r="X420" s="111"/>
      <c r="Y420" s="111"/>
      <c r="Z420" s="111"/>
      <c r="AA420" s="111"/>
      <c r="AB420" s="111"/>
      <c r="AC420" s="114"/>
      <c r="AD420" s="132"/>
      <c r="AE420" s="111"/>
      <c r="AF420" s="111"/>
      <c r="AG420" s="111"/>
      <c r="AH420" s="111"/>
      <c r="AI420" s="111"/>
      <c r="AJ420" s="111"/>
      <c r="AK420" s="111"/>
      <c r="AL420" s="111"/>
      <c r="AM420" s="111"/>
      <c r="AN420" s="111"/>
      <c r="AO420" s="111"/>
      <c r="AP420" s="111"/>
      <c r="AQ420" s="111"/>
      <c r="AR420" s="111"/>
      <c r="AS420" s="111"/>
      <c r="AT420" s="111"/>
      <c r="AV420" s="111"/>
      <c r="AX420" s="112"/>
      <c r="AY420" s="111"/>
      <c r="AZ420" s="111"/>
      <c r="BA420" s="111"/>
      <c r="BC420" s="111"/>
      <c r="BF420" s="115"/>
      <c r="BH420" s="115"/>
      <c r="BJ420" s="115"/>
      <c r="BL420" s="115"/>
      <c r="BM420" s="116"/>
      <c r="BN420" s="116"/>
      <c r="BO420" s="115"/>
    </row>
    <row r="421" spans="1:69" s="204" customFormat="1" ht="72.599999999999994" customHeight="1" x14ac:dyDescent="0.25">
      <c r="A421" s="228">
        <v>17</v>
      </c>
      <c r="B421" s="899" t="s">
        <v>704</v>
      </c>
      <c r="C421" s="900"/>
      <c r="D421" s="201"/>
      <c r="E421" s="111"/>
      <c r="F421" s="111"/>
      <c r="G421" s="111"/>
      <c r="H421" s="201"/>
      <c r="I421" s="210"/>
      <c r="J421" s="210"/>
      <c r="K421" s="210"/>
      <c r="L421" s="210"/>
      <c r="M421" s="210"/>
      <c r="N421" s="201"/>
      <c r="O421" s="210"/>
      <c r="P421" s="210"/>
      <c r="Q421" s="210"/>
      <c r="R421" s="210"/>
      <c r="S421" s="210"/>
      <c r="T421" s="201"/>
      <c r="U421" s="211"/>
      <c r="V421" s="210"/>
      <c r="W421" s="210"/>
      <c r="X421" s="210"/>
      <c r="Y421" s="210"/>
      <c r="Z421" s="210"/>
      <c r="AA421" s="210"/>
      <c r="AB421" s="201"/>
      <c r="AC421" s="207"/>
      <c r="AD421" s="205"/>
      <c r="AE421" s="210"/>
      <c r="AF421" s="201"/>
      <c r="AG421" s="210"/>
      <c r="AH421" s="201"/>
      <c r="AI421" s="210"/>
      <c r="AJ421" s="210"/>
      <c r="AK421" s="210"/>
      <c r="AL421" s="210"/>
      <c r="AM421" s="210"/>
      <c r="AN421" s="210"/>
      <c r="AO421" s="210"/>
      <c r="AP421" s="210"/>
      <c r="AQ421" s="210"/>
      <c r="AR421" s="210"/>
      <c r="AS421" s="210"/>
      <c r="AT421" s="210"/>
      <c r="AV421" s="210"/>
      <c r="AX421" s="212"/>
      <c r="AY421" s="201"/>
      <c r="AZ421" s="210"/>
      <c r="BA421" s="210"/>
      <c r="BC421" s="210"/>
      <c r="BF421" s="209"/>
      <c r="BH421" s="209"/>
      <c r="BJ421" s="209"/>
      <c r="BL421" s="209"/>
      <c r="BM421" s="203"/>
      <c r="BN421" s="203"/>
      <c r="BO421" s="209"/>
    </row>
    <row r="422" spans="1:69" s="91" customFormat="1" ht="100.8" customHeight="1" x14ac:dyDescent="0.25">
      <c r="A422" s="521" t="s">
        <v>325</v>
      </c>
      <c r="B422" s="1055" t="s">
        <v>1151</v>
      </c>
      <c r="C422" s="1056"/>
      <c r="D422" s="111"/>
      <c r="E422" s="233" t="s">
        <v>46</v>
      </c>
      <c r="F422" s="111"/>
      <c r="G422" s="233" t="s">
        <v>849</v>
      </c>
      <c r="H422" s="111"/>
      <c r="I422" s="233"/>
      <c r="J422" s="233"/>
      <c r="K422" s="233"/>
      <c r="L422" s="233">
        <v>1</v>
      </c>
      <c r="M422" s="233"/>
      <c r="N422" s="111"/>
      <c r="O422" s="233"/>
      <c r="P422" s="233">
        <v>1</v>
      </c>
      <c r="Q422" s="233"/>
      <c r="R422" s="233"/>
      <c r="S422" s="233"/>
      <c r="T422" s="111"/>
      <c r="U422" s="236" t="s">
        <v>354</v>
      </c>
      <c r="V422" s="233">
        <v>4</v>
      </c>
      <c r="W422" s="233"/>
      <c r="X422" s="233"/>
      <c r="Y422" s="233"/>
      <c r="Z422" s="233"/>
      <c r="AA422" s="233"/>
      <c r="AB422" s="111"/>
      <c r="AC422" s="237"/>
      <c r="AD422" s="132"/>
      <c r="AE422" s="233" t="s">
        <v>785</v>
      </c>
      <c r="AF422" s="111"/>
      <c r="AG422" s="521" t="s">
        <v>1018</v>
      </c>
      <c r="AH422" s="111"/>
      <c r="AI422" s="521"/>
      <c r="AJ422" s="521"/>
      <c r="AK422" s="521"/>
      <c r="AL422" s="521"/>
      <c r="AM422" s="521"/>
      <c r="AN422" s="521"/>
      <c r="AO422" s="521"/>
      <c r="AP422" s="521"/>
      <c r="AQ422" s="521"/>
      <c r="AR422" s="521"/>
      <c r="AS422" s="521"/>
      <c r="AT422" s="521">
        <v>1</v>
      </c>
      <c r="AV422" s="233">
        <f t="shared" ref="AV422:AV425" si="353">SUM(AI422:AT422)</f>
        <v>1</v>
      </c>
      <c r="AX422" s="232" t="s">
        <v>84</v>
      </c>
      <c r="AY422" s="111"/>
      <c r="AZ422" s="233">
        <v>1</v>
      </c>
      <c r="BA422" s="233">
        <f>IF(AV422&lt;&gt;0,1," ")</f>
        <v>1</v>
      </c>
      <c r="BC422" s="233" t="s">
        <v>3</v>
      </c>
      <c r="BE422" s="233"/>
      <c r="BF422" s="124"/>
      <c r="BG422" s="233"/>
      <c r="BH422" s="124"/>
      <c r="BI422" s="233"/>
      <c r="BJ422" s="124"/>
      <c r="BK422" s="233"/>
      <c r="BL422" s="124"/>
      <c r="BM422" s="234">
        <f t="shared" ref="BM422:BM428" si="354">BE422+BG422+BI422+BK422</f>
        <v>0</v>
      </c>
      <c r="BN422" s="235">
        <f>BM422/AV422</f>
        <v>0</v>
      </c>
      <c r="BO422" s="124">
        <f t="shared" ref="BO422:BO428" si="355">BF422+BH422+BJ422+BL422</f>
        <v>0</v>
      </c>
      <c r="BQ422" s="128"/>
    </row>
    <row r="423" spans="1:69" s="91" customFormat="1" ht="100.8" customHeight="1" x14ac:dyDescent="0.25">
      <c r="A423" s="233" t="s">
        <v>326</v>
      </c>
      <c r="B423" s="1055" t="s">
        <v>1152</v>
      </c>
      <c r="C423" s="1056"/>
      <c r="D423" s="111"/>
      <c r="E423" s="233" t="s">
        <v>46</v>
      </c>
      <c r="F423" s="111"/>
      <c r="G423" s="233" t="s">
        <v>849</v>
      </c>
      <c r="H423" s="111"/>
      <c r="I423" s="233"/>
      <c r="J423" s="233"/>
      <c r="K423" s="233"/>
      <c r="L423" s="233">
        <v>1</v>
      </c>
      <c r="M423" s="233"/>
      <c r="N423" s="111"/>
      <c r="O423" s="233"/>
      <c r="P423" s="233">
        <v>1</v>
      </c>
      <c r="Q423" s="233"/>
      <c r="R423" s="233"/>
      <c r="S423" s="233"/>
      <c r="T423" s="111"/>
      <c r="U423" s="236" t="s">
        <v>354</v>
      </c>
      <c r="V423" s="233">
        <v>4</v>
      </c>
      <c r="W423" s="233"/>
      <c r="X423" s="233"/>
      <c r="Y423" s="233">
        <v>1</v>
      </c>
      <c r="Z423" s="233"/>
      <c r="AA423" s="233"/>
      <c r="AB423" s="111"/>
      <c r="AC423" s="237"/>
      <c r="AD423" s="132"/>
      <c r="AE423" s="233"/>
      <c r="AF423" s="111"/>
      <c r="AG423" s="471" t="s">
        <v>38</v>
      </c>
      <c r="AH423" s="111"/>
      <c r="AI423" s="233"/>
      <c r="AJ423" s="233"/>
      <c r="AK423" s="233"/>
      <c r="AL423" s="233"/>
      <c r="AM423" s="233"/>
      <c r="AN423" s="233"/>
      <c r="AO423" s="233"/>
      <c r="AP423" s="233"/>
      <c r="AQ423" s="233"/>
      <c r="AR423" s="233"/>
      <c r="AS423" s="233"/>
      <c r="AT423" s="233"/>
      <c r="AV423" s="233">
        <f t="shared" si="353"/>
        <v>0</v>
      </c>
      <c r="AX423" s="232" t="s">
        <v>78</v>
      </c>
      <c r="AY423" s="111"/>
      <c r="AZ423" s="233">
        <v>1</v>
      </c>
      <c r="BA423" s="233" t="str">
        <f t="shared" ref="BA423:BA428" si="356">IF(AV423&lt;&gt;0,1," ")</f>
        <v xml:space="preserve"> </v>
      </c>
      <c r="BC423" s="233"/>
      <c r="BE423" s="233"/>
      <c r="BF423" s="124"/>
      <c r="BG423" s="233"/>
      <c r="BH423" s="124"/>
      <c r="BI423" s="233"/>
      <c r="BJ423" s="124"/>
      <c r="BK423" s="233"/>
      <c r="BL423" s="124"/>
      <c r="BM423" s="234">
        <f t="shared" si="354"/>
        <v>0</v>
      </c>
      <c r="BN423" s="235" t="e">
        <f t="shared" ref="BN423:BN428" si="357">BM423/AV423</f>
        <v>#DIV/0!</v>
      </c>
      <c r="BO423" s="124">
        <f t="shared" si="355"/>
        <v>0</v>
      </c>
      <c r="BQ423" s="128"/>
    </row>
    <row r="424" spans="1:69" s="112" customFormat="1" ht="100.8" customHeight="1" x14ac:dyDescent="0.25">
      <c r="A424" s="233" t="s">
        <v>327</v>
      </c>
      <c r="B424" s="1055" t="s">
        <v>1153</v>
      </c>
      <c r="C424" s="1056"/>
      <c r="D424" s="371"/>
      <c r="E424" s="233" t="s">
        <v>46</v>
      </c>
      <c r="F424" s="371"/>
      <c r="G424" s="233" t="s">
        <v>849</v>
      </c>
      <c r="H424" s="371"/>
      <c r="I424" s="233"/>
      <c r="J424" s="233"/>
      <c r="K424" s="233"/>
      <c r="L424" s="233">
        <v>1</v>
      </c>
      <c r="M424" s="233"/>
      <c r="N424" s="371"/>
      <c r="O424" s="233"/>
      <c r="P424" s="233">
        <v>1</v>
      </c>
      <c r="Q424" s="233"/>
      <c r="R424" s="233"/>
      <c r="S424" s="233"/>
      <c r="T424" s="144"/>
      <c r="U424" s="236" t="s">
        <v>354</v>
      </c>
      <c r="V424" s="233">
        <v>4</v>
      </c>
      <c r="W424" s="233"/>
      <c r="X424" s="233">
        <v>1</v>
      </c>
      <c r="Y424" s="233"/>
      <c r="Z424" s="233"/>
      <c r="AA424" s="233"/>
      <c r="AB424" s="371"/>
      <c r="AC424" s="237"/>
      <c r="AD424" s="632"/>
      <c r="AE424" s="233"/>
      <c r="AF424" s="145"/>
      <c r="AG424" s="471" t="s">
        <v>38</v>
      </c>
      <c r="AH424" s="371"/>
      <c r="AI424" s="233"/>
      <c r="AJ424" s="233"/>
      <c r="AK424" s="233"/>
      <c r="AL424" s="233"/>
      <c r="AM424" s="233"/>
      <c r="AN424" s="233"/>
      <c r="AO424" s="233"/>
      <c r="AP424" s="233"/>
      <c r="AQ424" s="233"/>
      <c r="AR424" s="233"/>
      <c r="AS424" s="233"/>
      <c r="AT424" s="233"/>
      <c r="AV424" s="233">
        <f t="shared" si="353"/>
        <v>0</v>
      </c>
      <c r="AX424" s="232" t="s">
        <v>77</v>
      </c>
      <c r="AY424" s="145"/>
      <c r="AZ424" s="233">
        <v>1</v>
      </c>
      <c r="BA424" s="233" t="str">
        <f t="shared" si="356"/>
        <v xml:space="preserve"> </v>
      </c>
      <c r="BC424" s="233"/>
      <c r="BE424" s="233"/>
      <c r="BF424" s="124"/>
      <c r="BG424" s="233"/>
      <c r="BH424" s="124"/>
      <c r="BI424" s="233"/>
      <c r="BJ424" s="124"/>
      <c r="BK424" s="233"/>
      <c r="BL424" s="124"/>
      <c r="BM424" s="234">
        <f t="shared" si="354"/>
        <v>0</v>
      </c>
      <c r="BN424" s="235" t="e">
        <f t="shared" si="357"/>
        <v>#DIV/0!</v>
      </c>
      <c r="BO424" s="124">
        <f t="shared" si="355"/>
        <v>0</v>
      </c>
      <c r="BQ424" s="146"/>
    </row>
    <row r="425" spans="1:69" s="112" customFormat="1" ht="100.8" customHeight="1" x14ac:dyDescent="0.25">
      <c r="A425" s="521" t="s">
        <v>328</v>
      </c>
      <c r="B425" s="1055" t="s">
        <v>1154</v>
      </c>
      <c r="C425" s="1056"/>
      <c r="D425" s="142"/>
      <c r="E425" s="233" t="s">
        <v>46</v>
      </c>
      <c r="F425" s="142"/>
      <c r="G425" s="233" t="s">
        <v>849</v>
      </c>
      <c r="H425" s="142"/>
      <c r="I425" s="233"/>
      <c r="J425" s="233"/>
      <c r="K425" s="233"/>
      <c r="L425" s="233">
        <v>1</v>
      </c>
      <c r="M425" s="233"/>
      <c r="N425" s="371"/>
      <c r="O425" s="233"/>
      <c r="P425" s="233">
        <v>1</v>
      </c>
      <c r="Q425" s="233"/>
      <c r="R425" s="233"/>
      <c r="S425" s="233"/>
      <c r="T425" s="240"/>
      <c r="U425" s="236" t="s">
        <v>354</v>
      </c>
      <c r="V425" s="233">
        <v>4</v>
      </c>
      <c r="W425" s="233">
        <v>1</v>
      </c>
      <c r="X425" s="233"/>
      <c r="Y425" s="233"/>
      <c r="Z425" s="233"/>
      <c r="AA425" s="233"/>
      <c r="AB425" s="142"/>
      <c r="AC425" s="237"/>
      <c r="AD425" s="640"/>
      <c r="AE425" s="233" t="s">
        <v>785</v>
      </c>
      <c r="AF425" s="241"/>
      <c r="AG425" s="521" t="s">
        <v>794</v>
      </c>
      <c r="AH425" s="111"/>
      <c r="AI425" s="521"/>
      <c r="AJ425" s="521"/>
      <c r="AK425" s="521"/>
      <c r="AL425" s="521"/>
      <c r="AM425" s="521"/>
      <c r="AN425" s="521"/>
      <c r="AO425" s="521"/>
      <c r="AP425" s="521"/>
      <c r="AQ425" s="521"/>
      <c r="AR425" s="521"/>
      <c r="AS425" s="521"/>
      <c r="AT425" s="521">
        <v>1</v>
      </c>
      <c r="AV425" s="233">
        <f t="shared" si="353"/>
        <v>1</v>
      </c>
      <c r="AX425" s="232" t="s">
        <v>62</v>
      </c>
      <c r="AY425" s="241"/>
      <c r="AZ425" s="233">
        <v>1</v>
      </c>
      <c r="BA425" s="233">
        <f t="shared" si="356"/>
        <v>1</v>
      </c>
      <c r="BC425" s="233" t="s">
        <v>3</v>
      </c>
      <c r="BE425" s="233"/>
      <c r="BF425" s="124"/>
      <c r="BG425" s="233"/>
      <c r="BH425" s="124"/>
      <c r="BI425" s="233"/>
      <c r="BJ425" s="124"/>
      <c r="BK425" s="233"/>
      <c r="BL425" s="124"/>
      <c r="BM425" s="234">
        <f t="shared" si="354"/>
        <v>0</v>
      </c>
      <c r="BN425" s="235">
        <f t="shared" si="357"/>
        <v>0</v>
      </c>
      <c r="BO425" s="124">
        <f t="shared" si="355"/>
        <v>0</v>
      </c>
      <c r="BQ425" s="146"/>
    </row>
    <row r="426" spans="1:69" s="112" customFormat="1" ht="100.8" customHeight="1" x14ac:dyDescent="0.25">
      <c r="A426" s="233" t="s">
        <v>945</v>
      </c>
      <c r="B426" s="1055" t="s">
        <v>1155</v>
      </c>
      <c r="C426" s="1056"/>
      <c r="D426" s="142"/>
      <c r="E426" s="233" t="s">
        <v>46</v>
      </c>
      <c r="F426" s="142"/>
      <c r="G426" s="233" t="s">
        <v>849</v>
      </c>
      <c r="H426" s="142"/>
      <c r="I426" s="233"/>
      <c r="J426" s="233"/>
      <c r="K426" s="233"/>
      <c r="L426" s="233">
        <v>1</v>
      </c>
      <c r="M426" s="233"/>
      <c r="N426" s="371"/>
      <c r="O426" s="233"/>
      <c r="P426" s="233">
        <v>1</v>
      </c>
      <c r="Q426" s="233"/>
      <c r="R426" s="233"/>
      <c r="S426" s="233"/>
      <c r="T426" s="240"/>
      <c r="U426" s="236" t="s">
        <v>354</v>
      </c>
      <c r="V426" s="233">
        <v>4</v>
      </c>
      <c r="W426" s="233"/>
      <c r="X426" s="233"/>
      <c r="Y426" s="233">
        <v>1</v>
      </c>
      <c r="Z426" s="233"/>
      <c r="AA426" s="233"/>
      <c r="AB426" s="142"/>
      <c r="AC426" s="237"/>
      <c r="AD426" s="640"/>
      <c r="AE426" s="233"/>
      <c r="AF426" s="241"/>
      <c r="AG426" s="471" t="s">
        <v>38</v>
      </c>
      <c r="AH426" s="142"/>
      <c r="AI426" s="466"/>
      <c r="AJ426" s="466"/>
      <c r="AK426" s="466"/>
      <c r="AL426" s="466"/>
      <c r="AM426" s="466"/>
      <c r="AN426" s="466"/>
      <c r="AO426" s="466"/>
      <c r="AP426" s="466"/>
      <c r="AQ426" s="466"/>
      <c r="AR426" s="466"/>
      <c r="AS426" s="466"/>
      <c r="AT426" s="466"/>
      <c r="AV426" s="233">
        <f t="shared" ref="AV426" si="358">SUM(AI426:AT426)</f>
        <v>0</v>
      </c>
      <c r="AX426" s="232" t="s">
        <v>52</v>
      </c>
      <c r="AY426" s="241"/>
      <c r="AZ426" s="233">
        <v>1</v>
      </c>
      <c r="BA426" s="233" t="str">
        <f t="shared" si="356"/>
        <v xml:space="preserve"> </v>
      </c>
      <c r="BC426" s="233"/>
      <c r="BE426" s="233"/>
      <c r="BF426" s="124"/>
      <c r="BG426" s="233"/>
      <c r="BH426" s="124"/>
      <c r="BI426" s="233"/>
      <c r="BJ426" s="124"/>
      <c r="BK426" s="233"/>
      <c r="BL426" s="124"/>
      <c r="BM426" s="234">
        <f t="shared" si="354"/>
        <v>0</v>
      </c>
      <c r="BN426" s="235" t="e">
        <f t="shared" si="357"/>
        <v>#DIV/0!</v>
      </c>
      <c r="BO426" s="124">
        <f t="shared" si="355"/>
        <v>0</v>
      </c>
      <c r="BQ426" s="146"/>
    </row>
    <row r="427" spans="1:69" s="112" customFormat="1" ht="100.8" customHeight="1" x14ac:dyDescent="0.25">
      <c r="A427" s="233" t="s">
        <v>946</v>
      </c>
      <c r="B427" s="1055" t="s">
        <v>1311</v>
      </c>
      <c r="C427" s="1056"/>
      <c r="D427" s="142"/>
      <c r="E427" s="233" t="s">
        <v>46</v>
      </c>
      <c r="F427" s="142"/>
      <c r="G427" s="233" t="s">
        <v>849</v>
      </c>
      <c r="H427" s="142"/>
      <c r="I427" s="233"/>
      <c r="J427" s="233"/>
      <c r="K427" s="233"/>
      <c r="L427" s="233">
        <v>1</v>
      </c>
      <c r="M427" s="233"/>
      <c r="N427" s="371"/>
      <c r="O427" s="233"/>
      <c r="P427" s="233"/>
      <c r="Q427" s="233">
        <v>1</v>
      </c>
      <c r="R427" s="233"/>
      <c r="S427" s="233"/>
      <c r="T427" s="240"/>
      <c r="U427" s="236" t="s">
        <v>354</v>
      </c>
      <c r="V427" s="233">
        <v>4</v>
      </c>
      <c r="W427" s="233"/>
      <c r="X427" s="233"/>
      <c r="Y427" s="233"/>
      <c r="Z427" s="233"/>
      <c r="AA427" s="233"/>
      <c r="AB427" s="142"/>
      <c r="AC427" s="237"/>
      <c r="AD427" s="640"/>
      <c r="AE427" s="233"/>
      <c r="AF427" s="241"/>
      <c r="AG427" s="471" t="s">
        <v>38</v>
      </c>
      <c r="AH427" s="142"/>
      <c r="AI427" s="233"/>
      <c r="AJ427" s="233"/>
      <c r="AK427" s="233"/>
      <c r="AL427" s="233"/>
      <c r="AM427" s="233"/>
      <c r="AN427" s="233"/>
      <c r="AO427" s="233"/>
      <c r="AP427" s="233"/>
      <c r="AQ427" s="233"/>
      <c r="AR427" s="233"/>
      <c r="AS427" s="233"/>
      <c r="AT427" s="233"/>
      <c r="AV427" s="233">
        <f t="shared" ref="AV427:AV428" si="359">SUM(AI427:AT427)</f>
        <v>0</v>
      </c>
      <c r="AX427" s="232" t="s">
        <v>249</v>
      </c>
      <c r="AY427" s="241"/>
      <c r="AZ427" s="233">
        <v>1</v>
      </c>
      <c r="BA427" s="233" t="str">
        <f t="shared" si="356"/>
        <v xml:space="preserve"> </v>
      </c>
      <c r="BC427" s="233"/>
      <c r="BE427" s="233"/>
      <c r="BF427" s="124"/>
      <c r="BG427" s="233"/>
      <c r="BH427" s="124"/>
      <c r="BI427" s="233"/>
      <c r="BJ427" s="124"/>
      <c r="BK427" s="233"/>
      <c r="BL427" s="124"/>
      <c r="BM427" s="234">
        <f t="shared" si="354"/>
        <v>0</v>
      </c>
      <c r="BN427" s="235" t="e">
        <f t="shared" si="357"/>
        <v>#DIV/0!</v>
      </c>
      <c r="BO427" s="124">
        <f t="shared" si="355"/>
        <v>0</v>
      </c>
      <c r="BQ427" s="146"/>
    </row>
    <row r="428" spans="1:69" s="112" customFormat="1" ht="100.8" customHeight="1" x14ac:dyDescent="0.25">
      <c r="A428" s="233" t="s">
        <v>947</v>
      </c>
      <c r="B428" s="1055" t="s">
        <v>1156</v>
      </c>
      <c r="C428" s="1056"/>
      <c r="D428" s="142"/>
      <c r="E428" s="233" t="s">
        <v>46</v>
      </c>
      <c r="F428" s="142"/>
      <c r="G428" s="233" t="s">
        <v>849</v>
      </c>
      <c r="H428" s="142"/>
      <c r="I428" s="233"/>
      <c r="J428" s="233"/>
      <c r="K428" s="233"/>
      <c r="L428" s="233">
        <v>1</v>
      </c>
      <c r="M428" s="233"/>
      <c r="N428" s="371"/>
      <c r="O428" s="233"/>
      <c r="P428" s="233"/>
      <c r="Q428" s="233">
        <v>1</v>
      </c>
      <c r="R428" s="233"/>
      <c r="S428" s="233"/>
      <c r="T428" s="240"/>
      <c r="U428" s="236" t="s">
        <v>354</v>
      </c>
      <c r="V428" s="233">
        <v>4</v>
      </c>
      <c r="W428" s="233"/>
      <c r="X428" s="233"/>
      <c r="Y428" s="233"/>
      <c r="Z428" s="233">
        <v>1</v>
      </c>
      <c r="AA428" s="233"/>
      <c r="AB428" s="142"/>
      <c r="AC428" s="237"/>
      <c r="AD428" s="640"/>
      <c r="AE428" s="233"/>
      <c r="AF428" s="241"/>
      <c r="AG428" s="471" t="s">
        <v>38</v>
      </c>
      <c r="AH428" s="142"/>
      <c r="AI428" s="466"/>
      <c r="AJ428" s="466"/>
      <c r="AK428" s="466"/>
      <c r="AL428" s="466"/>
      <c r="AM428" s="466"/>
      <c r="AN428" s="466"/>
      <c r="AO428" s="466"/>
      <c r="AP428" s="466"/>
      <c r="AQ428" s="466"/>
      <c r="AR428" s="466"/>
      <c r="AS428" s="233"/>
      <c r="AT428" s="233"/>
      <c r="AV428" s="233">
        <f t="shared" si="359"/>
        <v>0</v>
      </c>
      <c r="AX428" s="232" t="s">
        <v>252</v>
      </c>
      <c r="AY428" s="241"/>
      <c r="AZ428" s="233">
        <v>1</v>
      </c>
      <c r="BA428" s="233" t="str">
        <f t="shared" si="356"/>
        <v xml:space="preserve"> </v>
      </c>
      <c r="BC428" s="233"/>
      <c r="BE428" s="233"/>
      <c r="BF428" s="124"/>
      <c r="BG428" s="233"/>
      <c r="BH428" s="124"/>
      <c r="BI428" s="233"/>
      <c r="BJ428" s="124"/>
      <c r="BK428" s="233"/>
      <c r="BL428" s="124"/>
      <c r="BM428" s="234">
        <f t="shared" si="354"/>
        <v>0</v>
      </c>
      <c r="BN428" s="235" t="e">
        <f t="shared" si="357"/>
        <v>#DIV/0!</v>
      </c>
      <c r="BO428" s="124">
        <f t="shared" si="355"/>
        <v>0</v>
      </c>
      <c r="BQ428" s="146"/>
    </row>
    <row r="429" spans="1:69" s="91" customFormat="1" ht="9" customHeight="1" thickBot="1" x14ac:dyDescent="0.3">
      <c r="A429" s="111"/>
      <c r="B429" s="112"/>
      <c r="C429" s="112"/>
      <c r="D429" s="111"/>
      <c r="E429" s="111"/>
      <c r="F429" s="111"/>
      <c r="G429" s="111"/>
      <c r="H429" s="111"/>
      <c r="I429" s="111"/>
      <c r="J429" s="111"/>
      <c r="K429" s="111"/>
      <c r="L429" s="111"/>
      <c r="M429" s="111"/>
      <c r="N429" s="111"/>
      <c r="O429" s="111"/>
      <c r="P429" s="111"/>
      <c r="Q429" s="111"/>
      <c r="R429" s="111"/>
      <c r="S429" s="111"/>
      <c r="T429" s="111"/>
      <c r="U429" s="113"/>
      <c r="V429" s="111"/>
      <c r="W429" s="111"/>
      <c r="X429" s="111"/>
      <c r="Y429" s="111"/>
      <c r="Z429" s="111"/>
      <c r="AA429" s="111"/>
      <c r="AB429" s="111"/>
      <c r="AC429" s="114"/>
      <c r="AD429" s="132"/>
      <c r="AE429" s="111"/>
      <c r="AF429" s="111"/>
      <c r="AG429" s="111"/>
      <c r="AH429" s="111"/>
      <c r="AI429" s="111"/>
      <c r="AJ429" s="111"/>
      <c r="AK429" s="111"/>
      <c r="AL429" s="111"/>
      <c r="AM429" s="111"/>
      <c r="AN429" s="111"/>
      <c r="AO429" s="111"/>
      <c r="AP429" s="111"/>
      <c r="AQ429" s="111"/>
      <c r="AR429" s="111"/>
      <c r="AS429" s="111"/>
      <c r="AT429" s="111"/>
      <c r="AV429" s="111"/>
      <c r="AX429" s="112"/>
      <c r="AY429" s="111"/>
      <c r="AZ429" s="111"/>
      <c r="BA429" s="111"/>
      <c r="BC429" s="111"/>
      <c r="BF429" s="115"/>
      <c r="BH429" s="115"/>
      <c r="BJ429" s="115"/>
      <c r="BL429" s="115"/>
      <c r="BM429" s="116"/>
      <c r="BN429" s="116"/>
      <c r="BO429" s="115"/>
    </row>
    <row r="430" spans="1:69" s="203" customFormat="1" ht="60.6" customHeight="1" thickTop="1" thickBot="1" x14ac:dyDescent="0.3">
      <c r="A430" s="784" t="str">
        <f>B421</f>
        <v>AUDITORÍA AGENDA REGULATORIA</v>
      </c>
      <c r="B430" s="784"/>
      <c r="C430" s="418" t="s">
        <v>333</v>
      </c>
      <c r="D430" s="200"/>
      <c r="E430" s="411">
        <f>COUNTIF(BC422:BC428,"P")</f>
        <v>0</v>
      </c>
      <c r="F430" s="200"/>
      <c r="G430" s="566">
        <f>E430/(E430+E431)</f>
        <v>0</v>
      </c>
      <c r="H430" s="200"/>
      <c r="I430" s="411">
        <f>SUM(I422:I428)</f>
        <v>0</v>
      </c>
      <c r="J430" s="411">
        <f>SUM(J422:J428)</f>
        <v>0</v>
      </c>
      <c r="K430" s="411">
        <f>SUM(K422:K428)</f>
        <v>0</v>
      </c>
      <c r="L430" s="411">
        <f>SUM(L422:L428)</f>
        <v>7</v>
      </c>
      <c r="M430" s="411">
        <f>SUM(M422:M428)</f>
        <v>0</v>
      </c>
      <c r="N430" s="201"/>
      <c r="O430" s="411">
        <f>SUM(O422:O428)</f>
        <v>0</v>
      </c>
      <c r="P430" s="411">
        <f>SUM(P422:P428)</f>
        <v>5</v>
      </c>
      <c r="Q430" s="411">
        <f>SUM(Q422:Q428)</f>
        <v>2</v>
      </c>
      <c r="R430" s="411">
        <f>SUM(R422:R428)</f>
        <v>0</v>
      </c>
      <c r="S430" s="411">
        <f>SUM(S422:S428)</f>
        <v>0</v>
      </c>
      <c r="T430" s="200"/>
      <c r="U430" s="202"/>
      <c r="V430" s="200"/>
      <c r="W430" s="506">
        <f t="shared" ref="W430:Z430" si="360">SUM(W422:W428)</f>
        <v>1</v>
      </c>
      <c r="X430" s="506">
        <f t="shared" si="360"/>
        <v>1</v>
      </c>
      <c r="Y430" s="506">
        <f t="shared" ref="Y430" si="361">SUM(Y422:Y428)</f>
        <v>2</v>
      </c>
      <c r="Z430" s="506">
        <f t="shared" si="360"/>
        <v>1</v>
      </c>
      <c r="AA430" s="506">
        <f t="shared" ref="AA430" si="362">SUM(AA422:AA428)</f>
        <v>0</v>
      </c>
      <c r="AB430" s="200"/>
      <c r="AC430" s="887"/>
      <c r="AD430" s="639"/>
      <c r="AE430" s="200"/>
      <c r="AF430" s="200"/>
      <c r="AG430" s="411" t="s">
        <v>253</v>
      </c>
      <c r="AH430" s="200"/>
      <c r="AI430" s="784">
        <f>SUM(AI422:AK428)</f>
        <v>0</v>
      </c>
      <c r="AJ430" s="784"/>
      <c r="AK430" s="784"/>
      <c r="AL430" s="784">
        <f>SUM(AL422:AN428)</f>
        <v>0</v>
      </c>
      <c r="AM430" s="784"/>
      <c r="AN430" s="784"/>
      <c r="AO430" s="784">
        <f>SUM(AO422:AQ428)</f>
        <v>0</v>
      </c>
      <c r="AP430" s="784"/>
      <c r="AQ430" s="784"/>
      <c r="AR430" s="784">
        <f>SUM(AR422:AT428)</f>
        <v>2</v>
      </c>
      <c r="AS430" s="784"/>
      <c r="AT430" s="784"/>
      <c r="AV430" s="784">
        <f>SUM(AV422:AV428)</f>
        <v>2</v>
      </c>
      <c r="AX430" s="788" t="s">
        <v>264</v>
      </c>
      <c r="AY430" s="200"/>
      <c r="AZ430" s="411">
        <f>SUM(AZ422:AZ428)</f>
        <v>7</v>
      </c>
      <c r="BA430" s="411">
        <f>SUM(BA422:BA428)</f>
        <v>2</v>
      </c>
      <c r="BC430" s="201"/>
      <c r="BE430" s="377">
        <f t="shared" ref="BE430:BM430" si="363">SUM(BE422:BE428)</f>
        <v>0</v>
      </c>
      <c r="BF430" s="847">
        <f t="shared" si="363"/>
        <v>0</v>
      </c>
      <c r="BG430" s="377">
        <f t="shared" si="363"/>
        <v>0</v>
      </c>
      <c r="BH430" s="847">
        <f t="shared" si="363"/>
        <v>0</v>
      </c>
      <c r="BI430" s="377">
        <f t="shared" si="363"/>
        <v>0</v>
      </c>
      <c r="BJ430" s="847">
        <f t="shared" si="363"/>
        <v>0</v>
      </c>
      <c r="BK430" s="377">
        <f t="shared" si="363"/>
        <v>0</v>
      </c>
      <c r="BL430" s="847">
        <f t="shared" si="363"/>
        <v>0</v>
      </c>
      <c r="BM430" s="920">
        <f t="shared" si="363"/>
        <v>0</v>
      </c>
      <c r="BN430" s="921">
        <f>BM430/AV430</f>
        <v>0</v>
      </c>
      <c r="BO430" s="847">
        <f>SUM(BO422:BO428)</f>
        <v>0</v>
      </c>
      <c r="BP430" s="204"/>
      <c r="BQ430" s="204"/>
    </row>
    <row r="431" spans="1:69" s="203" customFormat="1" ht="60.6" customHeight="1" thickTop="1" thickBot="1" x14ac:dyDescent="0.3">
      <c r="A431" s="784"/>
      <c r="B431" s="784"/>
      <c r="C431" s="418" t="s">
        <v>334</v>
      </c>
      <c r="D431" s="200"/>
      <c r="E431" s="411">
        <f>COUNTIF(BC422:BC428,"C")</f>
        <v>2</v>
      </c>
      <c r="F431" s="200"/>
      <c r="G431" s="566">
        <f>E431/(E430+E431)</f>
        <v>1</v>
      </c>
      <c r="H431" s="200"/>
      <c r="I431" s="784">
        <f>SUM(I430:M430)</f>
        <v>7</v>
      </c>
      <c r="J431" s="784"/>
      <c r="K431" s="784"/>
      <c r="L431" s="784"/>
      <c r="M431" s="784"/>
      <c r="N431" s="201"/>
      <c r="O431" s="784">
        <f>SUM(O430:S430)</f>
        <v>7</v>
      </c>
      <c r="P431" s="784"/>
      <c r="Q431" s="784"/>
      <c r="R431" s="784"/>
      <c r="S431" s="784"/>
      <c r="T431" s="200"/>
      <c r="U431" s="202"/>
      <c r="V431" s="200"/>
      <c r="W431" s="200"/>
      <c r="X431" s="200"/>
      <c r="Y431" s="200"/>
      <c r="Z431" s="200"/>
      <c r="AA431" s="200"/>
      <c r="AB431" s="200"/>
      <c r="AC431" s="887"/>
      <c r="AD431" s="639"/>
      <c r="AE431" s="200"/>
      <c r="AF431" s="200"/>
      <c r="AG431" s="411" t="s">
        <v>766</v>
      </c>
      <c r="AH431" s="200"/>
      <c r="AI431" s="784">
        <f>AI430+AL430+AO430+AR430</f>
        <v>2</v>
      </c>
      <c r="AJ431" s="784"/>
      <c r="AK431" s="784"/>
      <c r="AL431" s="784"/>
      <c r="AM431" s="784"/>
      <c r="AN431" s="784"/>
      <c r="AO431" s="784"/>
      <c r="AP431" s="784"/>
      <c r="AQ431" s="784"/>
      <c r="AR431" s="784"/>
      <c r="AS431" s="784"/>
      <c r="AT431" s="784"/>
      <c r="AV431" s="784"/>
      <c r="AX431" s="788"/>
      <c r="AY431" s="200"/>
      <c r="AZ431" s="786">
        <f>BA430/AZ430</f>
        <v>0.2857142857142857</v>
      </c>
      <c r="BA431" s="786"/>
      <c r="BC431" s="206"/>
      <c r="BE431" s="379" t="e">
        <f>BE430/AI430</f>
        <v>#DIV/0!</v>
      </c>
      <c r="BF431" s="847"/>
      <c r="BG431" s="379" t="e">
        <f>BG430/AL430</f>
        <v>#DIV/0!</v>
      </c>
      <c r="BH431" s="847"/>
      <c r="BI431" s="379" t="e">
        <f>BI430/AO430</f>
        <v>#DIV/0!</v>
      </c>
      <c r="BJ431" s="847"/>
      <c r="BK431" s="379">
        <f>BK430/AR430</f>
        <v>0</v>
      </c>
      <c r="BL431" s="847"/>
      <c r="BM431" s="920"/>
      <c r="BN431" s="921"/>
      <c r="BO431" s="847"/>
      <c r="BP431" s="204"/>
      <c r="BQ431" s="204"/>
    </row>
    <row r="432" spans="1:69" s="91" customFormat="1" ht="23.4" thickTop="1" x14ac:dyDescent="0.25">
      <c r="A432" s="117"/>
      <c r="B432" s="118"/>
      <c r="C432" s="118"/>
      <c r="D432" s="111"/>
      <c r="E432" s="111"/>
      <c r="F432" s="111"/>
      <c r="G432" s="111"/>
      <c r="H432" s="111"/>
      <c r="I432" s="111"/>
      <c r="J432" s="111"/>
      <c r="K432" s="111"/>
      <c r="L432" s="111"/>
      <c r="M432" s="111"/>
      <c r="N432" s="111"/>
      <c r="O432" s="111"/>
      <c r="P432" s="111"/>
      <c r="Q432" s="111"/>
      <c r="R432" s="111"/>
      <c r="S432" s="111"/>
      <c r="T432" s="111"/>
      <c r="U432" s="113"/>
      <c r="V432" s="111"/>
      <c r="W432" s="111"/>
      <c r="X432" s="111"/>
      <c r="Y432" s="111"/>
      <c r="Z432" s="111"/>
      <c r="AA432" s="111"/>
      <c r="AB432" s="111"/>
      <c r="AC432" s="114"/>
      <c r="AD432" s="132"/>
      <c r="AE432" s="111"/>
      <c r="AF432" s="111"/>
      <c r="AG432" s="111"/>
      <c r="AH432" s="111"/>
      <c r="AI432" s="111"/>
      <c r="AJ432" s="111"/>
      <c r="AK432" s="111"/>
      <c r="AL432" s="111"/>
      <c r="AM432" s="111"/>
      <c r="AN432" s="111"/>
      <c r="AO432" s="111"/>
      <c r="AP432" s="111"/>
      <c r="AQ432" s="111"/>
      <c r="AR432" s="111"/>
      <c r="AS432" s="111"/>
      <c r="AT432" s="111"/>
      <c r="AV432" s="111"/>
      <c r="AX432" s="112"/>
      <c r="AY432" s="111"/>
      <c r="AZ432" s="111"/>
      <c r="BA432" s="111"/>
      <c r="BC432" s="111"/>
      <c r="BF432" s="115"/>
      <c r="BH432" s="115"/>
      <c r="BJ432" s="115"/>
      <c r="BL432" s="115"/>
      <c r="BM432" s="116"/>
      <c r="BN432" s="116"/>
      <c r="BO432" s="115"/>
    </row>
    <row r="433" spans="1:69" s="204" customFormat="1" ht="88.95" customHeight="1" x14ac:dyDescent="0.25">
      <c r="A433" s="1065">
        <v>18</v>
      </c>
      <c r="B433" s="1299" t="s">
        <v>293</v>
      </c>
      <c r="C433" s="1300"/>
      <c r="D433" s="201"/>
      <c r="E433" s="111"/>
      <c r="F433" s="111"/>
      <c r="G433" s="111"/>
      <c r="H433" s="201"/>
      <c r="I433" s="201"/>
      <c r="J433" s="201"/>
      <c r="K433" s="201"/>
      <c r="L433" s="201"/>
      <c r="M433" s="201"/>
      <c r="N433" s="201"/>
      <c r="O433" s="201"/>
      <c r="P433" s="201"/>
      <c r="Q433" s="201"/>
      <c r="R433" s="201"/>
      <c r="S433" s="201"/>
      <c r="T433" s="201"/>
      <c r="U433" s="208"/>
      <c r="V433" s="201"/>
      <c r="W433" s="201"/>
      <c r="X433" s="201"/>
      <c r="Y433" s="201"/>
      <c r="Z433" s="201"/>
      <c r="AA433" s="201"/>
      <c r="AB433" s="201"/>
      <c r="AC433" s="207"/>
      <c r="AD433" s="205"/>
      <c r="AE433" s="201"/>
      <c r="AF433" s="201"/>
      <c r="AG433" s="201"/>
      <c r="AH433" s="201"/>
      <c r="AI433" s="201"/>
      <c r="AJ433" s="201"/>
      <c r="AK433" s="201"/>
      <c r="AL433" s="201"/>
      <c r="AM433" s="201"/>
      <c r="AN433" s="201"/>
      <c r="AO433" s="201"/>
      <c r="AP433" s="201"/>
      <c r="AQ433" s="201"/>
      <c r="AR433" s="201"/>
      <c r="AS433" s="201"/>
      <c r="AT433" s="201"/>
      <c r="AV433" s="201"/>
      <c r="AX433" s="207"/>
      <c r="AY433" s="201"/>
      <c r="AZ433" s="201"/>
      <c r="BA433" s="201"/>
      <c r="BC433" s="201"/>
      <c r="BF433" s="209"/>
      <c r="BH433" s="209"/>
      <c r="BJ433" s="209"/>
      <c r="BL433" s="209"/>
      <c r="BM433" s="203"/>
      <c r="BN433" s="203"/>
      <c r="BO433" s="209"/>
    </row>
    <row r="434" spans="1:69" s="204" customFormat="1" ht="100.2" customHeight="1" x14ac:dyDescent="0.25">
      <c r="A434" s="1066"/>
      <c r="B434" s="1270" t="s">
        <v>693</v>
      </c>
      <c r="C434" s="1271"/>
      <c r="D434" s="201"/>
      <c r="E434" s="111"/>
      <c r="F434" s="111"/>
      <c r="G434" s="111"/>
      <c r="H434" s="201"/>
      <c r="I434" s="201"/>
      <c r="J434" s="201"/>
      <c r="K434" s="201"/>
      <c r="L434" s="201"/>
      <c r="M434" s="201"/>
      <c r="N434" s="201"/>
      <c r="O434" s="201"/>
      <c r="P434" s="201"/>
      <c r="Q434" s="201"/>
      <c r="R434" s="201"/>
      <c r="S434" s="201"/>
      <c r="T434" s="201"/>
      <c r="U434" s="211"/>
      <c r="V434" s="210"/>
      <c r="W434" s="210"/>
      <c r="X434" s="210"/>
      <c r="Y434" s="210"/>
      <c r="Z434" s="210"/>
      <c r="AA434" s="210"/>
      <c r="AB434" s="201"/>
      <c r="AC434" s="207"/>
      <c r="AD434" s="205"/>
      <c r="AE434" s="201"/>
      <c r="AF434" s="201"/>
      <c r="AG434" s="201"/>
      <c r="AH434" s="201"/>
      <c r="AI434" s="201"/>
      <c r="AJ434" s="201"/>
      <c r="AK434" s="201"/>
      <c r="AL434" s="201"/>
      <c r="AM434" s="201"/>
      <c r="AN434" s="201"/>
      <c r="AO434" s="201"/>
      <c r="AP434" s="201"/>
      <c r="AQ434" s="201"/>
      <c r="AR434" s="201"/>
      <c r="AS434" s="201"/>
      <c r="AT434" s="201"/>
      <c r="AV434" s="201"/>
      <c r="AX434" s="207"/>
      <c r="AY434" s="201"/>
      <c r="AZ434" s="210"/>
      <c r="BA434" s="210"/>
      <c r="BC434" s="210"/>
      <c r="BF434" s="209"/>
      <c r="BH434" s="209"/>
      <c r="BJ434" s="209"/>
      <c r="BL434" s="209"/>
      <c r="BM434" s="203"/>
      <c r="BN434" s="203"/>
      <c r="BO434" s="209"/>
    </row>
    <row r="435" spans="1:69" s="111" customFormat="1" ht="276.75" customHeight="1" x14ac:dyDescent="0.25">
      <c r="A435" s="488" t="s">
        <v>339</v>
      </c>
      <c r="B435" s="1099" t="s">
        <v>783</v>
      </c>
      <c r="C435" s="1100"/>
      <c r="E435" s="488" t="s">
        <v>300</v>
      </c>
      <c r="G435" s="488" t="s">
        <v>850</v>
      </c>
      <c r="I435" s="488"/>
      <c r="J435" s="488">
        <v>1</v>
      </c>
      <c r="K435" s="488"/>
      <c r="L435" s="488"/>
      <c r="M435" s="488"/>
      <c r="N435" s="371"/>
      <c r="O435" s="488">
        <v>1</v>
      </c>
      <c r="P435" s="488">
        <v>1</v>
      </c>
      <c r="Q435" s="488">
        <v>1</v>
      </c>
      <c r="R435" s="488">
        <v>1</v>
      </c>
      <c r="S435" s="488">
        <v>1</v>
      </c>
      <c r="U435" s="492" t="s">
        <v>355</v>
      </c>
      <c r="V435" s="488">
        <v>1</v>
      </c>
      <c r="W435" s="488"/>
      <c r="X435" s="488">
        <v>1</v>
      </c>
      <c r="Y435" s="488">
        <v>1</v>
      </c>
      <c r="Z435" s="488">
        <v>1</v>
      </c>
      <c r="AA435" s="488"/>
      <c r="AC435" s="493" t="s">
        <v>235</v>
      </c>
      <c r="AD435" s="132"/>
      <c r="AE435" s="488" t="s">
        <v>61</v>
      </c>
      <c r="AG435" s="488" t="s">
        <v>61</v>
      </c>
      <c r="AI435" s="488"/>
      <c r="AJ435" s="488"/>
      <c r="AK435" s="488"/>
      <c r="AL435" s="488"/>
      <c r="AM435" s="488"/>
      <c r="AN435" s="488">
        <v>1</v>
      </c>
      <c r="AO435" s="488"/>
      <c r="AP435" s="488"/>
      <c r="AQ435" s="488"/>
      <c r="AR435" s="488"/>
      <c r="AS435" s="488"/>
      <c r="AT435" s="488">
        <v>1</v>
      </c>
      <c r="AV435" s="488">
        <f>SUM(AI435:AT435)</f>
        <v>2</v>
      </c>
      <c r="AX435" s="493" t="s">
        <v>40</v>
      </c>
      <c r="AZ435" s="488">
        <v>1</v>
      </c>
      <c r="BA435" s="488">
        <f>IF(AV435&lt;&gt;0,1," ")</f>
        <v>1</v>
      </c>
      <c r="BC435" s="488" t="s">
        <v>332</v>
      </c>
      <c r="BE435" s="488"/>
      <c r="BF435" s="124"/>
      <c r="BG435" s="488"/>
      <c r="BH435" s="124"/>
      <c r="BI435" s="488"/>
      <c r="BJ435" s="124"/>
      <c r="BK435" s="488"/>
      <c r="BL435" s="124"/>
      <c r="BM435" s="498">
        <f t="shared" ref="BM435:BM443" si="364">BE435+BG435+BI435+BK435</f>
        <v>0</v>
      </c>
      <c r="BN435" s="499">
        <f>BM435/AV435</f>
        <v>0</v>
      </c>
      <c r="BO435" s="124">
        <f t="shared" ref="BO435:BO443" si="365">BF435+BH435+BJ435+BL435</f>
        <v>0</v>
      </c>
      <c r="BQ435" s="146"/>
    </row>
    <row r="436" spans="1:69" s="112" customFormat="1" ht="90.75" customHeight="1" x14ac:dyDescent="0.25">
      <c r="A436" s="789" t="s">
        <v>340</v>
      </c>
      <c r="B436" s="1095" t="s">
        <v>816</v>
      </c>
      <c r="C436" s="1096"/>
      <c r="D436" s="371"/>
      <c r="E436" s="789" t="s">
        <v>358</v>
      </c>
      <c r="F436" s="371"/>
      <c r="G436" s="789" t="s">
        <v>850</v>
      </c>
      <c r="H436" s="371"/>
      <c r="I436" s="789"/>
      <c r="J436" s="789"/>
      <c r="K436" s="789"/>
      <c r="L436" s="789"/>
      <c r="M436" s="789">
        <v>1</v>
      </c>
      <c r="N436" s="371"/>
      <c r="O436" s="789">
        <v>1</v>
      </c>
      <c r="P436" s="789">
        <v>1</v>
      </c>
      <c r="Q436" s="789">
        <v>1</v>
      </c>
      <c r="R436" s="789">
        <v>1</v>
      </c>
      <c r="S436" s="789">
        <v>1</v>
      </c>
      <c r="T436" s="144"/>
      <c r="U436" s="1268" t="s">
        <v>353</v>
      </c>
      <c r="V436" s="789">
        <v>1</v>
      </c>
      <c r="W436" s="789"/>
      <c r="X436" s="789"/>
      <c r="Y436" s="789">
        <v>1</v>
      </c>
      <c r="Z436" s="789">
        <v>1</v>
      </c>
      <c r="AA436" s="789"/>
      <c r="AB436" s="371"/>
      <c r="AC436" s="779"/>
      <c r="AD436" s="632"/>
      <c r="AE436" s="789" t="s">
        <v>61</v>
      </c>
      <c r="AF436" s="371"/>
      <c r="AG436" s="488" t="s">
        <v>61</v>
      </c>
      <c r="AH436" s="371"/>
      <c r="AI436" s="789"/>
      <c r="AJ436" s="789"/>
      <c r="AK436" s="789">
        <v>1</v>
      </c>
      <c r="AL436" s="789">
        <v>1</v>
      </c>
      <c r="AM436" s="789">
        <v>1</v>
      </c>
      <c r="AN436" s="789">
        <v>1</v>
      </c>
      <c r="AO436" s="789">
        <v>1</v>
      </c>
      <c r="AP436" s="789">
        <v>1</v>
      </c>
      <c r="AQ436" s="789">
        <v>1</v>
      </c>
      <c r="AR436" s="789">
        <v>1</v>
      </c>
      <c r="AS436" s="789">
        <v>1</v>
      </c>
      <c r="AT436" s="789">
        <v>1</v>
      </c>
      <c r="AU436" s="91"/>
      <c r="AV436" s="789">
        <f t="shared" ref="AV436:AV443" si="366">SUM(AI436:AT436)</f>
        <v>10</v>
      </c>
      <c r="AW436" s="91"/>
      <c r="AX436" s="779" t="s">
        <v>40</v>
      </c>
      <c r="AY436" s="145"/>
      <c r="AZ436" s="789">
        <v>1</v>
      </c>
      <c r="BA436" s="789">
        <f>IF(AV436&lt;&gt;0,1," ")</f>
        <v>1</v>
      </c>
      <c r="BB436" s="91"/>
      <c r="BC436" s="488" t="s">
        <v>332</v>
      </c>
      <c r="BE436" s="789"/>
      <c r="BF436" s="699"/>
      <c r="BG436" s="789"/>
      <c r="BH436" s="699"/>
      <c r="BI436" s="789"/>
      <c r="BJ436" s="699"/>
      <c r="BK436" s="789"/>
      <c r="BL436" s="699"/>
      <c r="BM436" s="1199">
        <f t="shared" si="364"/>
        <v>0</v>
      </c>
      <c r="BN436" s="1196">
        <f t="shared" ref="BN436:BN443" si="367">BM436/AV436</f>
        <v>0</v>
      </c>
      <c r="BO436" s="699">
        <f t="shared" si="365"/>
        <v>0</v>
      </c>
      <c r="BQ436" s="715"/>
    </row>
    <row r="437" spans="1:69" s="112" customFormat="1" ht="69.75" customHeight="1" x14ac:dyDescent="0.25">
      <c r="A437" s="790"/>
      <c r="B437" s="1274"/>
      <c r="C437" s="1275"/>
      <c r="D437" s="371"/>
      <c r="E437" s="790"/>
      <c r="F437" s="371"/>
      <c r="G437" s="790"/>
      <c r="H437" s="371"/>
      <c r="I437" s="790"/>
      <c r="J437" s="790"/>
      <c r="K437" s="790"/>
      <c r="L437" s="790"/>
      <c r="M437" s="790"/>
      <c r="N437" s="371"/>
      <c r="O437" s="790"/>
      <c r="P437" s="790"/>
      <c r="Q437" s="790"/>
      <c r="R437" s="790"/>
      <c r="S437" s="790"/>
      <c r="T437" s="144"/>
      <c r="U437" s="1277"/>
      <c r="V437" s="790"/>
      <c r="W437" s="790"/>
      <c r="X437" s="790"/>
      <c r="Y437" s="790"/>
      <c r="Z437" s="790"/>
      <c r="AA437" s="790"/>
      <c r="AB437" s="371"/>
      <c r="AC437" s="780"/>
      <c r="AD437" s="632"/>
      <c r="AE437" s="790"/>
      <c r="AF437" s="371"/>
      <c r="AG437" s="530" t="s">
        <v>396</v>
      </c>
      <c r="AH437" s="371"/>
      <c r="AI437" s="790"/>
      <c r="AJ437" s="790"/>
      <c r="AK437" s="790"/>
      <c r="AL437" s="790"/>
      <c r="AM437" s="790"/>
      <c r="AN437" s="790"/>
      <c r="AO437" s="790"/>
      <c r="AP437" s="790"/>
      <c r="AQ437" s="790"/>
      <c r="AR437" s="790"/>
      <c r="AS437" s="790"/>
      <c r="AT437" s="790"/>
      <c r="AU437" s="91"/>
      <c r="AV437" s="790"/>
      <c r="AW437" s="91"/>
      <c r="AX437" s="780"/>
      <c r="AY437" s="145"/>
      <c r="AZ437" s="790"/>
      <c r="BA437" s="790"/>
      <c r="BB437" s="91"/>
      <c r="BC437" s="488" t="s">
        <v>3</v>
      </c>
      <c r="BE437" s="790"/>
      <c r="BF437" s="732"/>
      <c r="BG437" s="790"/>
      <c r="BH437" s="732"/>
      <c r="BI437" s="790"/>
      <c r="BJ437" s="732"/>
      <c r="BK437" s="790"/>
      <c r="BL437" s="732"/>
      <c r="BM437" s="1200"/>
      <c r="BN437" s="1197"/>
      <c r="BO437" s="732"/>
      <c r="BQ437" s="1209"/>
    </row>
    <row r="438" spans="1:69" s="112" customFormat="1" ht="69.75" customHeight="1" x14ac:dyDescent="0.25">
      <c r="A438" s="791"/>
      <c r="B438" s="1097"/>
      <c r="C438" s="1098"/>
      <c r="D438" s="371"/>
      <c r="E438" s="791"/>
      <c r="F438" s="371"/>
      <c r="G438" s="791"/>
      <c r="H438" s="371"/>
      <c r="I438" s="791"/>
      <c r="J438" s="791"/>
      <c r="K438" s="791"/>
      <c r="L438" s="791"/>
      <c r="M438" s="791"/>
      <c r="N438" s="371"/>
      <c r="O438" s="791"/>
      <c r="P438" s="791"/>
      <c r="Q438" s="791"/>
      <c r="R438" s="791"/>
      <c r="S438" s="791"/>
      <c r="T438" s="144"/>
      <c r="U438" s="1269"/>
      <c r="V438" s="791"/>
      <c r="W438" s="791"/>
      <c r="X438" s="791"/>
      <c r="Y438" s="791"/>
      <c r="Z438" s="791"/>
      <c r="AA438" s="791"/>
      <c r="AB438" s="371"/>
      <c r="AC438" s="781"/>
      <c r="AD438" s="632"/>
      <c r="AE438" s="791"/>
      <c r="AF438" s="371"/>
      <c r="AG438" s="488" t="s">
        <v>1320</v>
      </c>
      <c r="AH438" s="371"/>
      <c r="AI438" s="791"/>
      <c r="AJ438" s="791"/>
      <c r="AK438" s="791"/>
      <c r="AL438" s="791"/>
      <c r="AM438" s="791"/>
      <c r="AN438" s="791"/>
      <c r="AO438" s="791"/>
      <c r="AP438" s="791"/>
      <c r="AQ438" s="791"/>
      <c r="AR438" s="791"/>
      <c r="AS438" s="791"/>
      <c r="AT438" s="791"/>
      <c r="AU438" s="91"/>
      <c r="AV438" s="791"/>
      <c r="AW438" s="91"/>
      <c r="AX438" s="781"/>
      <c r="AY438" s="145"/>
      <c r="AZ438" s="791"/>
      <c r="BA438" s="791"/>
      <c r="BB438" s="91"/>
      <c r="BC438" s="488" t="s">
        <v>332</v>
      </c>
      <c r="BE438" s="791"/>
      <c r="BF438" s="700"/>
      <c r="BG438" s="791"/>
      <c r="BH438" s="700"/>
      <c r="BI438" s="791"/>
      <c r="BJ438" s="700"/>
      <c r="BK438" s="791"/>
      <c r="BL438" s="700"/>
      <c r="BM438" s="1201"/>
      <c r="BN438" s="1198"/>
      <c r="BO438" s="700"/>
      <c r="BQ438" s="716"/>
    </row>
    <row r="439" spans="1:69" s="91" customFormat="1" ht="192" customHeight="1" x14ac:dyDescent="0.25">
      <c r="A439" s="488" t="s">
        <v>341</v>
      </c>
      <c r="B439" s="1099" t="s">
        <v>1297</v>
      </c>
      <c r="C439" s="1100"/>
      <c r="D439" s="111"/>
      <c r="E439" s="488" t="s">
        <v>359</v>
      </c>
      <c r="F439" s="111"/>
      <c r="G439" s="488" t="s">
        <v>849</v>
      </c>
      <c r="H439" s="111"/>
      <c r="I439" s="488"/>
      <c r="J439" s="488">
        <v>1</v>
      </c>
      <c r="K439" s="488"/>
      <c r="L439" s="488">
        <v>1</v>
      </c>
      <c r="M439" s="488"/>
      <c r="N439" s="111"/>
      <c r="O439" s="488">
        <v>1</v>
      </c>
      <c r="P439" s="488">
        <v>1</v>
      </c>
      <c r="Q439" s="488">
        <v>1</v>
      </c>
      <c r="R439" s="488">
        <v>1</v>
      </c>
      <c r="S439" s="488">
        <v>1</v>
      </c>
      <c r="T439" s="111"/>
      <c r="U439" s="492" t="s">
        <v>353</v>
      </c>
      <c r="V439" s="488">
        <v>1</v>
      </c>
      <c r="W439" s="488"/>
      <c r="X439" s="488">
        <v>1</v>
      </c>
      <c r="Y439" s="488">
        <v>1</v>
      </c>
      <c r="Z439" s="488">
        <v>1</v>
      </c>
      <c r="AA439" s="488"/>
      <c r="AB439" s="111"/>
      <c r="AC439" s="493"/>
      <c r="AD439" s="132"/>
      <c r="AE439" s="488" t="s">
        <v>61</v>
      </c>
      <c r="AF439" s="111"/>
      <c r="AG439" s="488" t="s">
        <v>61</v>
      </c>
      <c r="AH439" s="111"/>
      <c r="AI439" s="488"/>
      <c r="AJ439" s="488"/>
      <c r="AK439" s="488"/>
      <c r="AL439" s="488">
        <v>1</v>
      </c>
      <c r="AM439" s="488"/>
      <c r="AN439" s="488"/>
      <c r="AO439" s="488"/>
      <c r="AP439" s="488"/>
      <c r="AQ439" s="488"/>
      <c r="AR439" s="488">
        <v>1</v>
      </c>
      <c r="AS439" s="488"/>
      <c r="AT439" s="488"/>
      <c r="AU439" s="111"/>
      <c r="AV439" s="488">
        <f t="shared" si="366"/>
        <v>2</v>
      </c>
      <c r="AW439" s="111"/>
      <c r="AX439" s="493" t="s">
        <v>40</v>
      </c>
      <c r="AY439" s="111"/>
      <c r="AZ439" s="488">
        <v>1</v>
      </c>
      <c r="BA439" s="488">
        <f t="shared" ref="BA439:BA444" si="368">IF(AV439&lt;&gt;0,1," ")</f>
        <v>1</v>
      </c>
      <c r="BB439" s="111"/>
      <c r="BC439" s="488" t="s">
        <v>332</v>
      </c>
      <c r="BE439" s="488"/>
      <c r="BF439" s="124"/>
      <c r="BG439" s="488"/>
      <c r="BH439" s="124"/>
      <c r="BI439" s="488"/>
      <c r="BJ439" s="124"/>
      <c r="BK439" s="488"/>
      <c r="BL439" s="124"/>
      <c r="BM439" s="498">
        <f t="shared" si="364"/>
        <v>0</v>
      </c>
      <c r="BN439" s="499">
        <f t="shared" si="367"/>
        <v>0</v>
      </c>
      <c r="BO439" s="124">
        <f t="shared" si="365"/>
        <v>0</v>
      </c>
      <c r="BQ439" s="253"/>
    </row>
    <row r="440" spans="1:69" s="111" customFormat="1" ht="93" customHeight="1" x14ac:dyDescent="0.25">
      <c r="A440" s="488" t="s">
        <v>342</v>
      </c>
      <c r="B440" s="1099" t="s">
        <v>299</v>
      </c>
      <c r="C440" s="1100"/>
      <c r="E440" s="488" t="s">
        <v>3</v>
      </c>
      <c r="G440" s="488" t="s">
        <v>841</v>
      </c>
      <c r="I440" s="488"/>
      <c r="J440" s="488"/>
      <c r="K440" s="488"/>
      <c r="L440" s="488">
        <v>1</v>
      </c>
      <c r="M440" s="488"/>
      <c r="O440" s="488">
        <v>1</v>
      </c>
      <c r="P440" s="488"/>
      <c r="Q440" s="488"/>
      <c r="R440" s="488"/>
      <c r="S440" s="488"/>
      <c r="U440" s="492" t="s">
        <v>355</v>
      </c>
      <c r="V440" s="488">
        <v>3</v>
      </c>
      <c r="W440" s="488"/>
      <c r="X440" s="488">
        <v>1</v>
      </c>
      <c r="Y440" s="488">
        <v>1</v>
      </c>
      <c r="Z440" s="488">
        <v>1</v>
      </c>
      <c r="AA440" s="488"/>
      <c r="AC440" s="493"/>
      <c r="AD440" s="132"/>
      <c r="AE440" s="488" t="s">
        <v>61</v>
      </c>
      <c r="AG440" s="488" t="s">
        <v>61</v>
      </c>
      <c r="AI440" s="488"/>
      <c r="AJ440" s="488"/>
      <c r="AK440" s="488"/>
      <c r="AL440" s="488"/>
      <c r="AM440" s="488"/>
      <c r="AN440" s="488"/>
      <c r="AO440" s="488"/>
      <c r="AP440" s="488"/>
      <c r="AQ440" s="488"/>
      <c r="AR440" s="488"/>
      <c r="AS440" s="488"/>
      <c r="AT440" s="488">
        <v>1</v>
      </c>
      <c r="AV440" s="488">
        <f t="shared" si="366"/>
        <v>1</v>
      </c>
      <c r="AX440" s="493" t="s">
        <v>330</v>
      </c>
      <c r="AZ440" s="488">
        <v>1</v>
      </c>
      <c r="BA440" s="488">
        <f t="shared" si="368"/>
        <v>1</v>
      </c>
      <c r="BC440" s="488" t="s">
        <v>332</v>
      </c>
      <c r="BE440" s="488"/>
      <c r="BF440" s="124"/>
      <c r="BG440" s="488"/>
      <c r="BH440" s="124"/>
      <c r="BI440" s="488"/>
      <c r="BJ440" s="124"/>
      <c r="BK440" s="488"/>
      <c r="BL440" s="124"/>
      <c r="BM440" s="498">
        <f t="shared" si="364"/>
        <v>0</v>
      </c>
      <c r="BN440" s="499">
        <f t="shared" si="367"/>
        <v>0</v>
      </c>
      <c r="BO440" s="124">
        <f t="shared" si="365"/>
        <v>0</v>
      </c>
      <c r="BQ440" s="146"/>
    </row>
    <row r="441" spans="1:69" s="111" customFormat="1" ht="161.4" customHeight="1" x14ac:dyDescent="0.25">
      <c r="A441" s="488" t="s">
        <v>343</v>
      </c>
      <c r="B441" s="1099" t="s">
        <v>524</v>
      </c>
      <c r="C441" s="1100"/>
      <c r="E441" s="488" t="s">
        <v>3</v>
      </c>
      <c r="G441" s="488" t="s">
        <v>849</v>
      </c>
      <c r="I441" s="488"/>
      <c r="J441" s="488"/>
      <c r="K441" s="488"/>
      <c r="L441" s="488"/>
      <c r="M441" s="488">
        <v>1</v>
      </c>
      <c r="O441" s="488">
        <v>1</v>
      </c>
      <c r="P441" s="488">
        <v>1</v>
      </c>
      <c r="Q441" s="488">
        <v>1</v>
      </c>
      <c r="R441" s="488">
        <v>1</v>
      </c>
      <c r="S441" s="488">
        <v>1</v>
      </c>
      <c r="U441" s="492" t="s">
        <v>353</v>
      </c>
      <c r="V441" s="488">
        <v>1</v>
      </c>
      <c r="W441" s="488">
        <v>1</v>
      </c>
      <c r="X441" s="488">
        <v>1</v>
      </c>
      <c r="Y441" s="488">
        <v>1</v>
      </c>
      <c r="Z441" s="488">
        <v>1</v>
      </c>
      <c r="AA441" s="488"/>
      <c r="AC441" s="494" t="s">
        <v>236</v>
      </c>
      <c r="AD441" s="132"/>
      <c r="AE441" s="488" t="s">
        <v>61</v>
      </c>
      <c r="AG441" s="488" t="s">
        <v>61</v>
      </c>
      <c r="AI441" s="488"/>
      <c r="AJ441" s="488"/>
      <c r="AK441" s="488"/>
      <c r="AL441" s="488"/>
      <c r="AM441" s="488"/>
      <c r="AN441" s="488">
        <v>1</v>
      </c>
      <c r="AO441" s="488"/>
      <c r="AP441" s="488"/>
      <c r="AQ441" s="488"/>
      <c r="AR441" s="488"/>
      <c r="AS441" s="488"/>
      <c r="AT441" s="488">
        <v>1</v>
      </c>
      <c r="AU441" s="91"/>
      <c r="AV441" s="488">
        <f t="shared" si="366"/>
        <v>2</v>
      </c>
      <c r="AW441" s="91"/>
      <c r="AX441" s="493" t="s">
        <v>40</v>
      </c>
      <c r="AZ441" s="488">
        <v>1</v>
      </c>
      <c r="BA441" s="488">
        <f t="shared" si="368"/>
        <v>1</v>
      </c>
      <c r="BB441" s="91"/>
      <c r="BC441" s="488" t="s">
        <v>332</v>
      </c>
      <c r="BE441" s="488"/>
      <c r="BF441" s="124"/>
      <c r="BG441" s="488"/>
      <c r="BH441" s="124"/>
      <c r="BI441" s="488"/>
      <c r="BJ441" s="124"/>
      <c r="BK441" s="488"/>
      <c r="BL441" s="124"/>
      <c r="BM441" s="498">
        <f t="shared" si="364"/>
        <v>0</v>
      </c>
      <c r="BN441" s="499">
        <f t="shared" si="367"/>
        <v>0</v>
      </c>
      <c r="BO441" s="124">
        <f t="shared" si="365"/>
        <v>0</v>
      </c>
      <c r="BQ441" s="146"/>
    </row>
    <row r="442" spans="1:69" s="91" customFormat="1" ht="154.94999999999999" customHeight="1" x14ac:dyDescent="0.25">
      <c r="A442" s="488" t="s">
        <v>344</v>
      </c>
      <c r="B442" s="1099" t="s">
        <v>525</v>
      </c>
      <c r="C442" s="1100"/>
      <c r="D442" s="111"/>
      <c r="E442" s="488" t="s">
        <v>46</v>
      </c>
      <c r="F442" s="111"/>
      <c r="G442" s="488" t="s">
        <v>841</v>
      </c>
      <c r="H442" s="111"/>
      <c r="I442" s="488"/>
      <c r="J442" s="488"/>
      <c r="K442" s="488"/>
      <c r="L442" s="488">
        <v>1</v>
      </c>
      <c r="M442" s="488">
        <v>1</v>
      </c>
      <c r="N442" s="111"/>
      <c r="O442" s="488">
        <v>1</v>
      </c>
      <c r="P442" s="488">
        <v>1</v>
      </c>
      <c r="Q442" s="488">
        <v>1</v>
      </c>
      <c r="R442" s="488">
        <v>1</v>
      </c>
      <c r="S442" s="488">
        <v>1</v>
      </c>
      <c r="T442" s="111"/>
      <c r="U442" s="492" t="s">
        <v>355</v>
      </c>
      <c r="V442" s="488">
        <v>4</v>
      </c>
      <c r="W442" s="488">
        <v>1</v>
      </c>
      <c r="X442" s="488">
        <v>1</v>
      </c>
      <c r="Y442" s="488">
        <v>1</v>
      </c>
      <c r="Z442" s="488">
        <v>1</v>
      </c>
      <c r="AA442" s="488"/>
      <c r="AB442" s="111"/>
      <c r="AC442" s="493"/>
      <c r="AD442" s="132"/>
      <c r="AE442" s="488" t="s">
        <v>61</v>
      </c>
      <c r="AF442" s="111"/>
      <c r="AG442" s="488" t="s">
        <v>61</v>
      </c>
      <c r="AH442" s="111"/>
      <c r="AI442" s="488"/>
      <c r="AJ442" s="488"/>
      <c r="AK442" s="488">
        <v>1</v>
      </c>
      <c r="AL442" s="488"/>
      <c r="AM442" s="488">
        <v>1</v>
      </c>
      <c r="AN442" s="488"/>
      <c r="AO442" s="488"/>
      <c r="AP442" s="488"/>
      <c r="AQ442" s="488">
        <v>1</v>
      </c>
      <c r="AR442" s="488"/>
      <c r="AS442" s="488">
        <v>1</v>
      </c>
      <c r="AT442" s="488"/>
      <c r="AV442" s="488">
        <f t="shared" si="366"/>
        <v>4</v>
      </c>
      <c r="AX442" s="493" t="s">
        <v>40</v>
      </c>
      <c r="AY442" s="111"/>
      <c r="AZ442" s="488">
        <v>1</v>
      </c>
      <c r="BA442" s="488">
        <f t="shared" si="368"/>
        <v>1</v>
      </c>
      <c r="BC442" s="488" t="s">
        <v>332</v>
      </c>
      <c r="BE442" s="488"/>
      <c r="BF442" s="124"/>
      <c r="BG442" s="488"/>
      <c r="BH442" s="124"/>
      <c r="BI442" s="488"/>
      <c r="BJ442" s="124"/>
      <c r="BK442" s="488"/>
      <c r="BL442" s="124"/>
      <c r="BM442" s="498">
        <f t="shared" si="364"/>
        <v>0</v>
      </c>
      <c r="BN442" s="499">
        <f t="shared" si="367"/>
        <v>0</v>
      </c>
      <c r="BO442" s="124">
        <f t="shared" si="365"/>
        <v>0</v>
      </c>
      <c r="BQ442" s="128"/>
    </row>
    <row r="443" spans="1:69" s="91" customFormat="1" ht="184.2" customHeight="1" x14ac:dyDescent="0.25">
      <c r="A443" s="488" t="s">
        <v>345</v>
      </c>
      <c r="B443" s="1099" t="s">
        <v>526</v>
      </c>
      <c r="C443" s="1100"/>
      <c r="D443" s="111"/>
      <c r="E443" s="488" t="s">
        <v>46</v>
      </c>
      <c r="F443" s="111"/>
      <c r="G443" s="488" t="s">
        <v>849</v>
      </c>
      <c r="H443" s="111"/>
      <c r="I443" s="488"/>
      <c r="J443" s="488"/>
      <c r="K443" s="488"/>
      <c r="L443" s="488"/>
      <c r="M443" s="488">
        <v>1</v>
      </c>
      <c r="N443" s="111"/>
      <c r="O443" s="488"/>
      <c r="P443" s="488"/>
      <c r="Q443" s="488"/>
      <c r="R443" s="488">
        <v>1</v>
      </c>
      <c r="S443" s="488"/>
      <c r="T443" s="111"/>
      <c r="U443" s="492" t="s">
        <v>355</v>
      </c>
      <c r="V443" s="488">
        <v>1</v>
      </c>
      <c r="W443" s="488"/>
      <c r="X443" s="488">
        <v>1</v>
      </c>
      <c r="Y443" s="488">
        <v>1</v>
      </c>
      <c r="Z443" s="488">
        <v>1</v>
      </c>
      <c r="AA443" s="488"/>
      <c r="AB443" s="111"/>
      <c r="AC443" s="493"/>
      <c r="AD443" s="132"/>
      <c r="AE443" s="488" t="s">
        <v>61</v>
      </c>
      <c r="AF443" s="111"/>
      <c r="AG443" s="488" t="s">
        <v>61</v>
      </c>
      <c r="AH443" s="111"/>
      <c r="AI443" s="488"/>
      <c r="AJ443" s="488"/>
      <c r="AK443" s="488"/>
      <c r="AL443" s="488">
        <v>1</v>
      </c>
      <c r="AM443" s="488"/>
      <c r="AN443" s="488"/>
      <c r="AO443" s="488"/>
      <c r="AP443" s="488"/>
      <c r="AQ443" s="488">
        <v>1</v>
      </c>
      <c r="AR443" s="488"/>
      <c r="AS443" s="488"/>
      <c r="AT443" s="488"/>
      <c r="AU443" s="111"/>
      <c r="AV443" s="488">
        <f t="shared" si="366"/>
        <v>2</v>
      </c>
      <c r="AW443" s="111"/>
      <c r="AX443" s="493" t="s">
        <v>81</v>
      </c>
      <c r="AY443" s="111"/>
      <c r="AZ443" s="488">
        <v>1</v>
      </c>
      <c r="BA443" s="488">
        <f t="shared" si="368"/>
        <v>1</v>
      </c>
      <c r="BB443" s="111"/>
      <c r="BC443" s="488" t="s">
        <v>332</v>
      </c>
      <c r="BE443" s="488"/>
      <c r="BF443" s="124"/>
      <c r="BG443" s="488"/>
      <c r="BH443" s="124"/>
      <c r="BI443" s="488"/>
      <c r="BJ443" s="124"/>
      <c r="BK443" s="488"/>
      <c r="BL443" s="124"/>
      <c r="BM443" s="498">
        <f t="shared" si="364"/>
        <v>0</v>
      </c>
      <c r="BN443" s="499">
        <f t="shared" si="367"/>
        <v>0</v>
      </c>
      <c r="BO443" s="124">
        <f t="shared" si="365"/>
        <v>0</v>
      </c>
      <c r="BQ443" s="128"/>
    </row>
    <row r="444" spans="1:69" s="91" customFormat="1" ht="107.4" customHeight="1" x14ac:dyDescent="0.25">
      <c r="A444" s="789" t="s">
        <v>948</v>
      </c>
      <c r="B444" s="1095" t="s">
        <v>527</v>
      </c>
      <c r="C444" s="1096"/>
      <c r="D444" s="349"/>
      <c r="E444" s="789" t="s">
        <v>817</v>
      </c>
      <c r="F444" s="111"/>
      <c r="G444" s="789" t="s">
        <v>850</v>
      </c>
      <c r="H444" s="111"/>
      <c r="I444" s="789"/>
      <c r="J444" s="789"/>
      <c r="K444" s="789"/>
      <c r="L444" s="789"/>
      <c r="M444" s="789">
        <v>1</v>
      </c>
      <c r="N444" s="111"/>
      <c r="O444" s="789">
        <v>1</v>
      </c>
      <c r="P444" s="789">
        <v>1</v>
      </c>
      <c r="Q444" s="789">
        <v>1</v>
      </c>
      <c r="R444" s="789">
        <v>1</v>
      </c>
      <c r="S444" s="789">
        <v>1</v>
      </c>
      <c r="T444" s="111"/>
      <c r="U444" s="1268" t="s">
        <v>355</v>
      </c>
      <c r="V444" s="789">
        <v>1</v>
      </c>
      <c r="W444" s="789"/>
      <c r="X444" s="789"/>
      <c r="Y444" s="789">
        <v>1</v>
      </c>
      <c r="Z444" s="789">
        <v>1</v>
      </c>
      <c r="AA444" s="789"/>
      <c r="AB444" s="111"/>
      <c r="AC444" s="779" t="s">
        <v>235</v>
      </c>
      <c r="AD444" s="132"/>
      <c r="AE444" s="789" t="s">
        <v>61</v>
      </c>
      <c r="AF444" s="111"/>
      <c r="AG444" s="789" t="s">
        <v>61</v>
      </c>
      <c r="AH444" s="111"/>
      <c r="AI444" s="789"/>
      <c r="AJ444" s="789"/>
      <c r="AK444" s="789"/>
      <c r="AL444" s="789"/>
      <c r="AM444" s="789"/>
      <c r="AN444" s="789">
        <v>1</v>
      </c>
      <c r="AO444" s="789"/>
      <c r="AP444" s="789"/>
      <c r="AQ444" s="789"/>
      <c r="AR444" s="789"/>
      <c r="AS444" s="789">
        <v>1</v>
      </c>
      <c r="AT444" s="789"/>
      <c r="AU444" s="111"/>
      <c r="AV444" s="789">
        <f t="shared" ref="AV444" si="369">SUM(AI444:AT444)</f>
        <v>2</v>
      </c>
      <c r="AW444" s="111"/>
      <c r="AX444" s="493" t="s">
        <v>351</v>
      </c>
      <c r="AY444" s="111"/>
      <c r="AZ444" s="789">
        <v>1</v>
      </c>
      <c r="BA444" s="789">
        <f t="shared" si="368"/>
        <v>1</v>
      </c>
      <c r="BB444" s="111"/>
      <c r="BC444" s="789" t="s">
        <v>332</v>
      </c>
      <c r="BE444" s="789"/>
      <c r="BF444" s="699"/>
      <c r="BG444" s="789"/>
      <c r="BH444" s="699"/>
      <c r="BI444" s="789"/>
      <c r="BJ444" s="699"/>
      <c r="BK444" s="789"/>
      <c r="BL444" s="699"/>
      <c r="BM444" s="1199">
        <f t="shared" ref="BM444" si="370">BE444+BG444+BI444+BK444</f>
        <v>0</v>
      </c>
      <c r="BN444" s="1196">
        <f t="shared" ref="BN444" si="371">BM444/AV444</f>
        <v>0</v>
      </c>
      <c r="BO444" s="699">
        <f t="shared" ref="BO444" si="372">BF444+BH444+BJ444+BL444</f>
        <v>0</v>
      </c>
      <c r="BQ444" s="922"/>
    </row>
    <row r="445" spans="1:69" s="91" customFormat="1" ht="86.25" customHeight="1" x14ac:dyDescent="0.25">
      <c r="A445" s="791"/>
      <c r="B445" s="1097"/>
      <c r="C445" s="1098"/>
      <c r="D445" s="469"/>
      <c r="E445" s="791"/>
      <c r="F445" s="111"/>
      <c r="G445" s="791"/>
      <c r="H445" s="111"/>
      <c r="I445" s="791"/>
      <c r="J445" s="791"/>
      <c r="K445" s="791"/>
      <c r="L445" s="791"/>
      <c r="M445" s="791"/>
      <c r="N445" s="111"/>
      <c r="O445" s="791"/>
      <c r="P445" s="791"/>
      <c r="Q445" s="791"/>
      <c r="R445" s="791"/>
      <c r="S445" s="791"/>
      <c r="T445" s="111"/>
      <c r="U445" s="1269"/>
      <c r="V445" s="791"/>
      <c r="W445" s="791"/>
      <c r="X445" s="791"/>
      <c r="Y445" s="791"/>
      <c r="Z445" s="791"/>
      <c r="AA445" s="791"/>
      <c r="AB445" s="111"/>
      <c r="AC445" s="781"/>
      <c r="AD445" s="132"/>
      <c r="AE445" s="791"/>
      <c r="AF445" s="111"/>
      <c r="AG445" s="791"/>
      <c r="AH445" s="111"/>
      <c r="AI445" s="791"/>
      <c r="AJ445" s="791"/>
      <c r="AK445" s="791"/>
      <c r="AL445" s="791"/>
      <c r="AM445" s="791"/>
      <c r="AN445" s="791"/>
      <c r="AO445" s="791"/>
      <c r="AP445" s="791"/>
      <c r="AQ445" s="791"/>
      <c r="AR445" s="791"/>
      <c r="AS445" s="791"/>
      <c r="AT445" s="791"/>
      <c r="AU445" s="111"/>
      <c r="AV445" s="791"/>
      <c r="AW445" s="111"/>
      <c r="AX445" s="493" t="s">
        <v>40</v>
      </c>
      <c r="AY445" s="111"/>
      <c r="AZ445" s="791"/>
      <c r="BA445" s="791"/>
      <c r="BB445" s="111"/>
      <c r="BC445" s="791"/>
      <c r="BE445" s="791"/>
      <c r="BF445" s="700"/>
      <c r="BG445" s="791"/>
      <c r="BH445" s="700"/>
      <c r="BI445" s="791"/>
      <c r="BJ445" s="700"/>
      <c r="BK445" s="791"/>
      <c r="BL445" s="700"/>
      <c r="BM445" s="1201"/>
      <c r="BN445" s="1198"/>
      <c r="BO445" s="700"/>
      <c r="BQ445" s="923"/>
    </row>
    <row r="446" spans="1:69" s="112" customFormat="1" ht="90.75" customHeight="1" x14ac:dyDescent="0.25">
      <c r="A446" s="653" t="s">
        <v>949</v>
      </c>
      <c r="B446" s="1095" t="s">
        <v>823</v>
      </c>
      <c r="C446" s="1096"/>
      <c r="D446" s="371"/>
      <c r="E446" s="653" t="s">
        <v>300</v>
      </c>
      <c r="F446" s="371"/>
      <c r="G446" s="653" t="s">
        <v>850</v>
      </c>
      <c r="H446" s="371"/>
      <c r="I446" s="653"/>
      <c r="J446" s="653"/>
      <c r="K446" s="653"/>
      <c r="L446" s="653"/>
      <c r="M446" s="653">
        <v>1</v>
      </c>
      <c r="N446" s="371"/>
      <c r="O446" s="653">
        <v>1</v>
      </c>
      <c r="P446" s="653">
        <v>1</v>
      </c>
      <c r="Q446" s="653">
        <v>1</v>
      </c>
      <c r="R446" s="653">
        <v>1</v>
      </c>
      <c r="S446" s="653">
        <v>1</v>
      </c>
      <c r="T446" s="144"/>
      <c r="U446" s="660" t="s">
        <v>354</v>
      </c>
      <c r="V446" s="653">
        <v>1</v>
      </c>
      <c r="W446" s="653"/>
      <c r="X446" s="653"/>
      <c r="Y446" s="653">
        <v>1</v>
      </c>
      <c r="Z446" s="653">
        <v>1</v>
      </c>
      <c r="AA446" s="653"/>
      <c r="AB446" s="371"/>
      <c r="AC446" s="651"/>
      <c r="AD446" s="632"/>
      <c r="AE446" s="653" t="s">
        <v>61</v>
      </c>
      <c r="AF446" s="371"/>
      <c r="AG446" s="488" t="s">
        <v>61</v>
      </c>
      <c r="AH446" s="371"/>
      <c r="AI446" s="653"/>
      <c r="AJ446" s="653"/>
      <c r="AK446" s="653"/>
      <c r="AL446" s="653"/>
      <c r="AM446" s="653"/>
      <c r="AN446" s="653">
        <v>1</v>
      </c>
      <c r="AO446" s="653"/>
      <c r="AP446" s="653"/>
      <c r="AQ446" s="653"/>
      <c r="AR446" s="653"/>
      <c r="AS446" s="653"/>
      <c r="AT446" s="653"/>
      <c r="AU446" s="91"/>
      <c r="AV446" s="653">
        <f t="shared" ref="AV446" si="373">SUM(AI446:AT446)</f>
        <v>1</v>
      </c>
      <c r="AW446" s="91"/>
      <c r="AX446" s="651" t="s">
        <v>40</v>
      </c>
      <c r="AY446" s="145"/>
      <c r="AZ446" s="653">
        <v>1</v>
      </c>
      <c r="BA446" s="653">
        <f>IF(AV446&lt;&gt;0,1," ")</f>
        <v>1</v>
      </c>
      <c r="BB446" s="91"/>
      <c r="BC446" s="488" t="s">
        <v>332</v>
      </c>
      <c r="BE446" s="653"/>
      <c r="BF446" s="347"/>
      <c r="BG446" s="653"/>
      <c r="BH446" s="347"/>
      <c r="BI446" s="653"/>
      <c r="BJ446" s="347"/>
      <c r="BK446" s="653"/>
      <c r="BL446" s="347"/>
      <c r="BM446" s="659">
        <f t="shared" ref="BM446" si="374">BE446+BG446+BI446+BK446</f>
        <v>0</v>
      </c>
      <c r="BN446" s="658">
        <f t="shared" ref="BN446" si="375">BM446/AV446</f>
        <v>0</v>
      </c>
      <c r="BO446" s="347">
        <f t="shared" ref="BO446" si="376">BF446+BH446+BJ446+BL446</f>
        <v>0</v>
      </c>
      <c r="BQ446" s="349"/>
    </row>
    <row r="447" spans="1:69" s="215" customFormat="1" ht="99.75" customHeight="1" x14ac:dyDescent="0.25">
      <c r="A447" s="488" t="s">
        <v>950</v>
      </c>
      <c r="B447" s="1272" t="s">
        <v>813</v>
      </c>
      <c r="C447" s="1273"/>
      <c r="E447" s="491" t="s">
        <v>46</v>
      </c>
      <c r="G447" s="491" t="s">
        <v>841</v>
      </c>
      <c r="I447" s="491"/>
      <c r="J447" s="491"/>
      <c r="K447" s="491"/>
      <c r="L447" s="491">
        <v>1</v>
      </c>
      <c r="M447" s="491"/>
      <c r="N447" s="423"/>
      <c r="O447" s="491">
        <v>1</v>
      </c>
      <c r="P447" s="491">
        <v>1</v>
      </c>
      <c r="Q447" s="491">
        <v>1</v>
      </c>
      <c r="R447" s="491">
        <v>1</v>
      </c>
      <c r="S447" s="491">
        <v>1</v>
      </c>
      <c r="U447" s="492" t="s">
        <v>355</v>
      </c>
      <c r="V447" s="488">
        <v>1</v>
      </c>
      <c r="W447" s="488"/>
      <c r="X447" s="488"/>
      <c r="Y447" s="488">
        <v>1</v>
      </c>
      <c r="Z447" s="488">
        <v>1</v>
      </c>
      <c r="AA447" s="488"/>
      <c r="AC447" s="495"/>
      <c r="AD447" s="226"/>
      <c r="AE447" s="488" t="s">
        <v>61</v>
      </c>
      <c r="AF447" s="111"/>
      <c r="AG447" s="488" t="s">
        <v>61</v>
      </c>
      <c r="AI447" s="491"/>
      <c r="AJ447" s="491"/>
      <c r="AK447" s="491"/>
      <c r="AL447" s="491"/>
      <c r="AM447" s="491"/>
      <c r="AN447" s="491"/>
      <c r="AO447" s="491"/>
      <c r="AP447" s="491"/>
      <c r="AQ447" s="491"/>
      <c r="AR447" s="491"/>
      <c r="AS447" s="491"/>
      <c r="AT447" s="491"/>
      <c r="AV447" s="488">
        <f t="shared" ref="AV447" si="377">SUM(AI447:AT447)</f>
        <v>0</v>
      </c>
      <c r="AX447" s="493" t="s">
        <v>40</v>
      </c>
      <c r="AZ447" s="491">
        <v>1</v>
      </c>
      <c r="BA447" s="488" t="str">
        <f>IF(AV447&lt;&gt;0,1," ")</f>
        <v xml:space="preserve"> </v>
      </c>
      <c r="BC447" s="491" t="s">
        <v>332</v>
      </c>
      <c r="BE447" s="488"/>
      <c r="BF447" s="124"/>
      <c r="BG447" s="488"/>
      <c r="BH447" s="124"/>
      <c r="BI447" s="488"/>
      <c r="BJ447" s="124"/>
      <c r="BK447" s="488"/>
      <c r="BL447" s="124"/>
      <c r="BM447" s="498">
        <f t="shared" ref="BM447" si="378">BE447+BG447+BI447+BK447</f>
        <v>0</v>
      </c>
      <c r="BN447" s="499" t="e">
        <f t="shared" ref="BN447" si="379">BM447/AV447</f>
        <v>#DIV/0!</v>
      </c>
      <c r="BO447" s="124">
        <f t="shared" ref="BO447" si="380">BF447+BH447+BJ447+BL447</f>
        <v>0</v>
      </c>
      <c r="BQ447" s="253"/>
    </row>
    <row r="448" spans="1:69" s="91" customFormat="1" ht="9" customHeight="1" thickBot="1" x14ac:dyDescent="0.3">
      <c r="A448" s="111"/>
      <c r="B448" s="112"/>
      <c r="C448" s="112"/>
      <c r="D448" s="111"/>
      <c r="E448" s="111"/>
      <c r="F448" s="111"/>
      <c r="G448" s="111"/>
      <c r="H448" s="111"/>
      <c r="I448" s="111"/>
      <c r="J448" s="111"/>
      <c r="K448" s="111"/>
      <c r="L448" s="111"/>
      <c r="M448" s="111"/>
      <c r="N448" s="111"/>
      <c r="O448" s="111"/>
      <c r="P448" s="111"/>
      <c r="Q448" s="111"/>
      <c r="R448" s="111"/>
      <c r="S448" s="111"/>
      <c r="T448" s="111"/>
      <c r="U448" s="113"/>
      <c r="V448" s="111"/>
      <c r="W448" s="111"/>
      <c r="X448" s="111"/>
      <c r="Y448" s="111"/>
      <c r="Z448" s="111"/>
      <c r="AA448" s="111"/>
      <c r="AB448" s="111"/>
      <c r="AC448" s="114"/>
      <c r="AD448" s="132"/>
      <c r="AE448" s="111"/>
      <c r="AF448" s="111"/>
      <c r="AG448" s="117"/>
      <c r="AH448" s="111"/>
      <c r="AI448" s="111"/>
      <c r="AJ448" s="111"/>
      <c r="AK448" s="111"/>
      <c r="AL448" s="111"/>
      <c r="AM448" s="111"/>
      <c r="AN448" s="111"/>
      <c r="AO448" s="111"/>
      <c r="AP448" s="111"/>
      <c r="AQ448" s="111"/>
      <c r="AR448" s="111"/>
      <c r="AS448" s="111"/>
      <c r="AT448" s="111"/>
      <c r="AV448" s="111"/>
      <c r="AX448" s="112"/>
      <c r="AY448" s="111"/>
      <c r="AZ448" s="111"/>
      <c r="BA448" s="111"/>
      <c r="BC448" s="111"/>
      <c r="BF448" s="115"/>
      <c r="BH448" s="115"/>
      <c r="BJ448" s="115"/>
      <c r="BL448" s="115"/>
      <c r="BM448" s="116"/>
      <c r="BN448" s="116"/>
      <c r="BO448" s="115"/>
    </row>
    <row r="449" spans="1:69" s="203" customFormat="1" ht="59.4" customHeight="1" thickTop="1" thickBot="1" x14ac:dyDescent="0.3">
      <c r="A449" s="840" t="str">
        <f>B433</f>
        <v>AUDITORÍAS &amp; ACTIVIDADES CON LA CONTRALORÍA GENERAL DE LA REPÚBLICA - CGR</v>
      </c>
      <c r="B449" s="840"/>
      <c r="C449" s="490" t="s">
        <v>333</v>
      </c>
      <c r="D449" s="200"/>
      <c r="E449" s="489">
        <f>COUNTIF(BC435:BC447,"P")</f>
        <v>11</v>
      </c>
      <c r="F449" s="200"/>
      <c r="G449" s="574">
        <f>E449/(E449+E450)</f>
        <v>0.91666666666666663</v>
      </c>
      <c r="H449" s="200"/>
      <c r="I449" s="489">
        <f>SUM(I435:I447)</f>
        <v>0</v>
      </c>
      <c r="J449" s="489">
        <f>SUM(J435:J447)</f>
        <v>2</v>
      </c>
      <c r="K449" s="489">
        <f>SUM(K435:K447)</f>
        <v>0</v>
      </c>
      <c r="L449" s="489">
        <f>SUM(L435:L447)</f>
        <v>4</v>
      </c>
      <c r="M449" s="489">
        <f>SUM(M435:M447)</f>
        <v>6</v>
      </c>
      <c r="N449" s="201"/>
      <c r="O449" s="489">
        <f>SUM(O435:O447)</f>
        <v>9</v>
      </c>
      <c r="P449" s="489">
        <f>SUM(P435:P447)</f>
        <v>8</v>
      </c>
      <c r="Q449" s="489">
        <f>SUM(Q435:Q447)</f>
        <v>8</v>
      </c>
      <c r="R449" s="489">
        <f>SUM(R435:R447)</f>
        <v>9</v>
      </c>
      <c r="S449" s="489">
        <f>SUM(S435:S447)</f>
        <v>8</v>
      </c>
      <c r="T449" s="200"/>
      <c r="U449" s="202"/>
      <c r="V449" s="200"/>
      <c r="W449" s="513">
        <f>SUM(W435:W447)</f>
        <v>2</v>
      </c>
      <c r="X449" s="513">
        <f>SUM(X435:X447)</f>
        <v>6</v>
      </c>
      <c r="Y449" s="513">
        <f>SUM(Y435:Y447)</f>
        <v>10</v>
      </c>
      <c r="Z449" s="513">
        <f>SUM(Z435:Z447)</f>
        <v>10</v>
      </c>
      <c r="AA449" s="513">
        <f>SUM(AA435:AA447)</f>
        <v>0</v>
      </c>
      <c r="AB449" s="200"/>
      <c r="AC449" s="887"/>
      <c r="AD449" s="639"/>
      <c r="AE449" s="200"/>
      <c r="AF449" s="200"/>
      <c r="AG449" s="489" t="s">
        <v>253</v>
      </c>
      <c r="AH449" s="200"/>
      <c r="AI449" s="840">
        <f>SUM(AI435:AK447)</f>
        <v>2</v>
      </c>
      <c r="AJ449" s="840"/>
      <c r="AK449" s="840"/>
      <c r="AL449" s="840">
        <f>SUM(AL435:AN447)</f>
        <v>10</v>
      </c>
      <c r="AM449" s="840"/>
      <c r="AN449" s="840"/>
      <c r="AO449" s="840">
        <f>SUM(AO435:AQ447)</f>
        <v>5</v>
      </c>
      <c r="AP449" s="840"/>
      <c r="AQ449" s="840"/>
      <c r="AR449" s="840">
        <f>SUM(AR435:AT447)</f>
        <v>9</v>
      </c>
      <c r="AS449" s="840"/>
      <c r="AT449" s="840"/>
      <c r="AV449" s="840">
        <f>SUM(AV435:AV447)</f>
        <v>26</v>
      </c>
      <c r="AX449" s="1291" t="s">
        <v>264</v>
      </c>
      <c r="AY449" s="200"/>
      <c r="AZ449" s="489">
        <f>SUM(AZ435:AZ447)</f>
        <v>10</v>
      </c>
      <c r="BA449" s="489">
        <f>SUM(BA435:BA447)</f>
        <v>9</v>
      </c>
      <c r="BC449" s="201"/>
      <c r="BE449" s="496">
        <f t="shared" ref="BE449:BM449" si="381">SUM(BE435:BE447)</f>
        <v>0</v>
      </c>
      <c r="BF449" s="348">
        <f t="shared" si="381"/>
        <v>0</v>
      </c>
      <c r="BG449" s="496">
        <f t="shared" si="381"/>
        <v>0</v>
      </c>
      <c r="BH449" s="348">
        <f t="shared" si="381"/>
        <v>0</v>
      </c>
      <c r="BI449" s="496">
        <f t="shared" si="381"/>
        <v>0</v>
      </c>
      <c r="BJ449" s="348">
        <f t="shared" si="381"/>
        <v>0</v>
      </c>
      <c r="BK449" s="496">
        <f t="shared" si="381"/>
        <v>0</v>
      </c>
      <c r="BL449" s="348">
        <f t="shared" si="381"/>
        <v>0</v>
      </c>
      <c r="BM449" s="1202">
        <f t="shared" si="381"/>
        <v>0</v>
      </c>
      <c r="BN449" s="1217">
        <f>BM449/AV449</f>
        <v>0</v>
      </c>
      <c r="BO449" s="847">
        <f>SUM(BO435:BO447)</f>
        <v>0</v>
      </c>
      <c r="BP449" s="204"/>
      <c r="BQ449" s="204"/>
    </row>
    <row r="450" spans="1:69" s="203" customFormat="1" ht="59.4" customHeight="1" thickTop="1" thickBot="1" x14ac:dyDescent="0.3">
      <c r="A450" s="840"/>
      <c r="B450" s="840"/>
      <c r="C450" s="490" t="s">
        <v>334</v>
      </c>
      <c r="D450" s="200"/>
      <c r="E450" s="489">
        <f>COUNTIF(BC435:BC447,"C")</f>
        <v>1</v>
      </c>
      <c r="F450" s="200"/>
      <c r="G450" s="574">
        <f>E450/(E449+E450)</f>
        <v>8.3333333333333329E-2</v>
      </c>
      <c r="H450" s="200"/>
      <c r="I450" s="840">
        <f>SUM(I449:M449)</f>
        <v>12</v>
      </c>
      <c r="J450" s="840"/>
      <c r="K450" s="840"/>
      <c r="L450" s="840"/>
      <c r="M450" s="840"/>
      <c r="N450" s="201"/>
      <c r="O450" s="840">
        <f>SUM(O449:S449)</f>
        <v>42</v>
      </c>
      <c r="P450" s="840"/>
      <c r="Q450" s="840"/>
      <c r="R450" s="840"/>
      <c r="S450" s="840"/>
      <c r="T450" s="200"/>
      <c r="U450" s="202"/>
      <c r="V450" s="200"/>
      <c r="W450" s="200"/>
      <c r="X450" s="200"/>
      <c r="Y450" s="200"/>
      <c r="Z450" s="200"/>
      <c r="AA450" s="200"/>
      <c r="AB450" s="200"/>
      <c r="AC450" s="887"/>
      <c r="AD450" s="639"/>
      <c r="AE450" s="200"/>
      <c r="AF450" s="200"/>
      <c r="AG450" s="489" t="s">
        <v>766</v>
      </c>
      <c r="AH450" s="200"/>
      <c r="AI450" s="840">
        <f>AI449+AL449+AO449+AR449</f>
        <v>26</v>
      </c>
      <c r="AJ450" s="840"/>
      <c r="AK450" s="840"/>
      <c r="AL450" s="840"/>
      <c r="AM450" s="840"/>
      <c r="AN450" s="840"/>
      <c r="AO450" s="840"/>
      <c r="AP450" s="840"/>
      <c r="AQ450" s="840"/>
      <c r="AR450" s="840"/>
      <c r="AS450" s="840"/>
      <c r="AT450" s="840"/>
      <c r="AV450" s="840"/>
      <c r="AX450" s="1291"/>
      <c r="AY450" s="200"/>
      <c r="AZ450" s="844">
        <f>BA449/AZ449</f>
        <v>0.9</v>
      </c>
      <c r="BA450" s="844"/>
      <c r="BC450" s="206"/>
      <c r="BE450" s="497">
        <f>BE449/AI449</f>
        <v>0</v>
      </c>
      <c r="BF450" s="275"/>
      <c r="BG450" s="497">
        <f>BG449/AL449</f>
        <v>0</v>
      </c>
      <c r="BH450" s="275"/>
      <c r="BI450" s="497">
        <f>BI449/AO449</f>
        <v>0</v>
      </c>
      <c r="BJ450" s="275"/>
      <c r="BK450" s="497">
        <f>BK449/AR449</f>
        <v>0</v>
      </c>
      <c r="BL450" s="275"/>
      <c r="BM450" s="1202"/>
      <c r="BN450" s="1217"/>
      <c r="BO450" s="847"/>
      <c r="BP450" s="204"/>
      <c r="BQ450" s="204"/>
    </row>
    <row r="451" spans="1:69" s="91" customFormat="1" ht="23.4" thickTop="1" x14ac:dyDescent="0.25">
      <c r="A451" s="117"/>
      <c r="B451" s="118"/>
      <c r="C451" s="118"/>
      <c r="D451" s="111"/>
      <c r="E451" s="111"/>
      <c r="F451" s="111"/>
      <c r="G451" s="111"/>
      <c r="H451" s="111"/>
      <c r="I451" s="111"/>
      <c r="J451" s="111"/>
      <c r="K451" s="111"/>
      <c r="L451" s="111"/>
      <c r="M451" s="111"/>
      <c r="N451" s="111"/>
      <c r="O451" s="111"/>
      <c r="P451" s="111"/>
      <c r="Q451" s="111"/>
      <c r="R451" s="111"/>
      <c r="S451" s="111"/>
      <c r="T451" s="111"/>
      <c r="U451" s="113"/>
      <c r="V451" s="111"/>
      <c r="W451" s="111"/>
      <c r="X451" s="111"/>
      <c r="Y451" s="111"/>
      <c r="Z451" s="111"/>
      <c r="AA451" s="111"/>
      <c r="AB451" s="111"/>
      <c r="AC451" s="114"/>
      <c r="AD451" s="132"/>
      <c r="AE451" s="111"/>
      <c r="AF451" s="111"/>
      <c r="AG451" s="111"/>
      <c r="AH451" s="111"/>
      <c r="AI451" s="111"/>
      <c r="AJ451" s="111"/>
      <c r="AK451" s="111"/>
      <c r="AL451" s="111"/>
      <c r="AM451" s="111"/>
      <c r="AN451" s="111"/>
      <c r="AO451" s="111"/>
      <c r="AP451" s="111"/>
      <c r="AQ451" s="111"/>
      <c r="AR451" s="111"/>
      <c r="AS451" s="111"/>
      <c r="AT451" s="111"/>
      <c r="AV451" s="111"/>
      <c r="AX451" s="112"/>
      <c r="AY451" s="111"/>
      <c r="AZ451" s="111"/>
      <c r="BA451" s="111"/>
      <c r="BC451" s="111"/>
      <c r="BF451" s="115"/>
      <c r="BH451" s="115"/>
      <c r="BJ451" s="115"/>
      <c r="BL451" s="115"/>
      <c r="BM451" s="116"/>
      <c r="BN451" s="116"/>
      <c r="BO451" s="115"/>
    </row>
    <row r="452" spans="1:69" s="204" customFormat="1" ht="76.95" customHeight="1" x14ac:dyDescent="0.25">
      <c r="A452" s="1107">
        <v>19</v>
      </c>
      <c r="B452" s="1253" t="s">
        <v>487</v>
      </c>
      <c r="C452" s="1254"/>
      <c r="D452" s="201"/>
      <c r="E452" s="111"/>
      <c r="F452" s="111"/>
      <c r="G452" s="111"/>
      <c r="H452" s="201"/>
      <c r="I452" s="201"/>
      <c r="J452" s="201"/>
      <c r="K452" s="201"/>
      <c r="L452" s="201"/>
      <c r="M452" s="201"/>
      <c r="N452" s="201"/>
      <c r="O452" s="201"/>
      <c r="P452" s="201"/>
      <c r="Q452" s="201"/>
      <c r="R452" s="201"/>
      <c r="S452" s="201"/>
      <c r="T452" s="201"/>
      <c r="U452" s="208"/>
      <c r="V452" s="201"/>
      <c r="W452" s="201"/>
      <c r="X452" s="201"/>
      <c r="Y452" s="201"/>
      <c r="Z452" s="201"/>
      <c r="AA452" s="201"/>
      <c r="AB452" s="201"/>
      <c r="AC452" s="207"/>
      <c r="AD452" s="205"/>
      <c r="AE452" s="201"/>
      <c r="AF452" s="201"/>
      <c r="AG452" s="201"/>
      <c r="AH452" s="201"/>
      <c r="AI452" s="201"/>
      <c r="AJ452" s="201"/>
      <c r="AK452" s="201"/>
      <c r="AL452" s="201"/>
      <c r="AM452" s="201"/>
      <c r="AN452" s="201"/>
      <c r="AO452" s="201"/>
      <c r="AP452" s="201"/>
      <c r="AQ452" s="201"/>
      <c r="AR452" s="201"/>
      <c r="AS452" s="201"/>
      <c r="AT452" s="201"/>
      <c r="AV452" s="201"/>
      <c r="AX452" s="207"/>
      <c r="AY452" s="201"/>
      <c r="AZ452" s="201"/>
      <c r="BA452" s="201"/>
      <c r="BC452" s="201"/>
      <c r="BF452" s="209"/>
      <c r="BH452" s="209"/>
      <c r="BJ452" s="209"/>
      <c r="BL452" s="209"/>
      <c r="BM452" s="203"/>
      <c r="BN452" s="203"/>
      <c r="BO452" s="209"/>
    </row>
    <row r="453" spans="1:69" s="204" customFormat="1" ht="82.95" customHeight="1" x14ac:dyDescent="0.25">
      <c r="A453" s="1108"/>
      <c r="B453" s="1094" t="s">
        <v>694</v>
      </c>
      <c r="C453" s="973"/>
      <c r="D453" s="201"/>
      <c r="E453" s="111"/>
      <c r="F453" s="111"/>
      <c r="G453" s="111"/>
      <c r="H453" s="201"/>
      <c r="I453" s="201"/>
      <c r="J453" s="201"/>
      <c r="K453" s="201"/>
      <c r="L453" s="201"/>
      <c r="M453" s="201"/>
      <c r="N453" s="201"/>
      <c r="O453" s="201"/>
      <c r="P453" s="201"/>
      <c r="Q453" s="201"/>
      <c r="R453" s="201"/>
      <c r="S453" s="201"/>
      <c r="T453" s="201"/>
      <c r="U453" s="211"/>
      <c r="V453" s="210"/>
      <c r="W453" s="210"/>
      <c r="X453" s="210"/>
      <c r="Y453" s="210"/>
      <c r="Z453" s="210"/>
      <c r="AA453" s="210"/>
      <c r="AB453" s="201"/>
      <c r="AC453" s="343"/>
      <c r="AD453" s="205"/>
      <c r="AE453" s="201"/>
      <c r="AF453" s="201"/>
      <c r="AG453" s="201"/>
      <c r="AH453" s="201"/>
      <c r="AI453" s="201"/>
      <c r="AJ453" s="201"/>
      <c r="AK453" s="201"/>
      <c r="AL453" s="201"/>
      <c r="AM453" s="201"/>
      <c r="AN453" s="201"/>
      <c r="AO453" s="201"/>
      <c r="AP453" s="201"/>
      <c r="AQ453" s="201"/>
      <c r="AR453" s="201"/>
      <c r="AS453" s="201"/>
      <c r="AT453" s="201"/>
      <c r="AV453" s="201"/>
      <c r="AX453" s="207"/>
      <c r="AY453" s="201"/>
      <c r="AZ453" s="210"/>
      <c r="BA453" s="210"/>
      <c r="BC453" s="210"/>
      <c r="BF453" s="209"/>
      <c r="BH453" s="209"/>
      <c r="BJ453" s="209"/>
      <c r="BL453" s="209"/>
      <c r="BM453" s="203"/>
      <c r="BN453" s="203"/>
      <c r="BO453" s="209"/>
    </row>
    <row r="454" spans="1:69" s="91" customFormat="1" ht="84" customHeight="1" x14ac:dyDescent="0.25">
      <c r="A454" s="276" t="s">
        <v>378</v>
      </c>
      <c r="B454" s="964" t="s">
        <v>1157</v>
      </c>
      <c r="C454" s="965"/>
      <c r="D454" s="111"/>
      <c r="E454" s="276" t="s">
        <v>371</v>
      </c>
      <c r="F454" s="111"/>
      <c r="G454" s="276" t="s">
        <v>849</v>
      </c>
      <c r="H454" s="111"/>
      <c r="I454" s="276"/>
      <c r="J454" s="276">
        <v>1</v>
      </c>
      <c r="K454" s="276"/>
      <c r="L454" s="276"/>
      <c r="M454" s="276"/>
      <c r="N454" s="111"/>
      <c r="O454" s="276">
        <v>1</v>
      </c>
      <c r="P454" s="276"/>
      <c r="Q454" s="276"/>
      <c r="R454" s="276"/>
      <c r="S454" s="276"/>
      <c r="T454" s="111"/>
      <c r="U454" s="277" t="s">
        <v>353</v>
      </c>
      <c r="V454" s="276">
        <v>3</v>
      </c>
      <c r="W454" s="276"/>
      <c r="X454" s="276"/>
      <c r="Y454" s="276"/>
      <c r="Z454" s="276"/>
      <c r="AA454" s="276"/>
      <c r="AB454" s="111"/>
      <c r="AC454" s="278"/>
      <c r="AD454" s="132"/>
      <c r="AE454" s="276"/>
      <c r="AF454" s="111"/>
      <c r="AG454" s="282" t="s">
        <v>38</v>
      </c>
      <c r="AH454" s="111"/>
      <c r="AI454" s="276"/>
      <c r="AJ454" s="276"/>
      <c r="AK454" s="276"/>
      <c r="AL454" s="276"/>
      <c r="AM454" s="276"/>
      <c r="AN454" s="276"/>
      <c r="AO454" s="276"/>
      <c r="AP454" s="276"/>
      <c r="AQ454" s="276"/>
      <c r="AR454" s="276"/>
      <c r="AS454" s="276"/>
      <c r="AT454" s="276"/>
      <c r="AV454" s="276">
        <f>SUM(AI454:AT454)</f>
        <v>0</v>
      </c>
      <c r="AX454" s="279" t="s">
        <v>159</v>
      </c>
      <c r="AY454" s="111"/>
      <c r="AZ454" s="276">
        <v>1</v>
      </c>
      <c r="BA454" s="276" t="str">
        <f>IF(AV454&lt;&gt;0,1," ")</f>
        <v xml:space="preserve"> </v>
      </c>
      <c r="BC454" s="276"/>
      <c r="BE454" s="276"/>
      <c r="BF454" s="124"/>
      <c r="BG454" s="276"/>
      <c r="BH454" s="124"/>
      <c r="BI454" s="276"/>
      <c r="BJ454" s="124"/>
      <c r="BK454" s="276"/>
      <c r="BL454" s="124"/>
      <c r="BM454" s="280">
        <f t="shared" ref="BM454:BM479" si="382">BE454+BG454+BI454+BK454</f>
        <v>0</v>
      </c>
      <c r="BN454" s="281" t="e">
        <f>BM454/AV454</f>
        <v>#DIV/0!</v>
      </c>
      <c r="BO454" s="124">
        <f t="shared" ref="BO454:BO479" si="383">BF454+BH454+BJ454+BL454</f>
        <v>0</v>
      </c>
      <c r="BQ454" s="128"/>
    </row>
    <row r="455" spans="1:69" s="91" customFormat="1" ht="84" customHeight="1" x14ac:dyDescent="0.25">
      <c r="A455" s="276" t="s">
        <v>379</v>
      </c>
      <c r="B455" s="964" t="s">
        <v>1158</v>
      </c>
      <c r="C455" s="965"/>
      <c r="D455" s="111"/>
      <c r="E455" s="276" t="s">
        <v>371</v>
      </c>
      <c r="F455" s="111"/>
      <c r="G455" s="276" t="s">
        <v>849</v>
      </c>
      <c r="H455" s="111"/>
      <c r="I455" s="276"/>
      <c r="J455" s="276">
        <v>1</v>
      </c>
      <c r="K455" s="276"/>
      <c r="L455" s="276"/>
      <c r="M455" s="276"/>
      <c r="N455" s="111"/>
      <c r="O455" s="276"/>
      <c r="P455" s="276">
        <v>1</v>
      </c>
      <c r="Q455" s="276"/>
      <c r="R455" s="276"/>
      <c r="S455" s="276"/>
      <c r="T455" s="111"/>
      <c r="U455" s="277" t="s">
        <v>353</v>
      </c>
      <c r="V455" s="276">
        <v>3</v>
      </c>
      <c r="W455" s="276"/>
      <c r="X455" s="276"/>
      <c r="Y455" s="276"/>
      <c r="Z455" s="276"/>
      <c r="AA455" s="276"/>
      <c r="AB455" s="111"/>
      <c r="AC455" s="278"/>
      <c r="AD455" s="132"/>
      <c r="AE455" s="276"/>
      <c r="AF455" s="111"/>
      <c r="AG455" s="282" t="s">
        <v>38</v>
      </c>
      <c r="AH455" s="111"/>
      <c r="AI455" s="276"/>
      <c r="AJ455" s="276"/>
      <c r="AK455" s="276"/>
      <c r="AL455" s="276"/>
      <c r="AM455" s="276"/>
      <c r="AN455" s="276"/>
      <c r="AO455" s="276"/>
      <c r="AP455" s="276"/>
      <c r="AQ455" s="276"/>
      <c r="AR455" s="276"/>
      <c r="AS455" s="276"/>
      <c r="AT455" s="276"/>
      <c r="AV455" s="276">
        <f t="shared" ref="AV455:AV479" si="384">SUM(AI455:AT455)</f>
        <v>0</v>
      </c>
      <c r="AX455" s="279" t="s">
        <v>229</v>
      </c>
      <c r="AY455" s="111"/>
      <c r="AZ455" s="276">
        <v>1</v>
      </c>
      <c r="BA455" s="276" t="str">
        <f t="shared" ref="BA455:BA479" si="385">IF(AV455&lt;&gt;0,1," ")</f>
        <v xml:space="preserve"> </v>
      </c>
      <c r="BC455" s="276"/>
      <c r="BE455" s="276"/>
      <c r="BF455" s="124"/>
      <c r="BG455" s="276"/>
      <c r="BH455" s="124"/>
      <c r="BI455" s="276"/>
      <c r="BJ455" s="124"/>
      <c r="BK455" s="276"/>
      <c r="BL455" s="124"/>
      <c r="BM455" s="280">
        <f t="shared" si="382"/>
        <v>0</v>
      </c>
      <c r="BN455" s="281" t="e">
        <f t="shared" ref="BN455:BN479" si="386">BM455/AV455</f>
        <v>#DIV/0!</v>
      </c>
      <c r="BO455" s="124">
        <f t="shared" si="383"/>
        <v>0</v>
      </c>
      <c r="BQ455" s="128"/>
    </row>
    <row r="456" spans="1:69" s="91" customFormat="1" ht="84" customHeight="1" x14ac:dyDescent="0.25">
      <c r="A456" s="276" t="s">
        <v>380</v>
      </c>
      <c r="B456" s="964" t="s">
        <v>1159</v>
      </c>
      <c r="C456" s="965"/>
      <c r="D456" s="111"/>
      <c r="E456" s="276" t="s">
        <v>371</v>
      </c>
      <c r="F456" s="111"/>
      <c r="G456" s="276" t="s">
        <v>849</v>
      </c>
      <c r="H456" s="111"/>
      <c r="I456" s="276"/>
      <c r="J456" s="276">
        <v>1</v>
      </c>
      <c r="K456" s="276"/>
      <c r="L456" s="276"/>
      <c r="M456" s="276"/>
      <c r="N456" s="111"/>
      <c r="O456" s="276"/>
      <c r="P456" s="276">
        <v>1</v>
      </c>
      <c r="Q456" s="276"/>
      <c r="R456" s="276"/>
      <c r="S456" s="276"/>
      <c r="T456" s="111"/>
      <c r="U456" s="277" t="s">
        <v>353</v>
      </c>
      <c r="V456" s="276">
        <v>3</v>
      </c>
      <c r="W456" s="276"/>
      <c r="X456" s="276"/>
      <c r="Y456" s="276"/>
      <c r="Z456" s="276"/>
      <c r="AA456" s="276"/>
      <c r="AB456" s="111"/>
      <c r="AC456" s="278"/>
      <c r="AD456" s="132"/>
      <c r="AE456" s="276"/>
      <c r="AF456" s="111"/>
      <c r="AG456" s="282" t="s">
        <v>38</v>
      </c>
      <c r="AH456" s="111"/>
      <c r="AI456" s="276"/>
      <c r="AJ456" s="276"/>
      <c r="AK456" s="276"/>
      <c r="AL456" s="276"/>
      <c r="AM456" s="276"/>
      <c r="AN456" s="276"/>
      <c r="AO456" s="276"/>
      <c r="AP456" s="276"/>
      <c r="AQ456" s="276"/>
      <c r="AR456" s="276"/>
      <c r="AS456" s="276"/>
      <c r="AT456" s="276"/>
      <c r="AV456" s="276">
        <f t="shared" si="384"/>
        <v>0</v>
      </c>
      <c r="AX456" s="279" t="s">
        <v>223</v>
      </c>
      <c r="AY456" s="111"/>
      <c r="AZ456" s="276">
        <v>1</v>
      </c>
      <c r="BA456" s="276" t="str">
        <f t="shared" si="385"/>
        <v xml:space="preserve"> </v>
      </c>
      <c r="BC456" s="276"/>
      <c r="BE456" s="276"/>
      <c r="BF456" s="124"/>
      <c r="BG456" s="276"/>
      <c r="BH456" s="124"/>
      <c r="BI456" s="276"/>
      <c r="BJ456" s="124"/>
      <c r="BK456" s="276"/>
      <c r="BL456" s="124"/>
      <c r="BM456" s="280">
        <f t="shared" si="382"/>
        <v>0</v>
      </c>
      <c r="BN456" s="281" t="e">
        <f t="shared" si="386"/>
        <v>#DIV/0!</v>
      </c>
      <c r="BO456" s="124">
        <f t="shared" si="383"/>
        <v>0</v>
      </c>
      <c r="BQ456" s="128"/>
    </row>
    <row r="457" spans="1:69" s="91" customFormat="1" ht="84" customHeight="1" x14ac:dyDescent="0.25">
      <c r="A457" s="276" t="s">
        <v>381</v>
      </c>
      <c r="B457" s="964" t="s">
        <v>1160</v>
      </c>
      <c r="C457" s="965"/>
      <c r="D457" s="111"/>
      <c r="E457" s="276" t="s">
        <v>371</v>
      </c>
      <c r="F457" s="111"/>
      <c r="G457" s="276" t="s">
        <v>849</v>
      </c>
      <c r="H457" s="111"/>
      <c r="I457" s="276"/>
      <c r="J457" s="276">
        <v>1</v>
      </c>
      <c r="K457" s="276"/>
      <c r="L457" s="276"/>
      <c r="M457" s="276"/>
      <c r="N457" s="111"/>
      <c r="O457" s="276"/>
      <c r="P457" s="276">
        <v>1</v>
      </c>
      <c r="Q457" s="276"/>
      <c r="R457" s="276"/>
      <c r="S457" s="276"/>
      <c r="T457" s="111"/>
      <c r="U457" s="277" t="s">
        <v>353</v>
      </c>
      <c r="V457" s="276">
        <v>2</v>
      </c>
      <c r="W457" s="276"/>
      <c r="X457" s="276"/>
      <c r="Y457" s="276">
        <v>1</v>
      </c>
      <c r="Z457" s="276"/>
      <c r="AA457" s="276"/>
      <c r="AB457" s="111"/>
      <c r="AC457" s="278"/>
      <c r="AD457" s="132"/>
      <c r="AE457" s="276"/>
      <c r="AF457" s="111"/>
      <c r="AG457" s="282" t="s">
        <v>38</v>
      </c>
      <c r="AH457" s="111"/>
      <c r="AI457" s="276"/>
      <c r="AJ457" s="276"/>
      <c r="AK457" s="276"/>
      <c r="AL457" s="276"/>
      <c r="AM457" s="276"/>
      <c r="AN457" s="276"/>
      <c r="AO457" s="276"/>
      <c r="AP457" s="276"/>
      <c r="AQ457" s="276"/>
      <c r="AR457" s="276"/>
      <c r="AS457" s="276"/>
      <c r="AT457" s="276"/>
      <c r="AV457" s="276">
        <f t="shared" si="384"/>
        <v>0</v>
      </c>
      <c r="AX457" s="279" t="s">
        <v>84</v>
      </c>
      <c r="AY457" s="111"/>
      <c r="AZ457" s="276">
        <v>1</v>
      </c>
      <c r="BA457" s="276" t="str">
        <f t="shared" si="385"/>
        <v xml:space="preserve"> </v>
      </c>
      <c r="BC457" s="276"/>
      <c r="BE457" s="276"/>
      <c r="BF457" s="124"/>
      <c r="BG457" s="276"/>
      <c r="BH457" s="124"/>
      <c r="BI457" s="276"/>
      <c r="BJ457" s="124"/>
      <c r="BK457" s="276"/>
      <c r="BL457" s="124"/>
      <c r="BM457" s="280">
        <f t="shared" si="382"/>
        <v>0</v>
      </c>
      <c r="BN457" s="281" t="e">
        <f t="shared" si="386"/>
        <v>#DIV/0!</v>
      </c>
      <c r="BO457" s="124">
        <f t="shared" si="383"/>
        <v>0</v>
      </c>
      <c r="BQ457" s="128"/>
    </row>
    <row r="458" spans="1:69" s="91" customFormat="1" ht="84" customHeight="1" x14ac:dyDescent="0.25">
      <c r="A458" s="276" t="s">
        <v>382</v>
      </c>
      <c r="B458" s="964" t="s">
        <v>1161</v>
      </c>
      <c r="C458" s="965"/>
      <c r="D458" s="111"/>
      <c r="E458" s="276" t="s">
        <v>371</v>
      </c>
      <c r="F458" s="111"/>
      <c r="G458" s="276" t="s">
        <v>849</v>
      </c>
      <c r="H458" s="111"/>
      <c r="I458" s="276"/>
      <c r="J458" s="276">
        <v>1</v>
      </c>
      <c r="K458" s="276"/>
      <c r="L458" s="276"/>
      <c r="M458" s="276"/>
      <c r="N458" s="111"/>
      <c r="O458" s="276"/>
      <c r="P458" s="276">
        <v>1</v>
      </c>
      <c r="Q458" s="276"/>
      <c r="R458" s="276"/>
      <c r="S458" s="276"/>
      <c r="T458" s="111"/>
      <c r="U458" s="277" t="s">
        <v>353</v>
      </c>
      <c r="V458" s="276">
        <v>2</v>
      </c>
      <c r="W458" s="276"/>
      <c r="X458" s="276">
        <v>1</v>
      </c>
      <c r="Y458" s="276"/>
      <c r="Z458" s="276"/>
      <c r="AA458" s="276"/>
      <c r="AB458" s="111"/>
      <c r="AC458" s="278"/>
      <c r="AD458" s="132"/>
      <c r="AE458" s="276"/>
      <c r="AF458" s="111"/>
      <c r="AG458" s="282" t="s">
        <v>38</v>
      </c>
      <c r="AH458" s="371"/>
      <c r="AI458" s="276"/>
      <c r="AJ458" s="276"/>
      <c r="AK458" s="276"/>
      <c r="AL458" s="276"/>
      <c r="AM458" s="276"/>
      <c r="AN458" s="276"/>
      <c r="AO458" s="276"/>
      <c r="AP458" s="276"/>
      <c r="AQ458" s="276"/>
      <c r="AR458" s="276"/>
      <c r="AS458" s="276"/>
      <c r="AT458" s="276"/>
      <c r="AV458" s="276">
        <f t="shared" si="384"/>
        <v>0</v>
      </c>
      <c r="AX458" s="279" t="s">
        <v>78</v>
      </c>
      <c r="AY458" s="111"/>
      <c r="AZ458" s="276">
        <v>1</v>
      </c>
      <c r="BA458" s="276" t="str">
        <f t="shared" si="385"/>
        <v xml:space="preserve"> </v>
      </c>
      <c r="BC458" s="276"/>
      <c r="BE458" s="276"/>
      <c r="BF458" s="124"/>
      <c r="BG458" s="276"/>
      <c r="BH458" s="124"/>
      <c r="BI458" s="276"/>
      <c r="BJ458" s="124"/>
      <c r="BK458" s="276"/>
      <c r="BL458" s="124"/>
      <c r="BM458" s="280">
        <f t="shared" si="382"/>
        <v>0</v>
      </c>
      <c r="BN458" s="281" t="e">
        <f t="shared" si="386"/>
        <v>#DIV/0!</v>
      </c>
      <c r="BO458" s="124">
        <f t="shared" si="383"/>
        <v>0</v>
      </c>
      <c r="BQ458" s="128"/>
    </row>
    <row r="459" spans="1:69" s="112" customFormat="1" ht="84" customHeight="1" x14ac:dyDescent="0.25">
      <c r="A459" s="276" t="s">
        <v>383</v>
      </c>
      <c r="B459" s="964" t="s">
        <v>1162</v>
      </c>
      <c r="C459" s="965"/>
      <c r="D459" s="371"/>
      <c r="E459" s="276" t="s">
        <v>371</v>
      </c>
      <c r="F459" s="371"/>
      <c r="G459" s="276" t="s">
        <v>849</v>
      </c>
      <c r="H459" s="371"/>
      <c r="I459" s="276"/>
      <c r="J459" s="276">
        <v>1</v>
      </c>
      <c r="K459" s="276"/>
      <c r="L459" s="276"/>
      <c r="M459" s="276"/>
      <c r="N459" s="371"/>
      <c r="O459" s="276"/>
      <c r="P459" s="276">
        <v>1</v>
      </c>
      <c r="Q459" s="276"/>
      <c r="R459" s="276"/>
      <c r="S459" s="276"/>
      <c r="T459" s="144"/>
      <c r="U459" s="277" t="s">
        <v>353</v>
      </c>
      <c r="V459" s="276">
        <v>2</v>
      </c>
      <c r="W459" s="276">
        <v>1</v>
      </c>
      <c r="X459" s="276"/>
      <c r="Y459" s="276">
        <v>1</v>
      </c>
      <c r="Z459" s="276">
        <v>1</v>
      </c>
      <c r="AA459" s="276"/>
      <c r="AB459" s="371"/>
      <c r="AC459" s="278"/>
      <c r="AD459" s="632"/>
      <c r="AE459" s="276" t="s">
        <v>785</v>
      </c>
      <c r="AF459" s="145"/>
      <c r="AG459" s="522" t="s">
        <v>794</v>
      </c>
      <c r="AH459" s="371"/>
      <c r="AI459" s="479"/>
      <c r="AJ459" s="479"/>
      <c r="AK459" s="479"/>
      <c r="AL459" s="479"/>
      <c r="AM459" s="479"/>
      <c r="AN459" s="479"/>
      <c r="AO459" s="479"/>
      <c r="AP459" s="479"/>
      <c r="AQ459" s="479"/>
      <c r="AR459" s="479"/>
      <c r="AS459" s="479">
        <v>1</v>
      </c>
      <c r="AT459" s="479"/>
      <c r="AV459" s="276">
        <f t="shared" si="384"/>
        <v>1</v>
      </c>
      <c r="AX459" s="279" t="s">
        <v>77</v>
      </c>
      <c r="AY459" s="145"/>
      <c r="AZ459" s="276">
        <v>1</v>
      </c>
      <c r="BA459" s="276">
        <f t="shared" si="385"/>
        <v>1</v>
      </c>
      <c r="BC459" s="276" t="s">
        <v>3</v>
      </c>
      <c r="BE459" s="276"/>
      <c r="BF459" s="124"/>
      <c r="BG459" s="276"/>
      <c r="BH459" s="124"/>
      <c r="BI459" s="276"/>
      <c r="BJ459" s="124"/>
      <c r="BK459" s="276"/>
      <c r="BL459" s="124"/>
      <c r="BM459" s="280">
        <f t="shared" si="382"/>
        <v>0</v>
      </c>
      <c r="BN459" s="281">
        <f t="shared" si="386"/>
        <v>0</v>
      </c>
      <c r="BO459" s="124">
        <f t="shared" si="383"/>
        <v>0</v>
      </c>
      <c r="BQ459" s="146"/>
    </row>
    <row r="460" spans="1:69" s="112" customFormat="1" ht="84" customHeight="1" x14ac:dyDescent="0.25">
      <c r="A460" s="276" t="s">
        <v>384</v>
      </c>
      <c r="B460" s="964" t="s">
        <v>1163</v>
      </c>
      <c r="C460" s="965"/>
      <c r="D460" s="142"/>
      <c r="E460" s="276" t="s">
        <v>371</v>
      </c>
      <c r="F460" s="142"/>
      <c r="G460" s="276" t="s">
        <v>849</v>
      </c>
      <c r="H460" s="142"/>
      <c r="I460" s="276"/>
      <c r="J460" s="276">
        <v>1</v>
      </c>
      <c r="K460" s="276"/>
      <c r="L460" s="276"/>
      <c r="M460" s="276"/>
      <c r="N460" s="371"/>
      <c r="O460" s="276"/>
      <c r="P460" s="276">
        <v>1</v>
      </c>
      <c r="Q460" s="276"/>
      <c r="R460" s="276"/>
      <c r="S460" s="276"/>
      <c r="T460" s="240"/>
      <c r="U460" s="277" t="s">
        <v>353</v>
      </c>
      <c r="V460" s="276">
        <v>2</v>
      </c>
      <c r="W460" s="276">
        <v>1</v>
      </c>
      <c r="X460" s="276"/>
      <c r="Y460" s="276"/>
      <c r="Z460" s="276"/>
      <c r="AA460" s="276"/>
      <c r="AB460" s="142"/>
      <c r="AC460" s="278"/>
      <c r="AD460" s="640"/>
      <c r="AE460" s="276"/>
      <c r="AF460" s="241"/>
      <c r="AG460" s="282" t="s">
        <v>38</v>
      </c>
      <c r="AH460" s="111"/>
      <c r="AI460" s="276"/>
      <c r="AJ460" s="276"/>
      <c r="AK460" s="276"/>
      <c r="AL460" s="276"/>
      <c r="AM460" s="276"/>
      <c r="AN460" s="276"/>
      <c r="AO460" s="276"/>
      <c r="AP460" s="276"/>
      <c r="AQ460" s="276"/>
      <c r="AR460" s="276"/>
      <c r="AS460" s="276"/>
      <c r="AT460" s="276"/>
      <c r="AV460" s="276">
        <f t="shared" si="384"/>
        <v>0</v>
      </c>
      <c r="AX460" s="279" t="s">
        <v>62</v>
      </c>
      <c r="AY460" s="241"/>
      <c r="AZ460" s="276">
        <v>1</v>
      </c>
      <c r="BA460" s="276" t="str">
        <f t="shared" si="385"/>
        <v xml:space="preserve"> </v>
      </c>
      <c r="BC460" s="276"/>
      <c r="BE460" s="276"/>
      <c r="BF460" s="124"/>
      <c r="BG460" s="276"/>
      <c r="BH460" s="124"/>
      <c r="BI460" s="276"/>
      <c r="BJ460" s="124"/>
      <c r="BK460" s="276"/>
      <c r="BL460" s="124"/>
      <c r="BM460" s="280">
        <f t="shared" si="382"/>
        <v>0</v>
      </c>
      <c r="BN460" s="281" t="e">
        <f t="shared" si="386"/>
        <v>#DIV/0!</v>
      </c>
      <c r="BO460" s="124">
        <f t="shared" si="383"/>
        <v>0</v>
      </c>
      <c r="BQ460" s="146"/>
    </row>
    <row r="461" spans="1:69" s="112" customFormat="1" ht="84" customHeight="1" x14ac:dyDescent="0.25">
      <c r="A461" s="276" t="s">
        <v>385</v>
      </c>
      <c r="B461" s="964" t="s">
        <v>1164</v>
      </c>
      <c r="C461" s="965"/>
      <c r="D461" s="371"/>
      <c r="E461" s="276" t="s">
        <v>371</v>
      </c>
      <c r="F461" s="371"/>
      <c r="G461" s="276" t="s">
        <v>849</v>
      </c>
      <c r="H461" s="371"/>
      <c r="I461" s="276"/>
      <c r="J461" s="276">
        <v>1</v>
      </c>
      <c r="K461" s="276"/>
      <c r="L461" s="276"/>
      <c r="M461" s="276"/>
      <c r="N461" s="371"/>
      <c r="O461" s="276"/>
      <c r="P461" s="276"/>
      <c r="Q461" s="276">
        <v>1</v>
      </c>
      <c r="R461" s="276"/>
      <c r="S461" s="276"/>
      <c r="T461" s="144"/>
      <c r="U461" s="277" t="s">
        <v>353</v>
      </c>
      <c r="V461" s="276">
        <v>3</v>
      </c>
      <c r="W461" s="276"/>
      <c r="X461" s="276"/>
      <c r="Y461" s="276"/>
      <c r="Z461" s="276"/>
      <c r="AA461" s="276"/>
      <c r="AB461" s="371"/>
      <c r="AC461" s="278"/>
      <c r="AD461" s="632"/>
      <c r="AE461" s="276" t="s">
        <v>61</v>
      </c>
      <c r="AF461" s="241"/>
      <c r="AG461" s="282" t="s">
        <v>827</v>
      </c>
      <c r="AH461" s="371"/>
      <c r="AI461" s="276"/>
      <c r="AJ461" s="276"/>
      <c r="AK461" s="276"/>
      <c r="AL461" s="276"/>
      <c r="AM461" s="276"/>
      <c r="AN461" s="276"/>
      <c r="AO461" s="276"/>
      <c r="AP461" s="276"/>
      <c r="AQ461" s="276"/>
      <c r="AR461" s="276"/>
      <c r="AS461" s="276">
        <v>1</v>
      </c>
      <c r="AT461" s="276"/>
      <c r="AV461" s="276">
        <f t="shared" si="384"/>
        <v>1</v>
      </c>
      <c r="AX461" s="279" t="s">
        <v>83</v>
      </c>
      <c r="AY461" s="145"/>
      <c r="AZ461" s="276">
        <v>1</v>
      </c>
      <c r="BA461" s="276">
        <f t="shared" si="385"/>
        <v>1</v>
      </c>
      <c r="BC461" s="276" t="s">
        <v>332</v>
      </c>
      <c r="BE461" s="276"/>
      <c r="BF461" s="124"/>
      <c r="BG461" s="276"/>
      <c r="BH461" s="124"/>
      <c r="BI461" s="276"/>
      <c r="BJ461" s="124"/>
      <c r="BK461" s="276"/>
      <c r="BL461" s="124"/>
      <c r="BM461" s="280">
        <f t="shared" si="382"/>
        <v>0</v>
      </c>
      <c r="BN461" s="281">
        <f t="shared" si="386"/>
        <v>0</v>
      </c>
      <c r="BO461" s="124">
        <f t="shared" si="383"/>
        <v>0</v>
      </c>
      <c r="BQ461" s="146"/>
    </row>
    <row r="462" spans="1:69" s="111" customFormat="1" ht="84" customHeight="1" x14ac:dyDescent="0.25">
      <c r="A462" s="276" t="s">
        <v>386</v>
      </c>
      <c r="B462" s="964" t="s">
        <v>1165</v>
      </c>
      <c r="C462" s="965"/>
      <c r="E462" s="276" t="s">
        <v>371</v>
      </c>
      <c r="G462" s="276" t="s">
        <v>849</v>
      </c>
      <c r="I462" s="276"/>
      <c r="J462" s="276">
        <v>1</v>
      </c>
      <c r="K462" s="276"/>
      <c r="L462" s="276"/>
      <c r="M462" s="276"/>
      <c r="O462" s="276"/>
      <c r="P462" s="276">
        <v>1</v>
      </c>
      <c r="Q462" s="276"/>
      <c r="R462" s="276"/>
      <c r="S462" s="276"/>
      <c r="U462" s="277" t="s">
        <v>353</v>
      </c>
      <c r="V462" s="276">
        <v>3</v>
      </c>
      <c r="W462" s="276">
        <v>1</v>
      </c>
      <c r="X462" s="276"/>
      <c r="Y462" s="276"/>
      <c r="Z462" s="276"/>
      <c r="AA462" s="276"/>
      <c r="AC462" s="278"/>
      <c r="AD462" s="132"/>
      <c r="AE462" s="276"/>
      <c r="AG462" s="282" t="s">
        <v>38</v>
      </c>
      <c r="AI462" s="276"/>
      <c r="AJ462" s="276"/>
      <c r="AK462" s="276"/>
      <c r="AL462" s="276"/>
      <c r="AM462" s="282"/>
      <c r="AN462" s="276"/>
      <c r="AO462" s="276"/>
      <c r="AP462" s="276"/>
      <c r="AQ462" s="276"/>
      <c r="AR462" s="276"/>
      <c r="AS462" s="276"/>
      <c r="AT462" s="276"/>
      <c r="AV462" s="276">
        <f t="shared" si="384"/>
        <v>0</v>
      </c>
      <c r="AX462" s="279" t="s">
        <v>75</v>
      </c>
      <c r="AZ462" s="276">
        <v>1</v>
      </c>
      <c r="BA462" s="276" t="str">
        <f t="shared" si="385"/>
        <v xml:space="preserve"> </v>
      </c>
      <c r="BC462" s="276"/>
      <c r="BE462" s="276"/>
      <c r="BF462" s="124"/>
      <c r="BG462" s="276"/>
      <c r="BH462" s="124"/>
      <c r="BI462" s="276"/>
      <c r="BJ462" s="124"/>
      <c r="BK462" s="276"/>
      <c r="BL462" s="124"/>
      <c r="BM462" s="280">
        <f t="shared" si="382"/>
        <v>0</v>
      </c>
      <c r="BN462" s="281" t="e">
        <f t="shared" si="386"/>
        <v>#DIV/0!</v>
      </c>
      <c r="BO462" s="124">
        <f t="shared" si="383"/>
        <v>0</v>
      </c>
      <c r="BQ462" s="146"/>
    </row>
    <row r="463" spans="1:69" s="111" customFormat="1" ht="84" customHeight="1" x14ac:dyDescent="0.25">
      <c r="A463" s="276" t="s">
        <v>814</v>
      </c>
      <c r="B463" s="964" t="s">
        <v>1166</v>
      </c>
      <c r="C463" s="965"/>
      <c r="D463" s="112"/>
      <c r="E463" s="276" t="s">
        <v>371</v>
      </c>
      <c r="F463" s="112"/>
      <c r="G463" s="276" t="s">
        <v>849</v>
      </c>
      <c r="H463" s="112"/>
      <c r="I463" s="276"/>
      <c r="J463" s="276">
        <v>1</v>
      </c>
      <c r="K463" s="276"/>
      <c r="L463" s="276"/>
      <c r="M463" s="276"/>
      <c r="O463" s="276"/>
      <c r="P463" s="276">
        <v>1</v>
      </c>
      <c r="Q463" s="276"/>
      <c r="R463" s="276"/>
      <c r="S463" s="276"/>
      <c r="T463" s="112"/>
      <c r="U463" s="277" t="s">
        <v>353</v>
      </c>
      <c r="V463" s="276">
        <v>3</v>
      </c>
      <c r="W463" s="276"/>
      <c r="X463" s="276"/>
      <c r="Y463" s="276"/>
      <c r="Z463" s="276"/>
      <c r="AA463" s="276"/>
      <c r="AB463" s="112"/>
      <c r="AC463" s="278"/>
      <c r="AD463" s="635"/>
      <c r="AE463" s="276"/>
      <c r="AF463" s="112"/>
      <c r="AG463" s="282" t="s">
        <v>38</v>
      </c>
      <c r="AH463" s="112"/>
      <c r="AI463" s="276"/>
      <c r="AJ463" s="276"/>
      <c r="AK463" s="276"/>
      <c r="AL463" s="276"/>
      <c r="AM463" s="276"/>
      <c r="AN463" s="276"/>
      <c r="AO463" s="276"/>
      <c r="AP463" s="276"/>
      <c r="AQ463" s="276"/>
      <c r="AR463" s="276"/>
      <c r="AS463" s="276"/>
      <c r="AT463" s="276"/>
      <c r="AV463" s="276">
        <f t="shared" si="384"/>
        <v>0</v>
      </c>
      <c r="AX463" s="279" t="s">
        <v>49</v>
      </c>
      <c r="AY463" s="112"/>
      <c r="AZ463" s="276">
        <v>1</v>
      </c>
      <c r="BA463" s="276" t="str">
        <f t="shared" si="385"/>
        <v xml:space="preserve"> </v>
      </c>
      <c r="BC463" s="276"/>
      <c r="BE463" s="276"/>
      <c r="BF463" s="124"/>
      <c r="BG463" s="276"/>
      <c r="BH463" s="124"/>
      <c r="BI463" s="276"/>
      <c r="BJ463" s="124"/>
      <c r="BK463" s="276"/>
      <c r="BL463" s="124"/>
      <c r="BM463" s="280">
        <f t="shared" si="382"/>
        <v>0</v>
      </c>
      <c r="BN463" s="281" t="e">
        <f t="shared" si="386"/>
        <v>#DIV/0!</v>
      </c>
      <c r="BO463" s="124">
        <f t="shared" si="383"/>
        <v>0</v>
      </c>
      <c r="BQ463" s="146"/>
    </row>
    <row r="464" spans="1:69" s="91" customFormat="1" ht="84" customHeight="1" x14ac:dyDescent="0.25">
      <c r="A464" s="276" t="s">
        <v>951</v>
      </c>
      <c r="B464" s="964" t="s">
        <v>1167</v>
      </c>
      <c r="C464" s="965"/>
      <c r="D464" s="112"/>
      <c r="E464" s="276" t="s">
        <v>371</v>
      </c>
      <c r="F464" s="112"/>
      <c r="G464" s="276" t="s">
        <v>849</v>
      </c>
      <c r="H464" s="112"/>
      <c r="I464" s="276"/>
      <c r="J464" s="276">
        <v>1</v>
      </c>
      <c r="K464" s="276"/>
      <c r="L464" s="276"/>
      <c r="M464" s="276"/>
      <c r="N464" s="111"/>
      <c r="O464" s="276">
        <v>1</v>
      </c>
      <c r="P464" s="276"/>
      <c r="Q464" s="276"/>
      <c r="R464" s="276">
        <v>1</v>
      </c>
      <c r="S464" s="276"/>
      <c r="T464" s="112"/>
      <c r="U464" s="277" t="s">
        <v>354</v>
      </c>
      <c r="V464" s="276">
        <v>4</v>
      </c>
      <c r="W464" s="276"/>
      <c r="X464" s="276"/>
      <c r="Y464" s="276"/>
      <c r="Z464" s="276"/>
      <c r="AA464" s="276"/>
      <c r="AB464" s="112"/>
      <c r="AC464" s="278"/>
      <c r="AD464" s="635"/>
      <c r="AE464" s="276"/>
      <c r="AF464" s="112"/>
      <c r="AG464" s="282" t="s">
        <v>38</v>
      </c>
      <c r="AH464" s="112"/>
      <c r="AI464" s="276"/>
      <c r="AJ464" s="276"/>
      <c r="AK464" s="276"/>
      <c r="AL464" s="276"/>
      <c r="AM464" s="276"/>
      <c r="AN464" s="276"/>
      <c r="AO464" s="276"/>
      <c r="AP464" s="276"/>
      <c r="AQ464" s="276"/>
      <c r="AR464" s="276"/>
      <c r="AS464" s="276"/>
      <c r="AT464" s="276"/>
      <c r="AV464" s="276">
        <f t="shared" si="384"/>
        <v>0</v>
      </c>
      <c r="AX464" s="279" t="s">
        <v>81</v>
      </c>
      <c r="AY464" s="112"/>
      <c r="AZ464" s="276">
        <v>1</v>
      </c>
      <c r="BA464" s="276" t="str">
        <f t="shared" si="385"/>
        <v xml:space="preserve"> </v>
      </c>
      <c r="BC464" s="276"/>
      <c r="BE464" s="276"/>
      <c r="BF464" s="124"/>
      <c r="BG464" s="276"/>
      <c r="BH464" s="124"/>
      <c r="BI464" s="276"/>
      <c r="BJ464" s="124"/>
      <c r="BK464" s="276"/>
      <c r="BL464" s="124"/>
      <c r="BM464" s="280">
        <f t="shared" si="382"/>
        <v>0</v>
      </c>
      <c r="BN464" s="281" t="e">
        <f t="shared" si="386"/>
        <v>#DIV/0!</v>
      </c>
      <c r="BO464" s="124">
        <f t="shared" si="383"/>
        <v>0</v>
      </c>
      <c r="BQ464" s="128"/>
    </row>
    <row r="465" spans="1:69" s="111" customFormat="1" ht="84" customHeight="1" x14ac:dyDescent="0.25">
      <c r="A465" s="276" t="s">
        <v>952</v>
      </c>
      <c r="B465" s="964" t="s">
        <v>1168</v>
      </c>
      <c r="C465" s="965"/>
      <c r="E465" s="276" t="s">
        <v>371</v>
      </c>
      <c r="G465" s="276" t="s">
        <v>849</v>
      </c>
      <c r="I465" s="276"/>
      <c r="J465" s="276">
        <v>1</v>
      </c>
      <c r="K465" s="276"/>
      <c r="L465" s="276"/>
      <c r="M465" s="276"/>
      <c r="O465" s="276">
        <v>1</v>
      </c>
      <c r="P465" s="276"/>
      <c r="Q465" s="276"/>
      <c r="R465" s="276">
        <v>1</v>
      </c>
      <c r="S465" s="276"/>
      <c r="U465" s="277" t="s">
        <v>353</v>
      </c>
      <c r="V465" s="276">
        <v>3</v>
      </c>
      <c r="W465" s="276"/>
      <c r="X465" s="276"/>
      <c r="Y465" s="276">
        <v>1</v>
      </c>
      <c r="Z465" s="276"/>
      <c r="AA465" s="276"/>
      <c r="AC465" s="278"/>
      <c r="AD465" s="132"/>
      <c r="AE465" s="276"/>
      <c r="AF465" s="112"/>
      <c r="AG465" s="282" t="s">
        <v>38</v>
      </c>
      <c r="AH465" s="112"/>
      <c r="AI465" s="276"/>
      <c r="AJ465" s="276"/>
      <c r="AK465" s="276"/>
      <c r="AL465" s="276"/>
      <c r="AM465" s="276"/>
      <c r="AN465" s="276"/>
      <c r="AO465" s="276"/>
      <c r="AP465" s="276"/>
      <c r="AQ465" s="276"/>
      <c r="AR465" s="276"/>
      <c r="AS465" s="276"/>
      <c r="AT465" s="276"/>
      <c r="AV465" s="276">
        <f t="shared" si="384"/>
        <v>0</v>
      </c>
      <c r="AX465" s="279" t="s">
        <v>35</v>
      </c>
      <c r="AZ465" s="276">
        <v>1</v>
      </c>
      <c r="BA465" s="276" t="str">
        <f t="shared" si="385"/>
        <v xml:space="preserve"> </v>
      </c>
      <c r="BC465" s="276"/>
      <c r="BE465" s="276"/>
      <c r="BF465" s="124"/>
      <c r="BG465" s="276"/>
      <c r="BH465" s="124"/>
      <c r="BI465" s="276"/>
      <c r="BJ465" s="124"/>
      <c r="BK465" s="276"/>
      <c r="BL465" s="124"/>
      <c r="BM465" s="280">
        <f t="shared" si="382"/>
        <v>0</v>
      </c>
      <c r="BN465" s="281" t="e">
        <f t="shared" si="386"/>
        <v>#DIV/0!</v>
      </c>
      <c r="BO465" s="124">
        <f t="shared" si="383"/>
        <v>0</v>
      </c>
      <c r="BQ465" s="146"/>
    </row>
    <row r="466" spans="1:69" s="111" customFormat="1" ht="84" customHeight="1" x14ac:dyDescent="0.25">
      <c r="A466" s="276" t="s">
        <v>953</v>
      </c>
      <c r="B466" s="964" t="s">
        <v>1169</v>
      </c>
      <c r="C466" s="965"/>
      <c r="D466" s="112"/>
      <c r="E466" s="276" t="s">
        <v>371</v>
      </c>
      <c r="F466" s="112"/>
      <c r="G466" s="276" t="s">
        <v>849</v>
      </c>
      <c r="H466" s="112"/>
      <c r="I466" s="276"/>
      <c r="J466" s="276">
        <v>1</v>
      </c>
      <c r="K466" s="276"/>
      <c r="L466" s="276"/>
      <c r="M466" s="276"/>
      <c r="O466" s="276">
        <v>1</v>
      </c>
      <c r="P466" s="276"/>
      <c r="Q466" s="276"/>
      <c r="R466" s="276"/>
      <c r="S466" s="276"/>
      <c r="T466" s="112"/>
      <c r="U466" s="277" t="s">
        <v>353</v>
      </c>
      <c r="V466" s="276">
        <v>3</v>
      </c>
      <c r="W466" s="276"/>
      <c r="X466" s="276"/>
      <c r="Y466" s="276"/>
      <c r="Z466" s="276"/>
      <c r="AA466" s="276"/>
      <c r="AB466" s="112"/>
      <c r="AC466" s="278"/>
      <c r="AD466" s="635"/>
      <c r="AE466" s="276"/>
      <c r="AF466" s="112"/>
      <c r="AG466" s="282" t="s">
        <v>38</v>
      </c>
      <c r="AH466" s="112"/>
      <c r="AI466" s="276"/>
      <c r="AJ466" s="276"/>
      <c r="AK466" s="276"/>
      <c r="AL466" s="276"/>
      <c r="AM466" s="276"/>
      <c r="AN466" s="276"/>
      <c r="AO466" s="276"/>
      <c r="AP466" s="276"/>
      <c r="AQ466" s="276"/>
      <c r="AR466" s="276"/>
      <c r="AS466" s="276"/>
      <c r="AT466" s="276"/>
      <c r="AV466" s="276">
        <f t="shared" si="384"/>
        <v>0</v>
      </c>
      <c r="AX466" s="279" t="s">
        <v>82</v>
      </c>
      <c r="AY466" s="112"/>
      <c r="AZ466" s="276">
        <v>1</v>
      </c>
      <c r="BA466" s="276" t="str">
        <f t="shared" si="385"/>
        <v xml:space="preserve"> </v>
      </c>
      <c r="BC466" s="276"/>
      <c r="BE466" s="276"/>
      <c r="BF466" s="124"/>
      <c r="BG466" s="276"/>
      <c r="BH466" s="124"/>
      <c r="BI466" s="276"/>
      <c r="BJ466" s="124"/>
      <c r="BK466" s="276"/>
      <c r="BL466" s="124"/>
      <c r="BM466" s="280">
        <f t="shared" si="382"/>
        <v>0</v>
      </c>
      <c r="BN466" s="281" t="e">
        <f t="shared" si="386"/>
        <v>#DIV/0!</v>
      </c>
      <c r="BO466" s="124">
        <f t="shared" si="383"/>
        <v>0</v>
      </c>
      <c r="BQ466" s="146"/>
    </row>
    <row r="467" spans="1:69" s="111" customFormat="1" ht="84" customHeight="1" x14ac:dyDescent="0.25">
      <c r="A467" s="276" t="s">
        <v>954</v>
      </c>
      <c r="B467" s="964" t="s">
        <v>1170</v>
      </c>
      <c r="C467" s="965"/>
      <c r="D467" s="112"/>
      <c r="E467" s="276" t="s">
        <v>371</v>
      </c>
      <c r="F467" s="112"/>
      <c r="G467" s="276" t="s">
        <v>849</v>
      </c>
      <c r="H467" s="112"/>
      <c r="I467" s="276"/>
      <c r="J467" s="276">
        <v>1</v>
      </c>
      <c r="K467" s="276"/>
      <c r="L467" s="276"/>
      <c r="M467" s="276"/>
      <c r="O467" s="276"/>
      <c r="P467" s="276"/>
      <c r="Q467" s="276">
        <v>1</v>
      </c>
      <c r="R467" s="276"/>
      <c r="S467" s="276"/>
      <c r="T467" s="112"/>
      <c r="U467" s="277" t="s">
        <v>353</v>
      </c>
      <c r="V467" s="276">
        <v>3</v>
      </c>
      <c r="W467" s="276"/>
      <c r="X467" s="276"/>
      <c r="Y467" s="276">
        <v>1</v>
      </c>
      <c r="Z467" s="276"/>
      <c r="AA467" s="276"/>
      <c r="AB467" s="112"/>
      <c r="AC467" s="278"/>
      <c r="AD467" s="635"/>
      <c r="AE467" s="276"/>
      <c r="AF467" s="112"/>
      <c r="AG467" s="282" t="s">
        <v>38</v>
      </c>
      <c r="AH467" s="112"/>
      <c r="AI467" s="276"/>
      <c r="AJ467" s="276"/>
      <c r="AK467" s="276"/>
      <c r="AL467" s="276"/>
      <c r="AM467" s="276"/>
      <c r="AN467" s="276"/>
      <c r="AO467" s="276"/>
      <c r="AP467" s="276"/>
      <c r="AQ467" s="276"/>
      <c r="AR467" s="276"/>
      <c r="AS467" s="276"/>
      <c r="AT467" s="276"/>
      <c r="AV467" s="276">
        <f t="shared" si="384"/>
        <v>0</v>
      </c>
      <c r="AX467" s="279" t="s">
        <v>76</v>
      </c>
      <c r="AY467" s="112"/>
      <c r="AZ467" s="276">
        <v>1</v>
      </c>
      <c r="BA467" s="276" t="str">
        <f t="shared" si="385"/>
        <v xml:space="preserve"> </v>
      </c>
      <c r="BC467" s="276"/>
      <c r="BE467" s="276"/>
      <c r="BF467" s="124"/>
      <c r="BG467" s="276"/>
      <c r="BH467" s="124"/>
      <c r="BI467" s="276"/>
      <c r="BJ467" s="124"/>
      <c r="BK467" s="276"/>
      <c r="BL467" s="124"/>
      <c r="BM467" s="280">
        <f t="shared" si="382"/>
        <v>0</v>
      </c>
      <c r="BN467" s="281" t="e">
        <f t="shared" si="386"/>
        <v>#DIV/0!</v>
      </c>
      <c r="BO467" s="124">
        <f t="shared" si="383"/>
        <v>0</v>
      </c>
      <c r="BQ467" s="146"/>
    </row>
    <row r="468" spans="1:69" s="112" customFormat="1" ht="84" customHeight="1" x14ac:dyDescent="0.25">
      <c r="A468" s="276" t="s">
        <v>955</v>
      </c>
      <c r="B468" s="964" t="s">
        <v>1171</v>
      </c>
      <c r="C468" s="965"/>
      <c r="D468" s="371"/>
      <c r="E468" s="276" t="s">
        <v>371</v>
      </c>
      <c r="F468" s="371"/>
      <c r="G468" s="276" t="s">
        <v>849</v>
      </c>
      <c r="H468" s="371"/>
      <c r="I468" s="276"/>
      <c r="J468" s="276">
        <v>1</v>
      </c>
      <c r="K468" s="276"/>
      <c r="L468" s="276"/>
      <c r="M468" s="276"/>
      <c r="N468" s="371"/>
      <c r="O468" s="276">
        <v>1</v>
      </c>
      <c r="P468" s="276"/>
      <c r="Q468" s="276"/>
      <c r="R468" s="276"/>
      <c r="S468" s="276"/>
      <c r="T468" s="144"/>
      <c r="U468" s="277" t="s">
        <v>353</v>
      </c>
      <c r="V468" s="276">
        <v>3</v>
      </c>
      <c r="W468" s="276"/>
      <c r="X468" s="276">
        <v>1</v>
      </c>
      <c r="Y468" s="276"/>
      <c r="Z468" s="276"/>
      <c r="AA468" s="276"/>
      <c r="AB468" s="371"/>
      <c r="AC468" s="278"/>
      <c r="AD468" s="632"/>
      <c r="AE468" s="276"/>
      <c r="AF468" s="145"/>
      <c r="AG468" s="282" t="s">
        <v>38</v>
      </c>
      <c r="AH468" s="371"/>
      <c r="AI468" s="276"/>
      <c r="AJ468" s="276"/>
      <c r="AK468" s="276"/>
      <c r="AL468" s="276"/>
      <c r="AM468" s="276"/>
      <c r="AN468" s="276"/>
      <c r="AO468" s="276"/>
      <c r="AP468" s="276"/>
      <c r="AQ468" s="276"/>
      <c r="AR468" s="276"/>
      <c r="AS468" s="276"/>
      <c r="AT468" s="276"/>
      <c r="AU468" s="91"/>
      <c r="AV468" s="276">
        <f t="shared" si="384"/>
        <v>0</v>
      </c>
      <c r="AW468" s="91"/>
      <c r="AX468" s="279" t="s">
        <v>215</v>
      </c>
      <c r="AY468" s="145"/>
      <c r="AZ468" s="276">
        <v>1</v>
      </c>
      <c r="BA468" s="276" t="str">
        <f t="shared" si="385"/>
        <v xml:space="preserve"> </v>
      </c>
      <c r="BB468" s="91"/>
      <c r="BC468" s="276"/>
      <c r="BE468" s="276"/>
      <c r="BF468" s="124"/>
      <c r="BG468" s="276"/>
      <c r="BH468" s="124"/>
      <c r="BI468" s="276"/>
      <c r="BJ468" s="124"/>
      <c r="BK468" s="276"/>
      <c r="BL468" s="124"/>
      <c r="BM468" s="280">
        <f t="shared" si="382"/>
        <v>0</v>
      </c>
      <c r="BN468" s="281" t="e">
        <f t="shared" si="386"/>
        <v>#DIV/0!</v>
      </c>
      <c r="BO468" s="124">
        <f t="shared" si="383"/>
        <v>0</v>
      </c>
      <c r="BQ468" s="146"/>
    </row>
    <row r="469" spans="1:69" s="112" customFormat="1" ht="84" customHeight="1" x14ac:dyDescent="0.25">
      <c r="A469" s="276" t="s">
        <v>956</v>
      </c>
      <c r="B469" s="964" t="s">
        <v>1172</v>
      </c>
      <c r="C469" s="965"/>
      <c r="D469" s="371"/>
      <c r="E469" s="276" t="s">
        <v>371</v>
      </c>
      <c r="F469" s="371"/>
      <c r="G469" s="276" t="s">
        <v>849</v>
      </c>
      <c r="H469" s="371"/>
      <c r="I469" s="276"/>
      <c r="J469" s="276">
        <v>1</v>
      </c>
      <c r="K469" s="276"/>
      <c r="L469" s="276"/>
      <c r="M469" s="276"/>
      <c r="N469" s="371"/>
      <c r="O469" s="276">
        <v>1</v>
      </c>
      <c r="P469" s="276"/>
      <c r="Q469" s="276"/>
      <c r="R469" s="276"/>
      <c r="S469" s="276"/>
      <c r="T469" s="144"/>
      <c r="U469" s="277" t="s">
        <v>353</v>
      </c>
      <c r="V469" s="276">
        <v>3</v>
      </c>
      <c r="W469" s="276"/>
      <c r="X469" s="276">
        <v>1</v>
      </c>
      <c r="Y469" s="276"/>
      <c r="Z469" s="276"/>
      <c r="AA469" s="276"/>
      <c r="AB469" s="371"/>
      <c r="AC469" s="278"/>
      <c r="AD469" s="632"/>
      <c r="AE469" s="276"/>
      <c r="AF469" s="145"/>
      <c r="AG469" s="282" t="s">
        <v>38</v>
      </c>
      <c r="AH469" s="111"/>
      <c r="AI469" s="276"/>
      <c r="AJ469" s="276"/>
      <c r="AK469" s="276"/>
      <c r="AL469" s="276"/>
      <c r="AM469" s="276"/>
      <c r="AN469" s="276"/>
      <c r="AO469" s="276"/>
      <c r="AP469" s="276"/>
      <c r="AQ469" s="276"/>
      <c r="AR469" s="276"/>
      <c r="AS469" s="276"/>
      <c r="AT469" s="276"/>
      <c r="AU469" s="91"/>
      <c r="AV469" s="276">
        <f t="shared" si="384"/>
        <v>0</v>
      </c>
      <c r="AW469" s="91"/>
      <c r="AX469" s="279" t="s">
        <v>63</v>
      </c>
      <c r="AY469" s="145"/>
      <c r="AZ469" s="276">
        <v>1</v>
      </c>
      <c r="BA469" s="276" t="str">
        <f t="shared" si="385"/>
        <v xml:space="preserve"> </v>
      </c>
      <c r="BB469" s="91"/>
      <c r="BC469" s="276"/>
      <c r="BE469" s="276"/>
      <c r="BF469" s="124"/>
      <c r="BG469" s="276"/>
      <c r="BH469" s="124"/>
      <c r="BI469" s="276"/>
      <c r="BJ469" s="124"/>
      <c r="BK469" s="276"/>
      <c r="BL469" s="124"/>
      <c r="BM469" s="280">
        <f t="shared" si="382"/>
        <v>0</v>
      </c>
      <c r="BN469" s="281" t="e">
        <f t="shared" si="386"/>
        <v>#DIV/0!</v>
      </c>
      <c r="BO469" s="124">
        <f t="shared" si="383"/>
        <v>0</v>
      </c>
      <c r="BQ469" s="146"/>
    </row>
    <row r="470" spans="1:69" s="91" customFormat="1" ht="84" customHeight="1" x14ac:dyDescent="0.25">
      <c r="A470" s="276" t="s">
        <v>957</v>
      </c>
      <c r="B470" s="964" t="s">
        <v>1173</v>
      </c>
      <c r="C470" s="965"/>
      <c r="D470" s="112"/>
      <c r="E470" s="276" t="s">
        <v>371</v>
      </c>
      <c r="F470" s="112"/>
      <c r="G470" s="276" t="s">
        <v>849</v>
      </c>
      <c r="H470" s="112"/>
      <c r="I470" s="276"/>
      <c r="J470" s="276">
        <v>1</v>
      </c>
      <c r="K470" s="276"/>
      <c r="L470" s="276"/>
      <c r="M470" s="276"/>
      <c r="N470" s="371"/>
      <c r="O470" s="276"/>
      <c r="P470" s="276"/>
      <c r="Q470" s="276"/>
      <c r="R470" s="276">
        <v>1</v>
      </c>
      <c r="S470" s="276"/>
      <c r="T470" s="112"/>
      <c r="U470" s="277" t="s">
        <v>353</v>
      </c>
      <c r="V470" s="276">
        <v>3</v>
      </c>
      <c r="W470" s="276"/>
      <c r="X470" s="276"/>
      <c r="Y470" s="276"/>
      <c r="Z470" s="276"/>
      <c r="AA470" s="276"/>
      <c r="AB470" s="112"/>
      <c r="AC470" s="278"/>
      <c r="AD470" s="635"/>
      <c r="AE470" s="276"/>
      <c r="AF470" s="112"/>
      <c r="AG470" s="282" t="s">
        <v>38</v>
      </c>
      <c r="AH470" s="112"/>
      <c r="AI470" s="276"/>
      <c r="AJ470" s="276"/>
      <c r="AK470" s="276"/>
      <c r="AL470" s="276"/>
      <c r="AM470" s="276"/>
      <c r="AN470" s="276"/>
      <c r="AO470" s="276"/>
      <c r="AP470" s="276"/>
      <c r="AQ470" s="276"/>
      <c r="AR470" s="276"/>
      <c r="AS470" s="276"/>
      <c r="AT470" s="276"/>
      <c r="AV470" s="276">
        <f t="shared" si="384"/>
        <v>0</v>
      </c>
      <c r="AX470" s="279" t="s">
        <v>53</v>
      </c>
      <c r="AY470" s="112"/>
      <c r="AZ470" s="276">
        <v>1</v>
      </c>
      <c r="BA470" s="276" t="str">
        <f t="shared" si="385"/>
        <v xml:space="preserve"> </v>
      </c>
      <c r="BC470" s="276"/>
      <c r="BE470" s="276"/>
      <c r="BF470" s="124"/>
      <c r="BG470" s="276"/>
      <c r="BH470" s="124"/>
      <c r="BI470" s="276"/>
      <c r="BJ470" s="124"/>
      <c r="BK470" s="276"/>
      <c r="BL470" s="124"/>
      <c r="BM470" s="280">
        <f t="shared" si="382"/>
        <v>0</v>
      </c>
      <c r="BN470" s="281" t="e">
        <f t="shared" si="386"/>
        <v>#DIV/0!</v>
      </c>
      <c r="BO470" s="124">
        <f t="shared" si="383"/>
        <v>0</v>
      </c>
      <c r="BQ470" s="128"/>
    </row>
    <row r="471" spans="1:69" s="91" customFormat="1" ht="84" customHeight="1" x14ac:dyDescent="0.25">
      <c r="A471" s="276" t="s">
        <v>958</v>
      </c>
      <c r="B471" s="964" t="s">
        <v>1174</v>
      </c>
      <c r="C471" s="965"/>
      <c r="D471" s="111"/>
      <c r="E471" s="276" t="s">
        <v>371</v>
      </c>
      <c r="F471" s="111"/>
      <c r="G471" s="276" t="s">
        <v>849</v>
      </c>
      <c r="H471" s="111"/>
      <c r="I471" s="276"/>
      <c r="J471" s="276">
        <v>1</v>
      </c>
      <c r="K471" s="276"/>
      <c r="L471" s="276"/>
      <c r="M471" s="276"/>
      <c r="N471" s="111"/>
      <c r="O471" s="276"/>
      <c r="P471" s="276">
        <v>1</v>
      </c>
      <c r="Q471" s="276"/>
      <c r="R471" s="276"/>
      <c r="S471" s="276"/>
      <c r="T471" s="111"/>
      <c r="U471" s="277" t="s">
        <v>353</v>
      </c>
      <c r="V471" s="276">
        <v>3</v>
      </c>
      <c r="W471" s="276">
        <v>1</v>
      </c>
      <c r="X471" s="276">
        <v>1</v>
      </c>
      <c r="Y471" s="276"/>
      <c r="Z471" s="276"/>
      <c r="AA471" s="276"/>
      <c r="AB471" s="111"/>
      <c r="AC471" s="278"/>
      <c r="AD471" s="132"/>
      <c r="AE471" s="276"/>
      <c r="AF471" s="111"/>
      <c r="AG471" s="282" t="s">
        <v>38</v>
      </c>
      <c r="AH471" s="111"/>
      <c r="AI471" s="276"/>
      <c r="AJ471" s="276"/>
      <c r="AK471" s="276"/>
      <c r="AL471" s="276"/>
      <c r="AM471" s="276"/>
      <c r="AN471" s="276"/>
      <c r="AO471" s="276"/>
      <c r="AP471" s="276"/>
      <c r="AQ471" s="276"/>
      <c r="AR471" s="276"/>
      <c r="AS471" s="276"/>
      <c r="AT471" s="276"/>
      <c r="AU471" s="112"/>
      <c r="AV471" s="276">
        <f t="shared" si="384"/>
        <v>0</v>
      </c>
      <c r="AW471" s="112"/>
      <c r="AX471" s="279" t="s">
        <v>249</v>
      </c>
      <c r="AY471" s="111"/>
      <c r="AZ471" s="276">
        <v>1</v>
      </c>
      <c r="BA471" s="276" t="str">
        <f t="shared" si="385"/>
        <v xml:space="preserve"> </v>
      </c>
      <c r="BB471" s="112"/>
      <c r="BC471" s="276"/>
      <c r="BE471" s="276"/>
      <c r="BF471" s="124"/>
      <c r="BG471" s="276"/>
      <c r="BH471" s="124"/>
      <c r="BI471" s="276"/>
      <c r="BJ471" s="124"/>
      <c r="BK471" s="276"/>
      <c r="BL471" s="124"/>
      <c r="BM471" s="280">
        <f t="shared" si="382"/>
        <v>0</v>
      </c>
      <c r="BN471" s="281" t="e">
        <f t="shared" si="386"/>
        <v>#DIV/0!</v>
      </c>
      <c r="BO471" s="124">
        <f t="shared" si="383"/>
        <v>0</v>
      </c>
      <c r="BQ471" s="128"/>
    </row>
    <row r="472" spans="1:69" s="91" customFormat="1" ht="84" customHeight="1" x14ac:dyDescent="0.25">
      <c r="A472" s="276" t="s">
        <v>959</v>
      </c>
      <c r="B472" s="964" t="s">
        <v>1175</v>
      </c>
      <c r="C472" s="965"/>
      <c r="D472" s="111"/>
      <c r="E472" s="276" t="s">
        <v>371</v>
      </c>
      <c r="F472" s="111"/>
      <c r="G472" s="276" t="s">
        <v>849</v>
      </c>
      <c r="H472" s="111"/>
      <c r="I472" s="276"/>
      <c r="J472" s="276">
        <v>1</v>
      </c>
      <c r="K472" s="276"/>
      <c r="L472" s="276"/>
      <c r="M472" s="276"/>
      <c r="N472" s="111"/>
      <c r="O472" s="276"/>
      <c r="P472" s="276">
        <v>1</v>
      </c>
      <c r="Q472" s="276"/>
      <c r="R472" s="276"/>
      <c r="S472" s="276"/>
      <c r="T472" s="111"/>
      <c r="U472" s="277" t="s">
        <v>353</v>
      </c>
      <c r="V472" s="276">
        <v>3</v>
      </c>
      <c r="W472" s="276">
        <v>1</v>
      </c>
      <c r="X472" s="276"/>
      <c r="Y472" s="276"/>
      <c r="Z472" s="276"/>
      <c r="AA472" s="276"/>
      <c r="AB472" s="111"/>
      <c r="AC472" s="278"/>
      <c r="AD472" s="132"/>
      <c r="AE472" s="276"/>
      <c r="AF472" s="111"/>
      <c r="AG472" s="282" t="s">
        <v>38</v>
      </c>
      <c r="AH472" s="111"/>
      <c r="AI472" s="276"/>
      <c r="AJ472" s="276"/>
      <c r="AK472" s="276"/>
      <c r="AL472" s="276"/>
      <c r="AM472" s="282"/>
      <c r="AN472" s="276"/>
      <c r="AO472" s="276"/>
      <c r="AP472" s="276"/>
      <c r="AQ472" s="276"/>
      <c r="AR472" s="276"/>
      <c r="AS472" s="276"/>
      <c r="AT472" s="276"/>
      <c r="AU472" s="112"/>
      <c r="AV472" s="276">
        <f t="shared" si="384"/>
        <v>0</v>
      </c>
      <c r="AW472" s="112"/>
      <c r="AX472" s="279" t="s">
        <v>252</v>
      </c>
      <c r="AY472" s="111"/>
      <c r="AZ472" s="276">
        <v>1</v>
      </c>
      <c r="BA472" s="276" t="str">
        <f t="shared" si="385"/>
        <v xml:space="preserve"> </v>
      </c>
      <c r="BB472" s="112"/>
      <c r="BC472" s="276"/>
      <c r="BE472" s="276"/>
      <c r="BF472" s="124"/>
      <c r="BG472" s="276"/>
      <c r="BH472" s="124"/>
      <c r="BI472" s="276"/>
      <c r="BJ472" s="124"/>
      <c r="BK472" s="276"/>
      <c r="BL472" s="124"/>
      <c r="BM472" s="280">
        <f t="shared" si="382"/>
        <v>0</v>
      </c>
      <c r="BN472" s="281" t="e">
        <f t="shared" si="386"/>
        <v>#DIV/0!</v>
      </c>
      <c r="BO472" s="124">
        <f t="shared" si="383"/>
        <v>0</v>
      </c>
      <c r="BQ472" s="128"/>
    </row>
    <row r="473" spans="1:69" s="91" customFormat="1" ht="84" customHeight="1" x14ac:dyDescent="0.25">
      <c r="A473" s="276" t="s">
        <v>960</v>
      </c>
      <c r="B473" s="964" t="s">
        <v>1176</v>
      </c>
      <c r="C473" s="965"/>
      <c r="D473" s="112"/>
      <c r="E473" s="276" t="s">
        <v>371</v>
      </c>
      <c r="F473" s="112"/>
      <c r="G473" s="276" t="s">
        <v>849</v>
      </c>
      <c r="H473" s="112"/>
      <c r="I473" s="276"/>
      <c r="J473" s="276">
        <v>1</v>
      </c>
      <c r="K473" s="276"/>
      <c r="L473" s="276"/>
      <c r="M473" s="276"/>
      <c r="N473" s="111"/>
      <c r="O473" s="276"/>
      <c r="P473" s="276"/>
      <c r="Q473" s="276">
        <v>1</v>
      </c>
      <c r="R473" s="276"/>
      <c r="S473" s="276"/>
      <c r="T473" s="112"/>
      <c r="U473" s="277" t="s">
        <v>353</v>
      </c>
      <c r="V473" s="276">
        <v>3</v>
      </c>
      <c r="W473" s="276"/>
      <c r="X473" s="276"/>
      <c r="Y473" s="276">
        <v>1</v>
      </c>
      <c r="Z473" s="276"/>
      <c r="AA473" s="276"/>
      <c r="AB473" s="112"/>
      <c r="AC473" s="278"/>
      <c r="AD473" s="635"/>
      <c r="AE473" s="276"/>
      <c r="AF473" s="112"/>
      <c r="AG473" s="282" t="s">
        <v>38</v>
      </c>
      <c r="AH473" s="112"/>
      <c r="AI473" s="276"/>
      <c r="AJ473" s="276"/>
      <c r="AK473" s="276"/>
      <c r="AL473" s="276"/>
      <c r="AM473" s="276"/>
      <c r="AN473" s="276"/>
      <c r="AO473" s="276"/>
      <c r="AP473" s="276"/>
      <c r="AQ473" s="276"/>
      <c r="AR473" s="276"/>
      <c r="AS473" s="276"/>
      <c r="AT473" s="276"/>
      <c r="AV473" s="276">
        <f t="shared" si="384"/>
        <v>0</v>
      </c>
      <c r="AX473" s="279" t="s">
        <v>79</v>
      </c>
      <c r="AY473" s="112"/>
      <c r="AZ473" s="276">
        <v>1</v>
      </c>
      <c r="BA473" s="276" t="str">
        <f t="shared" si="385"/>
        <v xml:space="preserve"> </v>
      </c>
      <c r="BC473" s="276"/>
      <c r="BE473" s="276"/>
      <c r="BF473" s="124"/>
      <c r="BG473" s="276"/>
      <c r="BH473" s="124"/>
      <c r="BI473" s="276"/>
      <c r="BJ473" s="124"/>
      <c r="BK473" s="276"/>
      <c r="BL473" s="124"/>
      <c r="BM473" s="280">
        <f t="shared" si="382"/>
        <v>0</v>
      </c>
      <c r="BN473" s="281" t="e">
        <f t="shared" si="386"/>
        <v>#DIV/0!</v>
      </c>
      <c r="BO473" s="124">
        <f t="shared" si="383"/>
        <v>0</v>
      </c>
      <c r="BQ473" s="128"/>
    </row>
    <row r="474" spans="1:69" s="91" customFormat="1" ht="102" customHeight="1" x14ac:dyDescent="0.25">
      <c r="A474" s="276" t="s">
        <v>961</v>
      </c>
      <c r="B474" s="964" t="s">
        <v>1177</v>
      </c>
      <c r="C474" s="965"/>
      <c r="D474" s="112"/>
      <c r="E474" s="276" t="s">
        <v>371</v>
      </c>
      <c r="F474" s="112"/>
      <c r="G474" s="276" t="s">
        <v>849</v>
      </c>
      <c r="H474" s="112"/>
      <c r="I474" s="276"/>
      <c r="J474" s="276">
        <v>1</v>
      </c>
      <c r="K474" s="276"/>
      <c r="L474" s="276"/>
      <c r="M474" s="276"/>
      <c r="N474" s="111"/>
      <c r="O474" s="276"/>
      <c r="P474" s="276"/>
      <c r="Q474" s="276"/>
      <c r="R474" s="276"/>
      <c r="S474" s="276">
        <v>1</v>
      </c>
      <c r="T474" s="112"/>
      <c r="U474" s="277" t="s">
        <v>353</v>
      </c>
      <c r="V474" s="276">
        <v>3</v>
      </c>
      <c r="W474" s="276"/>
      <c r="X474" s="276"/>
      <c r="Y474" s="276"/>
      <c r="Z474" s="276"/>
      <c r="AA474" s="276"/>
      <c r="AB474" s="112"/>
      <c r="AC474" s="278"/>
      <c r="AD474" s="635"/>
      <c r="AE474" s="276" t="s">
        <v>61</v>
      </c>
      <c r="AF474" s="145"/>
      <c r="AG474" s="282" t="s">
        <v>208</v>
      </c>
      <c r="AH474" s="112"/>
      <c r="AI474" s="276"/>
      <c r="AJ474" s="276"/>
      <c r="AK474" s="276"/>
      <c r="AL474" s="276"/>
      <c r="AM474" s="276">
        <v>1</v>
      </c>
      <c r="AN474" s="276"/>
      <c r="AO474" s="276"/>
      <c r="AP474" s="276"/>
      <c r="AQ474" s="276"/>
      <c r="AR474" s="276"/>
      <c r="AS474" s="276"/>
      <c r="AT474" s="276"/>
      <c r="AU474" s="112"/>
      <c r="AV474" s="276">
        <f t="shared" si="384"/>
        <v>1</v>
      </c>
      <c r="AW474" s="112"/>
      <c r="AX474" s="279" t="s">
        <v>251</v>
      </c>
      <c r="AY474" s="112"/>
      <c r="AZ474" s="276">
        <v>1</v>
      </c>
      <c r="BA474" s="276">
        <f t="shared" si="385"/>
        <v>1</v>
      </c>
      <c r="BB474" s="112"/>
      <c r="BC474" s="276" t="s">
        <v>332</v>
      </c>
      <c r="BE474" s="276"/>
      <c r="BF474" s="124"/>
      <c r="BG474" s="276"/>
      <c r="BH474" s="124"/>
      <c r="BI474" s="276"/>
      <c r="BJ474" s="124"/>
      <c r="BK474" s="276"/>
      <c r="BL474" s="124"/>
      <c r="BM474" s="280">
        <f t="shared" si="382"/>
        <v>0</v>
      </c>
      <c r="BN474" s="281">
        <f t="shared" si="386"/>
        <v>0</v>
      </c>
      <c r="BO474" s="124">
        <f t="shared" si="383"/>
        <v>0</v>
      </c>
      <c r="BQ474" s="128"/>
    </row>
    <row r="475" spans="1:69" s="112" customFormat="1" ht="84" customHeight="1" x14ac:dyDescent="0.25">
      <c r="A475" s="276" t="s">
        <v>962</v>
      </c>
      <c r="B475" s="964" t="s">
        <v>1178</v>
      </c>
      <c r="C475" s="965"/>
      <c r="D475" s="371"/>
      <c r="E475" s="276" t="s">
        <v>371</v>
      </c>
      <c r="F475" s="371"/>
      <c r="G475" s="276" t="s">
        <v>849</v>
      </c>
      <c r="H475" s="371"/>
      <c r="I475" s="276"/>
      <c r="J475" s="276">
        <v>1</v>
      </c>
      <c r="K475" s="276"/>
      <c r="L475" s="276"/>
      <c r="M475" s="276"/>
      <c r="N475" s="111"/>
      <c r="O475" s="276"/>
      <c r="P475" s="276"/>
      <c r="Q475" s="276">
        <v>1</v>
      </c>
      <c r="R475" s="276"/>
      <c r="S475" s="276"/>
      <c r="T475" s="144"/>
      <c r="U475" s="277" t="s">
        <v>353</v>
      </c>
      <c r="V475" s="276">
        <v>3</v>
      </c>
      <c r="W475" s="276"/>
      <c r="X475" s="276"/>
      <c r="Y475" s="276"/>
      <c r="Z475" s="276"/>
      <c r="AA475" s="276"/>
      <c r="AB475" s="371"/>
      <c r="AC475" s="278"/>
      <c r="AD475" s="632"/>
      <c r="AE475" s="276" t="s">
        <v>61</v>
      </c>
      <c r="AF475" s="145"/>
      <c r="AG475" s="282" t="s">
        <v>1017</v>
      </c>
      <c r="AH475" s="371"/>
      <c r="AI475" s="276"/>
      <c r="AJ475" s="276"/>
      <c r="AK475" s="276"/>
      <c r="AL475" s="276"/>
      <c r="AM475" s="276"/>
      <c r="AN475" s="276"/>
      <c r="AO475" s="276"/>
      <c r="AP475" s="276"/>
      <c r="AQ475" s="276"/>
      <c r="AR475" s="276">
        <v>1</v>
      </c>
      <c r="AS475" s="276"/>
      <c r="AT475" s="276"/>
      <c r="AU475" s="91"/>
      <c r="AV475" s="276">
        <f t="shared" si="384"/>
        <v>1</v>
      </c>
      <c r="AW475" s="91"/>
      <c r="AX475" s="279" t="s">
        <v>57</v>
      </c>
      <c r="AY475" s="145"/>
      <c r="AZ475" s="276">
        <v>1</v>
      </c>
      <c r="BA475" s="276">
        <f t="shared" si="385"/>
        <v>1</v>
      </c>
      <c r="BB475" s="91"/>
      <c r="BC475" s="276" t="s">
        <v>332</v>
      </c>
      <c r="BE475" s="276"/>
      <c r="BF475" s="124"/>
      <c r="BG475" s="276"/>
      <c r="BH475" s="124"/>
      <c r="BI475" s="276"/>
      <c r="BJ475" s="124"/>
      <c r="BK475" s="276"/>
      <c r="BL475" s="124"/>
      <c r="BM475" s="280">
        <f t="shared" si="382"/>
        <v>0</v>
      </c>
      <c r="BN475" s="281">
        <f t="shared" si="386"/>
        <v>0</v>
      </c>
      <c r="BO475" s="124">
        <f t="shared" si="383"/>
        <v>0</v>
      </c>
      <c r="BQ475" s="146"/>
    </row>
    <row r="476" spans="1:69" s="112" customFormat="1" ht="84" customHeight="1" x14ac:dyDescent="0.25">
      <c r="A476" s="479" t="s">
        <v>963</v>
      </c>
      <c r="B476" s="964" t="s">
        <v>1179</v>
      </c>
      <c r="C476" s="965"/>
      <c r="D476" s="371"/>
      <c r="E476" s="276" t="s">
        <v>371</v>
      </c>
      <c r="F476" s="371"/>
      <c r="G476" s="276" t="s">
        <v>849</v>
      </c>
      <c r="H476" s="371"/>
      <c r="I476" s="276"/>
      <c r="J476" s="276">
        <v>1</v>
      </c>
      <c r="K476" s="276"/>
      <c r="L476" s="276"/>
      <c r="M476" s="276"/>
      <c r="N476" s="111"/>
      <c r="O476" s="276"/>
      <c r="P476" s="276"/>
      <c r="Q476" s="276">
        <v>1</v>
      </c>
      <c r="R476" s="276"/>
      <c r="S476" s="276"/>
      <c r="T476" s="144"/>
      <c r="U476" s="277" t="s">
        <v>353</v>
      </c>
      <c r="V476" s="276">
        <v>3</v>
      </c>
      <c r="W476" s="276"/>
      <c r="X476" s="276"/>
      <c r="Y476" s="276">
        <v>1</v>
      </c>
      <c r="Z476" s="276"/>
      <c r="AA476" s="276"/>
      <c r="AB476" s="371"/>
      <c r="AC476" s="278"/>
      <c r="AD476" s="632"/>
      <c r="AE476" s="276"/>
      <c r="AG476" s="282" t="s">
        <v>38</v>
      </c>
      <c r="AI476" s="276"/>
      <c r="AJ476" s="276"/>
      <c r="AK476" s="276"/>
      <c r="AL476" s="276"/>
      <c r="AM476" s="276"/>
      <c r="AN476" s="276"/>
      <c r="AO476" s="276"/>
      <c r="AP476" s="276"/>
      <c r="AQ476" s="276"/>
      <c r="AR476" s="276"/>
      <c r="AS476" s="276"/>
      <c r="AT476" s="276"/>
      <c r="AV476" s="276">
        <f t="shared" si="384"/>
        <v>0</v>
      </c>
      <c r="AX476" s="279" t="s">
        <v>804</v>
      </c>
      <c r="AY476" s="145"/>
      <c r="AZ476" s="276">
        <v>1</v>
      </c>
      <c r="BA476" s="276" t="str">
        <f t="shared" si="385"/>
        <v xml:space="preserve"> </v>
      </c>
      <c r="BC476" s="276"/>
      <c r="BE476" s="276"/>
      <c r="BF476" s="124"/>
      <c r="BG476" s="276"/>
      <c r="BH476" s="124"/>
      <c r="BI476" s="276"/>
      <c r="BJ476" s="124"/>
      <c r="BK476" s="276"/>
      <c r="BL476" s="124"/>
      <c r="BM476" s="280">
        <f t="shared" si="382"/>
        <v>0</v>
      </c>
      <c r="BN476" s="281" t="e">
        <f t="shared" si="386"/>
        <v>#DIV/0!</v>
      </c>
      <c r="BO476" s="124">
        <f t="shared" si="383"/>
        <v>0</v>
      </c>
      <c r="BQ476" s="146"/>
    </row>
    <row r="477" spans="1:69" s="112" customFormat="1" ht="84" customHeight="1" x14ac:dyDescent="0.25">
      <c r="A477" s="276" t="s">
        <v>964</v>
      </c>
      <c r="B477" s="964" t="s">
        <v>1180</v>
      </c>
      <c r="C477" s="965"/>
      <c r="D477" s="371"/>
      <c r="E477" s="276" t="s">
        <v>371</v>
      </c>
      <c r="F477" s="371"/>
      <c r="G477" s="276" t="s">
        <v>849</v>
      </c>
      <c r="H477" s="371"/>
      <c r="I477" s="276"/>
      <c r="J477" s="276">
        <v>1</v>
      </c>
      <c r="K477" s="276"/>
      <c r="L477" s="276"/>
      <c r="M477" s="276"/>
      <c r="N477" s="111"/>
      <c r="O477" s="276"/>
      <c r="P477" s="276"/>
      <c r="Q477" s="276">
        <v>1</v>
      </c>
      <c r="R477" s="276"/>
      <c r="S477" s="276"/>
      <c r="T477" s="144"/>
      <c r="U477" s="277" t="s">
        <v>353</v>
      </c>
      <c r="V477" s="276">
        <v>3</v>
      </c>
      <c r="W477" s="276"/>
      <c r="X477" s="276"/>
      <c r="Y477" s="276"/>
      <c r="Z477" s="276"/>
      <c r="AA477" s="276"/>
      <c r="AB477" s="371"/>
      <c r="AC477" s="278"/>
      <c r="AD477" s="632"/>
      <c r="AE477" s="276"/>
      <c r="AF477" s="145"/>
      <c r="AG477" s="282" t="s">
        <v>38</v>
      </c>
      <c r="AH477" s="371"/>
      <c r="AI477" s="276"/>
      <c r="AJ477" s="276"/>
      <c r="AK477" s="276"/>
      <c r="AL477" s="276"/>
      <c r="AM477" s="276"/>
      <c r="AN477" s="276"/>
      <c r="AO477" s="276"/>
      <c r="AP477" s="276"/>
      <c r="AQ477" s="276"/>
      <c r="AR477" s="276"/>
      <c r="AS477" s="276"/>
      <c r="AT477" s="276"/>
      <c r="AV477" s="276">
        <f t="shared" si="384"/>
        <v>0</v>
      </c>
      <c r="AX477" s="279" t="s">
        <v>337</v>
      </c>
      <c r="AY477" s="145"/>
      <c r="AZ477" s="276">
        <v>1</v>
      </c>
      <c r="BA477" s="276" t="str">
        <f t="shared" si="385"/>
        <v xml:space="preserve"> </v>
      </c>
      <c r="BC477" s="276"/>
      <c r="BE477" s="276"/>
      <c r="BF477" s="124"/>
      <c r="BG477" s="276"/>
      <c r="BH477" s="124"/>
      <c r="BI477" s="276"/>
      <c r="BJ477" s="124"/>
      <c r="BK477" s="276"/>
      <c r="BL477" s="124"/>
      <c r="BM477" s="280">
        <f t="shared" si="382"/>
        <v>0</v>
      </c>
      <c r="BN477" s="281" t="e">
        <f t="shared" si="386"/>
        <v>#DIV/0!</v>
      </c>
      <c r="BO477" s="124">
        <f t="shared" si="383"/>
        <v>0</v>
      </c>
      <c r="BQ477" s="146"/>
    </row>
    <row r="478" spans="1:69" s="112" customFormat="1" ht="84" customHeight="1" x14ac:dyDescent="0.25">
      <c r="A478" s="276" t="s">
        <v>965</v>
      </c>
      <c r="B478" s="964" t="s">
        <v>1181</v>
      </c>
      <c r="C478" s="965"/>
      <c r="D478" s="142"/>
      <c r="E478" s="276" t="s">
        <v>371</v>
      </c>
      <c r="F478" s="142"/>
      <c r="G478" s="276" t="s">
        <v>849</v>
      </c>
      <c r="H478" s="142"/>
      <c r="I478" s="276"/>
      <c r="J478" s="276">
        <v>1</v>
      </c>
      <c r="K478" s="276"/>
      <c r="L478" s="276"/>
      <c r="M478" s="276"/>
      <c r="N478" s="371"/>
      <c r="O478" s="276"/>
      <c r="P478" s="276"/>
      <c r="Q478" s="276">
        <v>1</v>
      </c>
      <c r="R478" s="276"/>
      <c r="S478" s="276"/>
      <c r="T478" s="240"/>
      <c r="U478" s="277" t="s">
        <v>353</v>
      </c>
      <c r="V478" s="276">
        <v>3</v>
      </c>
      <c r="W478" s="276"/>
      <c r="X478" s="276"/>
      <c r="Y478" s="276"/>
      <c r="Z478" s="276"/>
      <c r="AA478" s="276"/>
      <c r="AB478" s="142"/>
      <c r="AC478" s="278"/>
      <c r="AD478" s="640"/>
      <c r="AE478" s="276"/>
      <c r="AF478" s="241"/>
      <c r="AG478" s="282" t="s">
        <v>38</v>
      </c>
      <c r="AH478" s="142"/>
      <c r="AI478" s="276"/>
      <c r="AJ478" s="276"/>
      <c r="AK478" s="276"/>
      <c r="AL478" s="276"/>
      <c r="AM478" s="276"/>
      <c r="AN478" s="276"/>
      <c r="AO478" s="276"/>
      <c r="AP478" s="276"/>
      <c r="AQ478" s="276"/>
      <c r="AR478" s="276"/>
      <c r="AS478" s="276"/>
      <c r="AT478" s="276"/>
      <c r="AV478" s="276">
        <f t="shared" si="384"/>
        <v>0</v>
      </c>
      <c r="AX478" s="279" t="s">
        <v>80</v>
      </c>
      <c r="AY478" s="241"/>
      <c r="AZ478" s="276">
        <v>1</v>
      </c>
      <c r="BA478" s="276" t="str">
        <f t="shared" si="385"/>
        <v xml:space="preserve"> </v>
      </c>
      <c r="BC478" s="276"/>
      <c r="BE478" s="276"/>
      <c r="BF478" s="124"/>
      <c r="BG478" s="276"/>
      <c r="BH478" s="124"/>
      <c r="BI478" s="276"/>
      <c r="BJ478" s="124"/>
      <c r="BK478" s="276"/>
      <c r="BL478" s="124"/>
      <c r="BM478" s="280">
        <f t="shared" si="382"/>
        <v>0</v>
      </c>
      <c r="BN478" s="281" t="e">
        <f t="shared" si="386"/>
        <v>#DIV/0!</v>
      </c>
      <c r="BO478" s="124">
        <f t="shared" si="383"/>
        <v>0</v>
      </c>
      <c r="BQ478" s="146"/>
    </row>
    <row r="479" spans="1:69" s="112" customFormat="1" ht="84" customHeight="1" x14ac:dyDescent="0.25">
      <c r="A479" s="276" t="s">
        <v>966</v>
      </c>
      <c r="B479" s="964" t="s">
        <v>1182</v>
      </c>
      <c r="C479" s="965"/>
      <c r="D479" s="371"/>
      <c r="E479" s="276" t="s">
        <v>371</v>
      </c>
      <c r="F479" s="371"/>
      <c r="G479" s="276" t="s">
        <v>849</v>
      </c>
      <c r="H479" s="371"/>
      <c r="I479" s="276"/>
      <c r="J479" s="276">
        <v>1</v>
      </c>
      <c r="K479" s="276"/>
      <c r="L479" s="276"/>
      <c r="M479" s="276"/>
      <c r="N479" s="371"/>
      <c r="O479" s="276"/>
      <c r="P479" s="276"/>
      <c r="Q479" s="276">
        <v>1</v>
      </c>
      <c r="R479" s="276"/>
      <c r="S479" s="276"/>
      <c r="T479" s="144"/>
      <c r="U479" s="277" t="s">
        <v>353</v>
      </c>
      <c r="V479" s="276">
        <v>3</v>
      </c>
      <c r="W479" s="276"/>
      <c r="X479" s="276"/>
      <c r="Y479" s="276"/>
      <c r="Z479" s="276"/>
      <c r="AA479" s="276"/>
      <c r="AB479" s="371"/>
      <c r="AC479" s="278"/>
      <c r="AD479" s="632"/>
      <c r="AE479" s="276"/>
      <c r="AF479" s="145"/>
      <c r="AG479" s="282" t="s">
        <v>38</v>
      </c>
      <c r="AH479" s="371"/>
      <c r="AI479" s="276"/>
      <c r="AJ479" s="276"/>
      <c r="AK479" s="276"/>
      <c r="AL479" s="276"/>
      <c r="AM479" s="276"/>
      <c r="AN479" s="276"/>
      <c r="AO479" s="276"/>
      <c r="AP479" s="276"/>
      <c r="AQ479" s="276"/>
      <c r="AR479" s="276"/>
      <c r="AS479" s="276"/>
      <c r="AT479" s="276"/>
      <c r="AV479" s="276">
        <f t="shared" si="384"/>
        <v>0</v>
      </c>
      <c r="AX479" s="279" t="s">
        <v>805</v>
      </c>
      <c r="AY479" s="145"/>
      <c r="AZ479" s="276">
        <v>1</v>
      </c>
      <c r="BA479" s="276" t="str">
        <f t="shared" si="385"/>
        <v xml:space="preserve"> </v>
      </c>
      <c r="BC479" s="276"/>
      <c r="BE479" s="276"/>
      <c r="BF479" s="124"/>
      <c r="BG479" s="276"/>
      <c r="BH479" s="124"/>
      <c r="BI479" s="276"/>
      <c r="BJ479" s="124"/>
      <c r="BK479" s="276"/>
      <c r="BL479" s="124"/>
      <c r="BM479" s="280">
        <f t="shared" si="382"/>
        <v>0</v>
      </c>
      <c r="BN479" s="281" t="e">
        <f t="shared" si="386"/>
        <v>#DIV/0!</v>
      </c>
      <c r="BO479" s="124">
        <f t="shared" si="383"/>
        <v>0</v>
      </c>
      <c r="BQ479" s="146"/>
    </row>
    <row r="480" spans="1:69" s="91" customFormat="1" ht="9" customHeight="1" thickBot="1" x14ac:dyDescent="0.3">
      <c r="A480" s="111"/>
      <c r="B480" s="112"/>
      <c r="C480" s="112"/>
      <c r="D480" s="111"/>
      <c r="E480" s="111"/>
      <c r="F480" s="111"/>
      <c r="G480" s="111"/>
      <c r="H480" s="111"/>
      <c r="I480" s="111"/>
      <c r="J480" s="111"/>
      <c r="K480" s="111"/>
      <c r="L480" s="111"/>
      <c r="M480" s="111"/>
      <c r="N480" s="111"/>
      <c r="O480" s="111"/>
      <c r="P480" s="111"/>
      <c r="Q480" s="111"/>
      <c r="R480" s="111"/>
      <c r="S480" s="111"/>
      <c r="T480" s="111"/>
      <c r="U480" s="113"/>
      <c r="V480" s="111"/>
      <c r="W480" s="111"/>
      <c r="X480" s="111"/>
      <c r="Y480" s="111"/>
      <c r="Z480" s="111"/>
      <c r="AA480" s="111"/>
      <c r="AB480" s="111"/>
      <c r="AC480" s="114"/>
      <c r="AD480" s="132"/>
      <c r="AE480" s="111"/>
      <c r="AF480" s="111"/>
      <c r="AG480" s="111"/>
      <c r="AH480" s="111"/>
      <c r="AI480" s="111"/>
      <c r="AJ480" s="111"/>
      <c r="AK480" s="111"/>
      <c r="AL480" s="111"/>
      <c r="AM480" s="111"/>
      <c r="AN480" s="111"/>
      <c r="AO480" s="111"/>
      <c r="AP480" s="111"/>
      <c r="AQ480" s="111"/>
      <c r="AR480" s="111"/>
      <c r="AS480" s="111"/>
      <c r="AT480" s="111"/>
      <c r="AV480" s="111"/>
      <c r="AX480" s="112"/>
      <c r="AY480" s="111"/>
      <c r="AZ480" s="111"/>
      <c r="BA480" s="111"/>
      <c r="BC480" s="111"/>
      <c r="BF480" s="115"/>
      <c r="BH480" s="115"/>
      <c r="BJ480" s="115"/>
      <c r="BL480" s="115"/>
      <c r="BM480" s="116"/>
      <c r="BN480" s="116"/>
      <c r="BO480" s="115"/>
    </row>
    <row r="481" spans="1:69" s="203" customFormat="1" ht="59.4" customHeight="1" thickTop="1" thickBot="1" x14ac:dyDescent="0.3">
      <c r="A481" s="841" t="str">
        <f>B452</f>
        <v>AUDITORÍA A LA SUPERVISIÓN DE CONTRATOS</v>
      </c>
      <c r="B481" s="841"/>
      <c r="C481" s="441" t="s">
        <v>333</v>
      </c>
      <c r="D481" s="200"/>
      <c r="E481" s="360">
        <f>COUNTIF(BC454:BC479,"P")</f>
        <v>3</v>
      </c>
      <c r="F481" s="200"/>
      <c r="G481" s="575">
        <f>E481/(E481+E482)</f>
        <v>0.75</v>
      </c>
      <c r="H481" s="200"/>
      <c r="I481" s="360">
        <f>SUM(I454:I479)</f>
        <v>0</v>
      </c>
      <c r="J481" s="360">
        <f>SUM(J454:J479)</f>
        <v>26</v>
      </c>
      <c r="K481" s="360">
        <f>SUM(K454:K479)</f>
        <v>0</v>
      </c>
      <c r="L481" s="360">
        <f>SUM(L454:L479)</f>
        <v>0</v>
      </c>
      <c r="M481" s="360">
        <f>SUM(M454:M479)</f>
        <v>0</v>
      </c>
      <c r="N481" s="201"/>
      <c r="O481" s="360">
        <f>SUM(O454:O479)</f>
        <v>6</v>
      </c>
      <c r="P481" s="360">
        <f>SUM(P454:P479)</f>
        <v>10</v>
      </c>
      <c r="Q481" s="360">
        <f>SUM(Q454:Q479)</f>
        <v>8</v>
      </c>
      <c r="R481" s="360">
        <f>SUM(R454:R479)</f>
        <v>3</v>
      </c>
      <c r="S481" s="360">
        <f>SUM(S454:S479)</f>
        <v>1</v>
      </c>
      <c r="T481" s="200"/>
      <c r="U481" s="202"/>
      <c r="V481" s="200"/>
      <c r="W481" s="514">
        <f>SUM(W454:W479)</f>
        <v>5</v>
      </c>
      <c r="X481" s="514">
        <f>SUM(X454:X479)</f>
        <v>4</v>
      </c>
      <c r="Y481" s="514">
        <f>SUM(Y454:Y479)</f>
        <v>6</v>
      </c>
      <c r="Z481" s="514">
        <f>SUM(Z454:Z479)</f>
        <v>1</v>
      </c>
      <c r="AA481" s="514">
        <f>SUM(AA454:AA479)</f>
        <v>0</v>
      </c>
      <c r="AB481" s="200"/>
      <c r="AC481" s="887"/>
      <c r="AD481" s="639"/>
      <c r="AE481" s="200"/>
      <c r="AF481" s="200"/>
      <c r="AG481" s="360" t="s">
        <v>253</v>
      </c>
      <c r="AH481" s="200"/>
      <c r="AI481" s="841">
        <f>SUM(AI454:AK479)</f>
        <v>0</v>
      </c>
      <c r="AJ481" s="841"/>
      <c r="AK481" s="841"/>
      <c r="AL481" s="841">
        <f>SUM(AL454:AN479)</f>
        <v>1</v>
      </c>
      <c r="AM481" s="841"/>
      <c r="AN481" s="841"/>
      <c r="AO481" s="841">
        <f>SUM(AO454:AQ479)</f>
        <v>0</v>
      </c>
      <c r="AP481" s="841"/>
      <c r="AQ481" s="841"/>
      <c r="AR481" s="841">
        <f>SUM(AR454:AT479)</f>
        <v>3</v>
      </c>
      <c r="AS481" s="841"/>
      <c r="AT481" s="841"/>
      <c r="AV481" s="841">
        <f>SUM(AV454:AV479)</f>
        <v>4</v>
      </c>
      <c r="AX481" s="1262" t="s">
        <v>264</v>
      </c>
      <c r="AY481" s="200"/>
      <c r="AZ481" s="360">
        <f>SUM(AZ454:AZ479)</f>
        <v>26</v>
      </c>
      <c r="BA481" s="360">
        <f>SUM(BA454:BA479)</f>
        <v>4</v>
      </c>
      <c r="BC481" s="201"/>
      <c r="BE481" s="365">
        <f t="shared" ref="BE481:BM481" si="387">SUM(BE454:BE479)</f>
        <v>0</v>
      </c>
      <c r="BF481" s="847">
        <f t="shared" si="387"/>
        <v>0</v>
      </c>
      <c r="BG481" s="365">
        <f t="shared" si="387"/>
        <v>0</v>
      </c>
      <c r="BH481" s="847">
        <f t="shared" si="387"/>
        <v>0</v>
      </c>
      <c r="BI481" s="365">
        <f t="shared" si="387"/>
        <v>0</v>
      </c>
      <c r="BJ481" s="847">
        <f t="shared" si="387"/>
        <v>0</v>
      </c>
      <c r="BK481" s="365">
        <f t="shared" si="387"/>
        <v>0</v>
      </c>
      <c r="BL481" s="847">
        <f t="shared" si="387"/>
        <v>0</v>
      </c>
      <c r="BM481" s="1211">
        <f t="shared" si="387"/>
        <v>0</v>
      </c>
      <c r="BN481" s="1218">
        <f>BM481/AV481</f>
        <v>0</v>
      </c>
      <c r="BO481" s="847">
        <f>SUM(BO454:BO479)</f>
        <v>0</v>
      </c>
      <c r="BP481" s="204"/>
      <c r="BQ481" s="204"/>
    </row>
    <row r="482" spans="1:69" s="203" customFormat="1" ht="59.4" customHeight="1" thickTop="1" thickBot="1" x14ac:dyDescent="0.3">
      <c r="A482" s="841"/>
      <c r="B482" s="841"/>
      <c r="C482" s="441" t="s">
        <v>334</v>
      </c>
      <c r="D482" s="200"/>
      <c r="E482" s="360">
        <f>COUNTIF(BC454:BC479,"C")</f>
        <v>1</v>
      </c>
      <c r="F482" s="200"/>
      <c r="G482" s="575">
        <f>E482/(E481+E482)</f>
        <v>0.25</v>
      </c>
      <c r="H482" s="200"/>
      <c r="I482" s="841">
        <f>SUM(I481:M481)</f>
        <v>26</v>
      </c>
      <c r="J482" s="841"/>
      <c r="K482" s="841"/>
      <c r="L482" s="841"/>
      <c r="M482" s="841"/>
      <c r="N482" s="201"/>
      <c r="O482" s="841">
        <f>SUM(O481:S481)</f>
        <v>28</v>
      </c>
      <c r="P482" s="841"/>
      <c r="Q482" s="841"/>
      <c r="R482" s="841"/>
      <c r="S482" s="841"/>
      <c r="T482" s="200"/>
      <c r="U482" s="202"/>
      <c r="V482" s="200"/>
      <c r="W482" s="200"/>
      <c r="X482" s="200"/>
      <c r="Y482" s="200"/>
      <c r="Z482" s="200"/>
      <c r="AA482" s="200"/>
      <c r="AB482" s="200"/>
      <c r="AC482" s="887"/>
      <c r="AD482" s="639"/>
      <c r="AE482" s="200"/>
      <c r="AF482" s="200"/>
      <c r="AG482" s="360" t="s">
        <v>766</v>
      </c>
      <c r="AH482" s="200"/>
      <c r="AI482" s="841">
        <f>AI481+AL481+AO481+AR481</f>
        <v>4</v>
      </c>
      <c r="AJ482" s="841"/>
      <c r="AK482" s="841"/>
      <c r="AL482" s="841"/>
      <c r="AM482" s="841"/>
      <c r="AN482" s="841"/>
      <c r="AO482" s="841"/>
      <c r="AP482" s="841"/>
      <c r="AQ482" s="841"/>
      <c r="AR482" s="841"/>
      <c r="AS482" s="841"/>
      <c r="AT482" s="841"/>
      <c r="AV482" s="841"/>
      <c r="AX482" s="1262"/>
      <c r="AY482" s="200"/>
      <c r="AZ482" s="1287">
        <f>BA481/AZ481</f>
        <v>0.15384615384615385</v>
      </c>
      <c r="BA482" s="1287"/>
      <c r="BC482" s="206"/>
      <c r="BE482" s="373" t="e">
        <f>BE481/AI481</f>
        <v>#DIV/0!</v>
      </c>
      <c r="BF482" s="847"/>
      <c r="BG482" s="373">
        <f>BG481/AL481</f>
        <v>0</v>
      </c>
      <c r="BH482" s="847"/>
      <c r="BI482" s="373" t="e">
        <f>BI481/AO481</f>
        <v>#DIV/0!</v>
      </c>
      <c r="BJ482" s="847"/>
      <c r="BK482" s="373">
        <f>BK481/AR481</f>
        <v>0</v>
      </c>
      <c r="BL482" s="847"/>
      <c r="BM482" s="1211"/>
      <c r="BN482" s="1218"/>
      <c r="BO482" s="847"/>
      <c r="BP482" s="204"/>
      <c r="BQ482" s="204"/>
    </row>
    <row r="483" spans="1:69" s="91" customFormat="1" ht="23.4" thickTop="1" x14ac:dyDescent="0.25">
      <c r="A483" s="117"/>
      <c r="B483" s="118"/>
      <c r="C483" s="118"/>
      <c r="D483" s="111"/>
      <c r="E483" s="111"/>
      <c r="F483" s="111"/>
      <c r="G483" s="111"/>
      <c r="H483" s="111"/>
      <c r="I483" s="111"/>
      <c r="J483" s="111"/>
      <c r="K483" s="111"/>
      <c r="L483" s="111"/>
      <c r="M483" s="111"/>
      <c r="N483" s="111"/>
      <c r="O483" s="111"/>
      <c r="P483" s="111"/>
      <c r="Q483" s="111"/>
      <c r="R483" s="111"/>
      <c r="S483" s="111"/>
      <c r="T483" s="111"/>
      <c r="U483" s="113"/>
      <c r="V483" s="111"/>
      <c r="W483" s="111"/>
      <c r="X483" s="111"/>
      <c r="Y483" s="111"/>
      <c r="Z483" s="111"/>
      <c r="AA483" s="111"/>
      <c r="AB483" s="111"/>
      <c r="AC483" s="114"/>
      <c r="AD483" s="132"/>
      <c r="AE483" s="111"/>
      <c r="AF483" s="111"/>
      <c r="AG483" s="111"/>
      <c r="AH483" s="111"/>
      <c r="AI483" s="111"/>
      <c r="AJ483" s="111"/>
      <c r="AK483" s="111"/>
      <c r="AL483" s="111"/>
      <c r="AM483" s="111"/>
      <c r="AN483" s="111"/>
      <c r="AO483" s="111"/>
      <c r="AP483" s="111"/>
      <c r="AQ483" s="111"/>
      <c r="AR483" s="111"/>
      <c r="AS483" s="111"/>
      <c r="AT483" s="111"/>
      <c r="AV483" s="111"/>
      <c r="AX483" s="112"/>
      <c r="AY483" s="111"/>
      <c r="AZ483" s="111"/>
      <c r="BA483" s="111"/>
      <c r="BC483" s="111"/>
      <c r="BF483" s="115"/>
      <c r="BH483" s="115"/>
      <c r="BJ483" s="115"/>
      <c r="BL483" s="115"/>
      <c r="BM483" s="116"/>
      <c r="BN483" s="116"/>
      <c r="BO483" s="115"/>
    </row>
    <row r="484" spans="1:69" s="204" customFormat="1" ht="90.6" customHeight="1" x14ac:dyDescent="0.25">
      <c r="A484" s="1101">
        <v>20</v>
      </c>
      <c r="B484" s="1278" t="s">
        <v>988</v>
      </c>
      <c r="C484" s="1279"/>
      <c r="D484" s="201"/>
      <c r="E484" s="111"/>
      <c r="F484" s="111"/>
      <c r="G484" s="111"/>
      <c r="H484" s="201"/>
      <c r="I484" s="201"/>
      <c r="J484" s="201"/>
      <c r="K484" s="201"/>
      <c r="L484" s="201"/>
      <c r="M484" s="201"/>
      <c r="N484" s="201"/>
      <c r="O484" s="201"/>
      <c r="P484" s="201"/>
      <c r="Q484" s="201"/>
      <c r="R484" s="201"/>
      <c r="S484" s="201"/>
      <c r="T484" s="201"/>
      <c r="U484" s="208"/>
      <c r="V484" s="201"/>
      <c r="W484" s="201"/>
      <c r="X484" s="201"/>
      <c r="Y484" s="201"/>
      <c r="Z484" s="201"/>
      <c r="AA484" s="201"/>
      <c r="AB484" s="201"/>
      <c r="AC484" s="207"/>
      <c r="AD484" s="205"/>
      <c r="AE484" s="201"/>
      <c r="AF484" s="201"/>
      <c r="AG484" s="201"/>
      <c r="AH484" s="201"/>
      <c r="AI484" s="201"/>
      <c r="AJ484" s="201"/>
      <c r="AK484" s="201"/>
      <c r="AL484" s="201"/>
      <c r="AM484" s="201"/>
      <c r="AN484" s="201"/>
      <c r="AO484" s="201"/>
      <c r="AP484" s="201"/>
      <c r="AQ484" s="201"/>
      <c r="AR484" s="201"/>
      <c r="AS484" s="201"/>
      <c r="AT484" s="201"/>
      <c r="AV484" s="201"/>
      <c r="AX484" s="207"/>
      <c r="AY484" s="201"/>
      <c r="AZ484" s="201"/>
      <c r="BA484" s="201"/>
      <c r="BC484" s="201"/>
      <c r="BF484" s="209"/>
      <c r="BH484" s="209"/>
      <c r="BJ484" s="209"/>
      <c r="BL484" s="209"/>
      <c r="BM484" s="203"/>
      <c r="BN484" s="203"/>
      <c r="BO484" s="209"/>
    </row>
    <row r="485" spans="1:69" s="204" customFormat="1" ht="171.6" customHeight="1" x14ac:dyDescent="0.25">
      <c r="A485" s="1102"/>
      <c r="B485" s="1266" t="s">
        <v>695</v>
      </c>
      <c r="C485" s="1267"/>
      <c r="D485" s="201"/>
      <c r="E485" s="111"/>
      <c r="F485" s="111"/>
      <c r="G485" s="111"/>
      <c r="H485" s="201"/>
      <c r="I485" s="201"/>
      <c r="J485" s="201"/>
      <c r="K485" s="201"/>
      <c r="L485" s="201"/>
      <c r="M485" s="201"/>
      <c r="N485" s="201"/>
      <c r="O485" s="201"/>
      <c r="P485" s="201"/>
      <c r="Q485" s="201"/>
      <c r="R485" s="201"/>
      <c r="S485" s="201"/>
      <c r="T485" s="201"/>
      <c r="U485" s="211"/>
      <c r="V485" s="210"/>
      <c r="W485" s="210"/>
      <c r="X485" s="210"/>
      <c r="Y485" s="210"/>
      <c r="Z485" s="210"/>
      <c r="AA485" s="210"/>
      <c r="AB485" s="201"/>
      <c r="AC485" s="207"/>
      <c r="AD485" s="205"/>
      <c r="AE485" s="201"/>
      <c r="AF485" s="201"/>
      <c r="AG485" s="201"/>
      <c r="AH485" s="201"/>
      <c r="AI485" s="201"/>
      <c r="AJ485" s="201"/>
      <c r="AK485" s="201"/>
      <c r="AL485" s="201"/>
      <c r="AM485" s="201"/>
      <c r="AN485" s="201"/>
      <c r="AO485" s="201"/>
      <c r="AP485" s="201"/>
      <c r="AQ485" s="201"/>
      <c r="AR485" s="201"/>
      <c r="AS485" s="201"/>
      <c r="AT485" s="201"/>
      <c r="AV485" s="201"/>
      <c r="AX485" s="207"/>
      <c r="AY485" s="201"/>
      <c r="AZ485" s="210"/>
      <c r="BA485" s="210"/>
      <c r="BC485" s="210"/>
      <c r="BF485" s="209"/>
      <c r="BH485" s="209"/>
      <c r="BJ485" s="209"/>
      <c r="BL485" s="209"/>
      <c r="BM485" s="203"/>
      <c r="BN485" s="203"/>
      <c r="BO485" s="209"/>
    </row>
    <row r="486" spans="1:69" s="215" customFormat="1" ht="87.6" customHeight="1" x14ac:dyDescent="0.25">
      <c r="A486" s="283" t="s">
        <v>387</v>
      </c>
      <c r="B486" s="1085" t="s">
        <v>1183</v>
      </c>
      <c r="C486" s="1086"/>
      <c r="E486" s="283" t="s">
        <v>851</v>
      </c>
      <c r="G486" s="283" t="s">
        <v>850</v>
      </c>
      <c r="I486" s="283"/>
      <c r="J486" s="283">
        <v>1</v>
      </c>
      <c r="K486" s="283"/>
      <c r="L486" s="283"/>
      <c r="M486" s="283"/>
      <c r="O486" s="283">
        <v>1</v>
      </c>
      <c r="P486" s="283"/>
      <c r="Q486" s="283"/>
      <c r="R486" s="283"/>
      <c r="S486" s="283"/>
      <c r="U486" s="284" t="s">
        <v>353</v>
      </c>
      <c r="V486" s="283">
        <v>3</v>
      </c>
      <c r="W486" s="283"/>
      <c r="X486" s="283"/>
      <c r="Y486" s="283"/>
      <c r="Z486" s="283"/>
      <c r="AA486" s="283"/>
      <c r="AC486" s="285"/>
      <c r="AD486" s="226"/>
      <c r="AE486" s="283"/>
      <c r="AG486" s="283" t="s">
        <v>38</v>
      </c>
      <c r="AI486" s="283"/>
      <c r="AJ486" s="283"/>
      <c r="AK486" s="283"/>
      <c r="AL486" s="283"/>
      <c r="AM486" s="283"/>
      <c r="AN486" s="283"/>
      <c r="AO486" s="283"/>
      <c r="AP486" s="283"/>
      <c r="AQ486" s="283"/>
      <c r="AR486" s="283"/>
      <c r="AS486" s="283"/>
      <c r="AT486" s="283"/>
      <c r="AV486" s="283">
        <f>SUM(AI486:AT486)</f>
        <v>0</v>
      </c>
      <c r="AX486" s="285" t="s">
        <v>159</v>
      </c>
      <c r="AZ486" s="283">
        <v>1</v>
      </c>
      <c r="BA486" s="283" t="str">
        <f>IF(AV486&lt;&gt;0,1," ")</f>
        <v xml:space="preserve"> </v>
      </c>
      <c r="BC486" s="283"/>
      <c r="BE486" s="286"/>
      <c r="BF486" s="124"/>
      <c r="BG486" s="286"/>
      <c r="BH486" s="124"/>
      <c r="BI486" s="286"/>
      <c r="BJ486" s="124"/>
      <c r="BK486" s="286"/>
      <c r="BL486" s="124"/>
      <c r="BM486" s="287">
        <f t="shared" ref="BM486:BM494" si="388">BE486+BG486+BI486+BK486</f>
        <v>0</v>
      </c>
      <c r="BN486" s="288" t="e">
        <f>BM486/AV486</f>
        <v>#DIV/0!</v>
      </c>
      <c r="BO486" s="124">
        <f t="shared" ref="BO486:BO494" si="389">BF486+BH486+BJ486+BL486</f>
        <v>0</v>
      </c>
      <c r="BQ486" s="253"/>
    </row>
    <row r="487" spans="1:69" s="215" customFormat="1" ht="87.6" customHeight="1" x14ac:dyDescent="0.25">
      <c r="A487" s="283" t="s">
        <v>388</v>
      </c>
      <c r="B487" s="1085" t="s">
        <v>1184</v>
      </c>
      <c r="C487" s="1086"/>
      <c r="E487" s="283" t="s">
        <v>851</v>
      </c>
      <c r="F487" s="423"/>
      <c r="G487" s="283" t="s">
        <v>850</v>
      </c>
      <c r="I487" s="283"/>
      <c r="J487" s="283">
        <v>1</v>
      </c>
      <c r="K487" s="283"/>
      <c r="L487" s="283"/>
      <c r="M487" s="283"/>
      <c r="O487" s="283"/>
      <c r="P487" s="283">
        <v>1</v>
      </c>
      <c r="Q487" s="283"/>
      <c r="R487" s="283"/>
      <c r="S487" s="283"/>
      <c r="U487" s="284" t="s">
        <v>353</v>
      </c>
      <c r="V487" s="283">
        <v>3</v>
      </c>
      <c r="W487" s="283"/>
      <c r="X487" s="283"/>
      <c r="Y487" s="283"/>
      <c r="Z487" s="283">
        <v>1</v>
      </c>
      <c r="AA487" s="283"/>
      <c r="AC487" s="285"/>
      <c r="AD487" s="226"/>
      <c r="AE487" s="283"/>
      <c r="AG487" s="283" t="s">
        <v>38</v>
      </c>
      <c r="AI487" s="283"/>
      <c r="AJ487" s="283"/>
      <c r="AK487" s="283"/>
      <c r="AL487" s="283"/>
      <c r="AM487" s="283"/>
      <c r="AN487" s="283"/>
      <c r="AO487" s="283"/>
      <c r="AP487" s="283"/>
      <c r="AQ487" s="283"/>
      <c r="AR487" s="283"/>
      <c r="AS487" s="283"/>
      <c r="AT487" s="283"/>
      <c r="AV487" s="283">
        <f t="shared" ref="AV487:AV494" si="390">SUM(AI487:AT487)</f>
        <v>0</v>
      </c>
      <c r="AX487" s="285" t="s">
        <v>84</v>
      </c>
      <c r="AZ487" s="283">
        <v>1</v>
      </c>
      <c r="BA487" s="283" t="str">
        <f t="shared" ref="BA487:BA494" si="391">IF(AV487&lt;&gt;0,1," ")</f>
        <v xml:space="preserve"> </v>
      </c>
      <c r="BC487" s="283"/>
      <c r="BE487" s="286"/>
      <c r="BF487" s="124"/>
      <c r="BG487" s="286"/>
      <c r="BH487" s="124"/>
      <c r="BI487" s="286"/>
      <c r="BJ487" s="124"/>
      <c r="BK487" s="286"/>
      <c r="BL487" s="124"/>
      <c r="BM487" s="287">
        <f t="shared" si="388"/>
        <v>0</v>
      </c>
      <c r="BN487" s="288" t="e">
        <f t="shared" ref="BN487:BN494" si="392">BM487/AV487</f>
        <v>#DIV/0!</v>
      </c>
      <c r="BO487" s="124">
        <f t="shared" si="389"/>
        <v>0</v>
      </c>
      <c r="BQ487" s="253"/>
    </row>
    <row r="488" spans="1:69" s="220" customFormat="1" ht="87.6" customHeight="1" x14ac:dyDescent="0.25">
      <c r="A488" s="283" t="s">
        <v>389</v>
      </c>
      <c r="B488" s="1085" t="s">
        <v>1185</v>
      </c>
      <c r="C488" s="1086"/>
      <c r="D488" s="423"/>
      <c r="E488" s="283" t="s">
        <v>851</v>
      </c>
      <c r="F488" s="423"/>
      <c r="G488" s="283" t="s">
        <v>850</v>
      </c>
      <c r="H488" s="423"/>
      <c r="I488" s="283"/>
      <c r="J488" s="283">
        <v>1</v>
      </c>
      <c r="K488" s="283"/>
      <c r="L488" s="283"/>
      <c r="M488" s="283"/>
      <c r="N488" s="423"/>
      <c r="O488" s="283"/>
      <c r="P488" s="283">
        <v>1</v>
      </c>
      <c r="Q488" s="283"/>
      <c r="R488" s="283"/>
      <c r="S488" s="283"/>
      <c r="T488" s="224"/>
      <c r="U488" s="284" t="s">
        <v>353</v>
      </c>
      <c r="V488" s="283">
        <v>3</v>
      </c>
      <c r="W488" s="283"/>
      <c r="X488" s="283"/>
      <c r="Y488" s="283"/>
      <c r="Z488" s="283">
        <v>1</v>
      </c>
      <c r="AA488" s="283"/>
      <c r="AB488" s="423"/>
      <c r="AC488" s="285"/>
      <c r="AD488" s="637"/>
      <c r="AE488" s="283"/>
      <c r="AF488" s="225"/>
      <c r="AG488" s="283" t="s">
        <v>38</v>
      </c>
      <c r="AI488" s="283"/>
      <c r="AJ488" s="283"/>
      <c r="AK488" s="283"/>
      <c r="AL488" s="283"/>
      <c r="AM488" s="283"/>
      <c r="AN488" s="283"/>
      <c r="AO488" s="283"/>
      <c r="AP488" s="283"/>
      <c r="AQ488" s="283"/>
      <c r="AR488" s="283"/>
      <c r="AS488" s="283"/>
      <c r="AT488" s="283"/>
      <c r="AV488" s="283">
        <f t="shared" si="390"/>
        <v>0</v>
      </c>
      <c r="AX488" s="285" t="s">
        <v>77</v>
      </c>
      <c r="AY488" s="225"/>
      <c r="AZ488" s="283">
        <v>1</v>
      </c>
      <c r="BA488" s="283" t="str">
        <f t="shared" si="391"/>
        <v xml:space="preserve"> </v>
      </c>
      <c r="BC488" s="283"/>
      <c r="BE488" s="286"/>
      <c r="BF488" s="124"/>
      <c r="BG488" s="286"/>
      <c r="BH488" s="124"/>
      <c r="BI488" s="286"/>
      <c r="BJ488" s="124"/>
      <c r="BK488" s="286"/>
      <c r="BL488" s="124"/>
      <c r="BM488" s="287">
        <f t="shared" si="388"/>
        <v>0</v>
      </c>
      <c r="BN488" s="288" t="e">
        <f t="shared" si="392"/>
        <v>#DIV/0!</v>
      </c>
      <c r="BO488" s="124">
        <f t="shared" si="389"/>
        <v>0</v>
      </c>
      <c r="BQ488" s="253"/>
    </row>
    <row r="489" spans="1:69" s="220" customFormat="1" ht="87.6" customHeight="1" x14ac:dyDescent="0.25">
      <c r="A489" s="621" t="s">
        <v>390</v>
      </c>
      <c r="B489" s="1085" t="s">
        <v>1186</v>
      </c>
      <c r="C489" s="1086"/>
      <c r="D489" s="214"/>
      <c r="E489" s="283" t="s">
        <v>851</v>
      </c>
      <c r="F489" s="214"/>
      <c r="G489" s="283" t="s">
        <v>850</v>
      </c>
      <c r="H489" s="214"/>
      <c r="I489" s="283"/>
      <c r="J489" s="283">
        <v>1</v>
      </c>
      <c r="K489" s="283"/>
      <c r="L489" s="283"/>
      <c r="M489" s="283"/>
      <c r="N489" s="423"/>
      <c r="O489" s="283"/>
      <c r="P489" s="283">
        <v>1</v>
      </c>
      <c r="Q489" s="283"/>
      <c r="R489" s="283"/>
      <c r="S489" s="283"/>
      <c r="T489" s="216"/>
      <c r="U489" s="284" t="s">
        <v>353</v>
      </c>
      <c r="V489" s="283">
        <v>3</v>
      </c>
      <c r="W489" s="283"/>
      <c r="X489" s="283"/>
      <c r="Y489" s="283"/>
      <c r="Z489" s="283"/>
      <c r="AA489" s="283"/>
      <c r="AB489" s="214"/>
      <c r="AC489" s="285"/>
      <c r="AD489" s="636"/>
      <c r="AE489" s="283" t="s">
        <v>785</v>
      </c>
      <c r="AF489" s="219"/>
      <c r="AG489" s="621" t="s">
        <v>794</v>
      </c>
      <c r="AH489" s="214"/>
      <c r="AI489" s="621"/>
      <c r="AJ489" s="621"/>
      <c r="AK489" s="621"/>
      <c r="AL489" s="621"/>
      <c r="AM489" s="621"/>
      <c r="AN489" s="621"/>
      <c r="AO489" s="621"/>
      <c r="AP489" s="621"/>
      <c r="AQ489" s="621"/>
      <c r="AR489" s="621"/>
      <c r="AS489" s="621">
        <v>1</v>
      </c>
      <c r="AT489" s="621"/>
      <c r="AV489" s="283">
        <f t="shared" si="390"/>
        <v>1</v>
      </c>
      <c r="AX489" s="285" t="s">
        <v>62</v>
      </c>
      <c r="AY489" s="219"/>
      <c r="AZ489" s="283">
        <v>1</v>
      </c>
      <c r="BA489" s="283">
        <f t="shared" si="391"/>
        <v>1</v>
      </c>
      <c r="BC489" s="283" t="s">
        <v>3</v>
      </c>
      <c r="BE489" s="286"/>
      <c r="BF489" s="124"/>
      <c r="BG489" s="286"/>
      <c r="BH489" s="124"/>
      <c r="BI489" s="286"/>
      <c r="BJ489" s="124"/>
      <c r="BK489" s="286"/>
      <c r="BL489" s="124"/>
      <c r="BM489" s="287">
        <f t="shared" si="388"/>
        <v>0</v>
      </c>
      <c r="BN489" s="288">
        <f t="shared" si="392"/>
        <v>0</v>
      </c>
      <c r="BO489" s="124">
        <f t="shared" si="389"/>
        <v>0</v>
      </c>
      <c r="BQ489" s="253"/>
    </row>
    <row r="490" spans="1:69" s="220" customFormat="1" ht="87.6" customHeight="1" x14ac:dyDescent="0.25">
      <c r="A490" s="283" t="s">
        <v>391</v>
      </c>
      <c r="B490" s="1085" t="s">
        <v>1187</v>
      </c>
      <c r="C490" s="1086"/>
      <c r="D490" s="423"/>
      <c r="E490" s="283" t="s">
        <v>851</v>
      </c>
      <c r="F490" s="423"/>
      <c r="G490" s="283" t="s">
        <v>850</v>
      </c>
      <c r="H490" s="423"/>
      <c r="I490" s="283"/>
      <c r="J490" s="283">
        <v>1</v>
      </c>
      <c r="K490" s="283"/>
      <c r="L490" s="283"/>
      <c r="M490" s="283"/>
      <c r="N490" s="423"/>
      <c r="O490" s="283"/>
      <c r="P490" s="283"/>
      <c r="Q490" s="283">
        <v>1</v>
      </c>
      <c r="R490" s="283"/>
      <c r="S490" s="283"/>
      <c r="T490" s="224"/>
      <c r="U490" s="284" t="s">
        <v>353</v>
      </c>
      <c r="V490" s="283">
        <v>3</v>
      </c>
      <c r="W490" s="283"/>
      <c r="X490" s="283"/>
      <c r="Y490" s="283"/>
      <c r="Z490" s="283"/>
      <c r="AA490" s="283"/>
      <c r="AB490" s="423"/>
      <c r="AC490" s="285"/>
      <c r="AD490" s="637"/>
      <c r="AE490" s="283"/>
      <c r="AF490" s="225"/>
      <c r="AG490" s="283" t="s">
        <v>38</v>
      </c>
      <c r="AH490" s="423"/>
      <c r="AI490" s="283"/>
      <c r="AJ490" s="283"/>
      <c r="AK490" s="283"/>
      <c r="AL490" s="283"/>
      <c r="AM490" s="283"/>
      <c r="AN490" s="283"/>
      <c r="AO490" s="283"/>
      <c r="AP490" s="283"/>
      <c r="AQ490" s="283"/>
      <c r="AR490" s="283"/>
      <c r="AS490" s="283"/>
      <c r="AT490" s="283"/>
      <c r="AV490" s="283">
        <f t="shared" si="390"/>
        <v>0</v>
      </c>
      <c r="AX490" s="285" t="s">
        <v>83</v>
      </c>
      <c r="AY490" s="225"/>
      <c r="AZ490" s="283">
        <v>1</v>
      </c>
      <c r="BA490" s="283" t="str">
        <f t="shared" si="391"/>
        <v xml:space="preserve"> </v>
      </c>
      <c r="BC490" s="283"/>
      <c r="BE490" s="286"/>
      <c r="BF490" s="124"/>
      <c r="BG490" s="286"/>
      <c r="BH490" s="124"/>
      <c r="BI490" s="286"/>
      <c r="BJ490" s="124"/>
      <c r="BK490" s="286"/>
      <c r="BL490" s="124"/>
      <c r="BM490" s="287">
        <f t="shared" si="388"/>
        <v>0</v>
      </c>
      <c r="BN490" s="288" t="e">
        <f t="shared" si="392"/>
        <v>#DIV/0!</v>
      </c>
      <c r="BO490" s="124">
        <f t="shared" si="389"/>
        <v>0</v>
      </c>
      <c r="BQ490" s="253"/>
    </row>
    <row r="491" spans="1:69" s="215" customFormat="1" ht="87.6" customHeight="1" x14ac:dyDescent="0.25">
      <c r="A491" s="283" t="s">
        <v>392</v>
      </c>
      <c r="B491" s="1085" t="s">
        <v>1188</v>
      </c>
      <c r="C491" s="1086"/>
      <c r="D491" s="220"/>
      <c r="E491" s="283" t="s">
        <v>851</v>
      </c>
      <c r="F491" s="220"/>
      <c r="G491" s="283" t="s">
        <v>850</v>
      </c>
      <c r="H491" s="220"/>
      <c r="I491" s="283"/>
      <c r="J491" s="283">
        <v>1</v>
      </c>
      <c r="K491" s="283"/>
      <c r="L491" s="283"/>
      <c r="M491" s="283"/>
      <c r="O491" s="283">
        <v>1</v>
      </c>
      <c r="P491" s="283"/>
      <c r="Q491" s="283"/>
      <c r="R491" s="283"/>
      <c r="S491" s="283"/>
      <c r="T491" s="220"/>
      <c r="U491" s="284" t="s">
        <v>353</v>
      </c>
      <c r="V491" s="283">
        <v>3</v>
      </c>
      <c r="W491" s="283"/>
      <c r="X491" s="283"/>
      <c r="Y491" s="283"/>
      <c r="Z491" s="283"/>
      <c r="AA491" s="283"/>
      <c r="AB491" s="220"/>
      <c r="AC491" s="285"/>
      <c r="AD491" s="638"/>
      <c r="AE491" s="283"/>
      <c r="AF491" s="220"/>
      <c r="AG491" s="283" t="s">
        <v>38</v>
      </c>
      <c r="AH491" s="220"/>
      <c r="AI491" s="283"/>
      <c r="AJ491" s="283"/>
      <c r="AK491" s="283"/>
      <c r="AL491" s="283"/>
      <c r="AM491" s="283"/>
      <c r="AN491" s="283"/>
      <c r="AO491" s="283"/>
      <c r="AP491" s="283"/>
      <c r="AQ491" s="283"/>
      <c r="AR491" s="283"/>
      <c r="AS491" s="283"/>
      <c r="AT491" s="283"/>
      <c r="AV491" s="283">
        <f t="shared" si="390"/>
        <v>0</v>
      </c>
      <c r="AX491" s="285" t="s">
        <v>82</v>
      </c>
      <c r="AY491" s="220"/>
      <c r="AZ491" s="283">
        <v>1</v>
      </c>
      <c r="BA491" s="283" t="str">
        <f t="shared" si="391"/>
        <v xml:space="preserve"> </v>
      </c>
      <c r="BC491" s="283"/>
      <c r="BE491" s="286"/>
      <c r="BF491" s="124"/>
      <c r="BG491" s="286"/>
      <c r="BH491" s="124"/>
      <c r="BI491" s="286"/>
      <c r="BJ491" s="124"/>
      <c r="BK491" s="286"/>
      <c r="BL491" s="124"/>
      <c r="BM491" s="287">
        <f t="shared" si="388"/>
        <v>0</v>
      </c>
      <c r="BN491" s="288" t="e">
        <f t="shared" si="392"/>
        <v>#DIV/0!</v>
      </c>
      <c r="BO491" s="124">
        <f t="shared" si="389"/>
        <v>0</v>
      </c>
      <c r="BQ491" s="253"/>
    </row>
    <row r="492" spans="1:69" s="215" customFormat="1" ht="87.6" customHeight="1" x14ac:dyDescent="0.25">
      <c r="A492" s="283" t="s">
        <v>393</v>
      </c>
      <c r="B492" s="1085" t="s">
        <v>1189</v>
      </c>
      <c r="C492" s="1086"/>
      <c r="D492" s="220"/>
      <c r="E492" s="283" t="s">
        <v>851</v>
      </c>
      <c r="F492" s="220"/>
      <c r="G492" s="283" t="s">
        <v>850</v>
      </c>
      <c r="H492" s="220"/>
      <c r="I492" s="283"/>
      <c r="J492" s="283">
        <v>1</v>
      </c>
      <c r="K492" s="283"/>
      <c r="L492" s="283"/>
      <c r="M492" s="283"/>
      <c r="O492" s="283"/>
      <c r="P492" s="283"/>
      <c r="Q492" s="283">
        <v>1</v>
      </c>
      <c r="R492" s="283"/>
      <c r="S492" s="283"/>
      <c r="T492" s="220"/>
      <c r="U492" s="284" t="s">
        <v>353</v>
      </c>
      <c r="V492" s="283">
        <v>3</v>
      </c>
      <c r="W492" s="283"/>
      <c r="X492" s="283"/>
      <c r="Y492" s="283"/>
      <c r="Z492" s="283"/>
      <c r="AA492" s="283"/>
      <c r="AB492" s="220"/>
      <c r="AC492" s="285"/>
      <c r="AD492" s="638"/>
      <c r="AE492" s="283"/>
      <c r="AF492" s="220"/>
      <c r="AG492" s="283" t="s">
        <v>38</v>
      </c>
      <c r="AH492" s="220"/>
      <c r="AI492" s="283"/>
      <c r="AJ492" s="283"/>
      <c r="AK492" s="283"/>
      <c r="AL492" s="283"/>
      <c r="AM492" s="283"/>
      <c r="AN492" s="283"/>
      <c r="AO492" s="283"/>
      <c r="AP492" s="283"/>
      <c r="AQ492" s="283"/>
      <c r="AR492" s="283"/>
      <c r="AS492" s="283"/>
      <c r="AT492" s="283"/>
      <c r="AV492" s="283">
        <f t="shared" si="390"/>
        <v>0</v>
      </c>
      <c r="AX492" s="285" t="s">
        <v>41</v>
      </c>
      <c r="AY492" s="220"/>
      <c r="AZ492" s="283">
        <v>1</v>
      </c>
      <c r="BA492" s="283" t="str">
        <f t="shared" si="391"/>
        <v xml:space="preserve"> </v>
      </c>
      <c r="BC492" s="283"/>
      <c r="BE492" s="286"/>
      <c r="BF492" s="124"/>
      <c r="BG492" s="286"/>
      <c r="BH492" s="124"/>
      <c r="BI492" s="286"/>
      <c r="BJ492" s="124"/>
      <c r="BK492" s="286"/>
      <c r="BL492" s="124"/>
      <c r="BM492" s="287">
        <f t="shared" si="388"/>
        <v>0</v>
      </c>
      <c r="BN492" s="288" t="e">
        <f t="shared" si="392"/>
        <v>#DIV/0!</v>
      </c>
      <c r="BO492" s="124">
        <f t="shared" si="389"/>
        <v>0</v>
      </c>
      <c r="BQ492" s="253"/>
    </row>
    <row r="493" spans="1:69" s="215" customFormat="1" ht="87.6" customHeight="1" x14ac:dyDescent="0.25">
      <c r="A493" s="283" t="s">
        <v>394</v>
      </c>
      <c r="B493" s="1085" t="s">
        <v>1190</v>
      </c>
      <c r="C493" s="1086"/>
      <c r="D493" s="220"/>
      <c r="E493" s="283" t="s">
        <v>851</v>
      </c>
      <c r="F493" s="220"/>
      <c r="G493" s="283" t="s">
        <v>850</v>
      </c>
      <c r="H493" s="220"/>
      <c r="I493" s="283"/>
      <c r="J493" s="283">
        <v>1</v>
      </c>
      <c r="K493" s="283"/>
      <c r="L493" s="283"/>
      <c r="M493" s="283"/>
      <c r="O493" s="283"/>
      <c r="P493" s="283"/>
      <c r="Q493" s="283">
        <v>1</v>
      </c>
      <c r="R493" s="283"/>
      <c r="S493" s="283"/>
      <c r="T493" s="220"/>
      <c r="U493" s="284" t="s">
        <v>353</v>
      </c>
      <c r="V493" s="283">
        <v>3</v>
      </c>
      <c r="W493" s="283"/>
      <c r="X493" s="283"/>
      <c r="Y493" s="283"/>
      <c r="Z493" s="283"/>
      <c r="AA493" s="283"/>
      <c r="AB493" s="220"/>
      <c r="AC493" s="285"/>
      <c r="AD493" s="638"/>
      <c r="AE493" s="283"/>
      <c r="AG493" s="283" t="s">
        <v>38</v>
      </c>
      <c r="AI493" s="283"/>
      <c r="AJ493" s="283"/>
      <c r="AK493" s="283"/>
      <c r="AL493" s="283"/>
      <c r="AM493" s="283"/>
      <c r="AN493" s="283"/>
      <c r="AO493" s="283"/>
      <c r="AP493" s="283"/>
      <c r="AQ493" s="283"/>
      <c r="AR493" s="283"/>
      <c r="AS493" s="283"/>
      <c r="AT493" s="283"/>
      <c r="AV493" s="283">
        <f t="shared" si="390"/>
        <v>0</v>
      </c>
      <c r="AX493" s="285" t="s">
        <v>76</v>
      </c>
      <c r="AY493" s="220"/>
      <c r="AZ493" s="283">
        <v>1</v>
      </c>
      <c r="BA493" s="283" t="str">
        <f t="shared" si="391"/>
        <v xml:space="preserve"> </v>
      </c>
      <c r="BC493" s="283"/>
      <c r="BE493" s="286"/>
      <c r="BF493" s="124"/>
      <c r="BG493" s="286"/>
      <c r="BH493" s="124"/>
      <c r="BI493" s="286"/>
      <c r="BJ493" s="124"/>
      <c r="BK493" s="286"/>
      <c r="BL493" s="124"/>
      <c r="BM493" s="287">
        <f t="shared" si="388"/>
        <v>0</v>
      </c>
      <c r="BN493" s="288" t="e">
        <f t="shared" si="392"/>
        <v>#DIV/0!</v>
      </c>
      <c r="BO493" s="124">
        <f t="shared" si="389"/>
        <v>0</v>
      </c>
      <c r="BQ493" s="253"/>
    </row>
    <row r="494" spans="1:69" s="220" customFormat="1" ht="87.6" customHeight="1" x14ac:dyDescent="0.25">
      <c r="A494" s="283" t="s">
        <v>395</v>
      </c>
      <c r="B494" s="1085" t="s">
        <v>1191</v>
      </c>
      <c r="C494" s="1086"/>
      <c r="D494" s="214"/>
      <c r="E494" s="283" t="s">
        <v>851</v>
      </c>
      <c r="F494" s="214"/>
      <c r="G494" s="283" t="s">
        <v>850</v>
      </c>
      <c r="H494" s="214"/>
      <c r="I494" s="283"/>
      <c r="J494" s="283">
        <v>1</v>
      </c>
      <c r="K494" s="283"/>
      <c r="L494" s="283"/>
      <c r="M494" s="283"/>
      <c r="N494" s="423"/>
      <c r="O494" s="283"/>
      <c r="P494" s="283"/>
      <c r="Q494" s="283">
        <v>1</v>
      </c>
      <c r="R494" s="283"/>
      <c r="S494" s="283"/>
      <c r="T494" s="216"/>
      <c r="U494" s="284" t="s">
        <v>353</v>
      </c>
      <c r="V494" s="283">
        <v>3</v>
      </c>
      <c r="W494" s="283"/>
      <c r="X494" s="283"/>
      <c r="Y494" s="283"/>
      <c r="Z494" s="283"/>
      <c r="AA494" s="283"/>
      <c r="AB494" s="214"/>
      <c r="AC494" s="285"/>
      <c r="AD494" s="636"/>
      <c r="AE494" s="283"/>
      <c r="AF494" s="219"/>
      <c r="AG494" s="283" t="s">
        <v>38</v>
      </c>
      <c r="AH494" s="214"/>
      <c r="AI494" s="283"/>
      <c r="AJ494" s="283"/>
      <c r="AK494" s="283"/>
      <c r="AL494" s="283"/>
      <c r="AM494" s="283"/>
      <c r="AN494" s="283"/>
      <c r="AO494" s="283"/>
      <c r="AP494" s="283"/>
      <c r="AQ494" s="283"/>
      <c r="AR494" s="283"/>
      <c r="AS494" s="283"/>
      <c r="AT494" s="283"/>
      <c r="AV494" s="283">
        <f t="shared" si="390"/>
        <v>0</v>
      </c>
      <c r="AX494" s="285" t="s">
        <v>80</v>
      </c>
      <c r="AY494" s="219"/>
      <c r="AZ494" s="283">
        <v>1</v>
      </c>
      <c r="BA494" s="283" t="str">
        <f t="shared" si="391"/>
        <v xml:space="preserve"> </v>
      </c>
      <c r="BC494" s="283"/>
      <c r="BE494" s="286"/>
      <c r="BF494" s="124"/>
      <c r="BG494" s="286"/>
      <c r="BH494" s="124"/>
      <c r="BI494" s="286"/>
      <c r="BJ494" s="124"/>
      <c r="BK494" s="286"/>
      <c r="BL494" s="124"/>
      <c r="BM494" s="287">
        <f t="shared" si="388"/>
        <v>0</v>
      </c>
      <c r="BN494" s="288" t="e">
        <f t="shared" si="392"/>
        <v>#DIV/0!</v>
      </c>
      <c r="BO494" s="124">
        <f t="shared" si="389"/>
        <v>0</v>
      </c>
      <c r="BQ494" s="253"/>
    </row>
    <row r="495" spans="1:69" s="91" customFormat="1" ht="9" customHeight="1" thickBot="1" x14ac:dyDescent="0.3">
      <c r="A495" s="111"/>
      <c r="B495" s="112"/>
      <c r="C495" s="112"/>
      <c r="D495" s="111"/>
      <c r="E495" s="111"/>
      <c r="F495" s="111"/>
      <c r="G495" s="111"/>
      <c r="H495" s="111"/>
      <c r="I495" s="111"/>
      <c r="J495" s="111"/>
      <c r="K495" s="111"/>
      <c r="L495" s="111"/>
      <c r="M495" s="111"/>
      <c r="N495" s="111"/>
      <c r="O495" s="111"/>
      <c r="P495" s="111"/>
      <c r="Q495" s="111"/>
      <c r="R495" s="111"/>
      <c r="S495" s="111"/>
      <c r="T495" s="111"/>
      <c r="U495" s="113"/>
      <c r="V495" s="111"/>
      <c r="W495" s="111"/>
      <c r="X495" s="111"/>
      <c r="Y495" s="111"/>
      <c r="Z495" s="111"/>
      <c r="AA495" s="111"/>
      <c r="AB495" s="111"/>
      <c r="AC495" s="114"/>
      <c r="AD495" s="132"/>
      <c r="AE495" s="111"/>
      <c r="AF495" s="111"/>
      <c r="AG495" s="111"/>
      <c r="AH495" s="111"/>
      <c r="AI495" s="111"/>
      <c r="AJ495" s="111"/>
      <c r="AK495" s="111"/>
      <c r="AL495" s="111"/>
      <c r="AM495" s="111"/>
      <c r="AN495" s="111"/>
      <c r="AO495" s="111"/>
      <c r="AP495" s="111"/>
      <c r="AQ495" s="111"/>
      <c r="AR495" s="111"/>
      <c r="AS495" s="111"/>
      <c r="AT495" s="111"/>
      <c r="AV495" s="111"/>
      <c r="AX495" s="112"/>
      <c r="AY495" s="111"/>
      <c r="AZ495" s="111"/>
      <c r="BA495" s="111"/>
      <c r="BC495" s="111"/>
      <c r="BF495" s="115"/>
      <c r="BH495" s="115"/>
      <c r="BJ495" s="115"/>
      <c r="BL495" s="115"/>
      <c r="BM495" s="116"/>
      <c r="BN495" s="116"/>
      <c r="BO495" s="115"/>
    </row>
    <row r="496" spans="1:69" s="203" customFormat="1" ht="60.6" customHeight="1" thickTop="1" thickBot="1" x14ac:dyDescent="0.3">
      <c r="A496" s="848" t="str">
        <f>B484</f>
        <v>AUDITORÍA DE LEGALIDAD DE LOS ACTOS ADMINISTRATIVOS</v>
      </c>
      <c r="B496" s="848"/>
      <c r="C496" s="445" t="s">
        <v>333</v>
      </c>
      <c r="D496" s="200"/>
      <c r="E496" s="408">
        <f>COUNTIF(BC486:BC494,"P")</f>
        <v>0</v>
      </c>
      <c r="F496" s="200"/>
      <c r="G496" s="576">
        <f>E496/(E496+E497)</f>
        <v>0</v>
      </c>
      <c r="H496" s="200"/>
      <c r="I496" s="408">
        <f>SUM(I486:I494)</f>
        <v>0</v>
      </c>
      <c r="J496" s="408">
        <f>SUM(J486:J494)</f>
        <v>9</v>
      </c>
      <c r="K496" s="408">
        <f>SUM(K486:K494)</f>
        <v>0</v>
      </c>
      <c r="L496" s="408">
        <f>SUM(L486:L494)</f>
        <v>0</v>
      </c>
      <c r="M496" s="408">
        <f>SUM(M486:M494)</f>
        <v>0</v>
      </c>
      <c r="N496" s="201"/>
      <c r="O496" s="408">
        <f>SUM(O486:O494)</f>
        <v>2</v>
      </c>
      <c r="P496" s="408">
        <f>SUM(P486:P494)</f>
        <v>3</v>
      </c>
      <c r="Q496" s="408">
        <f>SUM(Q486:Q494)</f>
        <v>4</v>
      </c>
      <c r="R496" s="408">
        <f>SUM(R486:R494)</f>
        <v>0</v>
      </c>
      <c r="S496" s="408">
        <f>SUM(S486:S494)</f>
        <v>0</v>
      </c>
      <c r="T496" s="200"/>
      <c r="U496" s="202"/>
      <c r="V496" s="200"/>
      <c r="W496" s="515">
        <f t="shared" ref="W496:Z496" si="393">SUM(W486:W494)</f>
        <v>0</v>
      </c>
      <c r="X496" s="515">
        <f t="shared" si="393"/>
        <v>0</v>
      </c>
      <c r="Y496" s="515">
        <f t="shared" ref="Y496" si="394">SUM(Y486:Y494)</f>
        <v>0</v>
      </c>
      <c r="Z496" s="515">
        <f t="shared" si="393"/>
        <v>2</v>
      </c>
      <c r="AA496" s="515">
        <f t="shared" ref="AA496" si="395">SUM(AA486:AA494)</f>
        <v>0</v>
      </c>
      <c r="AB496" s="200"/>
      <c r="AC496" s="887"/>
      <c r="AD496" s="639"/>
      <c r="AE496" s="200"/>
      <c r="AF496" s="200"/>
      <c r="AG496" s="408" t="s">
        <v>253</v>
      </c>
      <c r="AH496" s="200"/>
      <c r="AI496" s="848">
        <f>SUM(AI486:AK494)</f>
        <v>0</v>
      </c>
      <c r="AJ496" s="848"/>
      <c r="AK496" s="848"/>
      <c r="AL496" s="848">
        <f>SUM(AL486:AN494)</f>
        <v>0</v>
      </c>
      <c r="AM496" s="848"/>
      <c r="AN496" s="848"/>
      <c r="AO496" s="848">
        <f>SUM(AO486:AQ494)</f>
        <v>0</v>
      </c>
      <c r="AP496" s="848"/>
      <c r="AQ496" s="848"/>
      <c r="AR496" s="848">
        <f>SUM(AR486:AT494)</f>
        <v>1</v>
      </c>
      <c r="AS496" s="848"/>
      <c r="AT496" s="848"/>
      <c r="AV496" s="848">
        <f>SUM(AV486:AV494)</f>
        <v>1</v>
      </c>
      <c r="AX496" s="1293" t="s">
        <v>264</v>
      </c>
      <c r="AY496" s="200"/>
      <c r="AZ496" s="408">
        <f>SUM(AZ486:AZ494)</f>
        <v>9</v>
      </c>
      <c r="BA496" s="408">
        <f>SUM(BA486:BA494)</f>
        <v>1</v>
      </c>
      <c r="BC496" s="201"/>
      <c r="BE496" s="366">
        <f>SUM(BE486:BE494)</f>
        <v>0</v>
      </c>
      <c r="BF496" s="847">
        <f>SUM(BF486:BF494)</f>
        <v>0</v>
      </c>
      <c r="BG496" s="366">
        <f t="shared" ref="BG496:BM496" si="396">SUM(BG486:BG494)</f>
        <v>0</v>
      </c>
      <c r="BH496" s="847">
        <f t="shared" ref="BH496" si="397">SUM(BH486:BH494)</f>
        <v>0</v>
      </c>
      <c r="BI496" s="366">
        <f t="shared" si="396"/>
        <v>0</v>
      </c>
      <c r="BJ496" s="847">
        <f t="shared" ref="BJ496" si="398">SUM(BJ486:BJ494)</f>
        <v>0</v>
      </c>
      <c r="BK496" s="366">
        <f t="shared" si="396"/>
        <v>0</v>
      </c>
      <c r="BL496" s="847">
        <f t="shared" ref="BL496" si="399">SUM(BL486:BL494)</f>
        <v>0</v>
      </c>
      <c r="BM496" s="1212">
        <f t="shared" si="396"/>
        <v>0</v>
      </c>
      <c r="BN496" s="1215">
        <f>BM496/AV496</f>
        <v>0</v>
      </c>
      <c r="BO496" s="847">
        <f t="shared" ref="BO496" si="400">SUM(BO486:BO494)</f>
        <v>0</v>
      </c>
      <c r="BP496" s="204"/>
      <c r="BQ496" s="204"/>
    </row>
    <row r="497" spans="1:69" s="203" customFormat="1" ht="60.6" customHeight="1" thickTop="1" thickBot="1" x14ac:dyDescent="0.3">
      <c r="A497" s="848"/>
      <c r="B497" s="848"/>
      <c r="C497" s="445" t="s">
        <v>334</v>
      </c>
      <c r="D497" s="200"/>
      <c r="E497" s="408">
        <f>COUNTIF(BC486:BC494,"C")</f>
        <v>1</v>
      </c>
      <c r="F497" s="200"/>
      <c r="G497" s="576">
        <f>E497/(E496+E497)</f>
        <v>1</v>
      </c>
      <c r="H497" s="200"/>
      <c r="I497" s="848">
        <f>SUM(I496:M496)</f>
        <v>9</v>
      </c>
      <c r="J497" s="848"/>
      <c r="K497" s="848"/>
      <c r="L497" s="848"/>
      <c r="M497" s="848"/>
      <c r="N497" s="201"/>
      <c r="O497" s="848">
        <f>SUM(O496:S496)</f>
        <v>9</v>
      </c>
      <c r="P497" s="848"/>
      <c r="Q497" s="848"/>
      <c r="R497" s="848"/>
      <c r="S497" s="848"/>
      <c r="T497" s="200"/>
      <c r="U497" s="202"/>
      <c r="V497" s="200"/>
      <c r="W497" s="200"/>
      <c r="X497" s="200"/>
      <c r="Y497" s="200"/>
      <c r="Z497" s="200"/>
      <c r="AA497" s="200"/>
      <c r="AB497" s="200"/>
      <c r="AC497" s="887"/>
      <c r="AD497" s="639"/>
      <c r="AE497" s="200"/>
      <c r="AF497" s="200"/>
      <c r="AG497" s="408" t="s">
        <v>766</v>
      </c>
      <c r="AH497" s="200"/>
      <c r="AI497" s="848">
        <f>AI496+AL496+AO496+AR496</f>
        <v>1</v>
      </c>
      <c r="AJ497" s="848"/>
      <c r="AK497" s="848"/>
      <c r="AL497" s="848"/>
      <c r="AM497" s="848"/>
      <c r="AN497" s="848"/>
      <c r="AO497" s="848"/>
      <c r="AP497" s="848"/>
      <c r="AQ497" s="848"/>
      <c r="AR497" s="848"/>
      <c r="AS497" s="848"/>
      <c r="AT497" s="848"/>
      <c r="AV497" s="848"/>
      <c r="AX497" s="1293"/>
      <c r="AY497" s="200"/>
      <c r="AZ497" s="843">
        <f>BA496/AZ496</f>
        <v>0.1111111111111111</v>
      </c>
      <c r="BA497" s="843"/>
      <c r="BC497" s="206"/>
      <c r="BE497" s="380" t="e">
        <f>BE496/AI496</f>
        <v>#DIV/0!</v>
      </c>
      <c r="BF497" s="847"/>
      <c r="BG497" s="380" t="e">
        <f>BG496/AL496</f>
        <v>#DIV/0!</v>
      </c>
      <c r="BH497" s="847"/>
      <c r="BI497" s="380" t="e">
        <f>BI496/AO496</f>
        <v>#DIV/0!</v>
      </c>
      <c r="BJ497" s="847"/>
      <c r="BK497" s="380">
        <f>BK496/AR496</f>
        <v>0</v>
      </c>
      <c r="BL497" s="847"/>
      <c r="BM497" s="1212"/>
      <c r="BN497" s="1215"/>
      <c r="BO497" s="847"/>
      <c r="BP497" s="204"/>
      <c r="BQ497" s="204"/>
    </row>
    <row r="498" spans="1:69" s="91" customFormat="1" ht="23.4" thickTop="1" x14ac:dyDescent="0.25">
      <c r="A498" s="117"/>
      <c r="B498" s="118"/>
      <c r="C498" s="118"/>
      <c r="D498" s="111"/>
      <c r="E498" s="111"/>
      <c r="F498" s="111"/>
      <c r="G498" s="111"/>
      <c r="H498" s="111"/>
      <c r="I498" s="111"/>
      <c r="J498" s="111"/>
      <c r="K498" s="111"/>
      <c r="L498" s="111"/>
      <c r="M498" s="111"/>
      <c r="N498" s="111"/>
      <c r="O498" s="111"/>
      <c r="P498" s="111"/>
      <c r="Q498" s="111"/>
      <c r="R498" s="111"/>
      <c r="S498" s="111"/>
      <c r="T498" s="111"/>
      <c r="U498" s="113"/>
      <c r="V498" s="111"/>
      <c r="W498" s="111"/>
      <c r="X498" s="111"/>
      <c r="Y498" s="111"/>
      <c r="Z498" s="111"/>
      <c r="AA498" s="111"/>
      <c r="AB498" s="111"/>
      <c r="AC498" s="114"/>
      <c r="AD498" s="132"/>
      <c r="AE498" s="111"/>
      <c r="AF498" s="111"/>
      <c r="AG498" s="111"/>
      <c r="AH498" s="111"/>
      <c r="AI498" s="111"/>
      <c r="AJ498" s="111"/>
      <c r="AK498" s="111"/>
      <c r="AL498" s="111"/>
      <c r="AM498" s="111"/>
      <c r="AN498" s="111"/>
      <c r="AO498" s="111"/>
      <c r="AP498" s="111"/>
      <c r="AQ498" s="111"/>
      <c r="AR498" s="111"/>
      <c r="AS498" s="111"/>
      <c r="AT498" s="111"/>
      <c r="AV498" s="111"/>
      <c r="AX498" s="112"/>
      <c r="AY498" s="111"/>
      <c r="AZ498" s="111"/>
      <c r="BA498" s="111"/>
      <c r="BC498" s="111"/>
      <c r="BF498" s="115"/>
      <c r="BH498" s="115"/>
      <c r="BJ498" s="115"/>
      <c r="BL498" s="115"/>
      <c r="BM498" s="116"/>
      <c r="BN498" s="116"/>
      <c r="BO498" s="115"/>
    </row>
    <row r="499" spans="1:69" s="204" customFormat="1" ht="74.400000000000006" customHeight="1" x14ac:dyDescent="0.25">
      <c r="A499" s="1105">
        <v>21</v>
      </c>
      <c r="B499" s="1103" t="s">
        <v>446</v>
      </c>
      <c r="C499" s="1104"/>
      <c r="D499" s="201"/>
      <c r="E499" s="111"/>
      <c r="F499" s="111"/>
      <c r="G499" s="111"/>
      <c r="H499" s="201"/>
      <c r="I499" s="201"/>
      <c r="J499" s="201"/>
      <c r="K499" s="201"/>
      <c r="L499" s="201"/>
      <c r="M499" s="201"/>
      <c r="N499" s="201"/>
      <c r="O499" s="201"/>
      <c r="P499" s="201"/>
      <c r="Q499" s="201"/>
      <c r="R499" s="201"/>
      <c r="S499" s="201"/>
      <c r="T499" s="201"/>
      <c r="U499" s="208"/>
      <c r="V499" s="201"/>
      <c r="W499" s="201"/>
      <c r="X499" s="201"/>
      <c r="Y499" s="201"/>
      <c r="Z499" s="201"/>
      <c r="AA499" s="201"/>
      <c r="AB499" s="201"/>
      <c r="AC499" s="207"/>
      <c r="AD499" s="205"/>
      <c r="AE499" s="201"/>
      <c r="AF499" s="201"/>
      <c r="AG499" s="201"/>
      <c r="AH499" s="201"/>
      <c r="AI499" s="201"/>
      <c r="AJ499" s="201"/>
      <c r="AK499" s="201"/>
      <c r="AL499" s="201"/>
      <c r="AM499" s="201"/>
      <c r="AN499" s="201"/>
      <c r="AO499" s="201"/>
      <c r="AP499" s="201"/>
      <c r="AQ499" s="201"/>
      <c r="AR499" s="201"/>
      <c r="AS499" s="201"/>
      <c r="AT499" s="201"/>
      <c r="AV499" s="201"/>
      <c r="AX499" s="207"/>
      <c r="AY499" s="201"/>
      <c r="AZ499" s="201"/>
      <c r="BA499" s="201"/>
      <c r="BC499" s="201"/>
      <c r="BF499" s="209"/>
      <c r="BH499" s="209"/>
      <c r="BJ499" s="209"/>
      <c r="BL499" s="209"/>
      <c r="BM499" s="203"/>
      <c r="BN499" s="203"/>
      <c r="BO499" s="209"/>
    </row>
    <row r="500" spans="1:69" s="204" customFormat="1" ht="129.6" customHeight="1" x14ac:dyDescent="0.25">
      <c r="A500" s="1106"/>
      <c r="B500" s="1257" t="s">
        <v>696</v>
      </c>
      <c r="C500" s="1258"/>
      <c r="D500" s="201"/>
      <c r="E500" s="111"/>
      <c r="F500" s="111"/>
      <c r="G500" s="111"/>
      <c r="H500" s="201"/>
      <c r="I500" s="201"/>
      <c r="J500" s="201"/>
      <c r="K500" s="201"/>
      <c r="L500" s="201"/>
      <c r="M500" s="201"/>
      <c r="N500" s="201"/>
      <c r="O500" s="201"/>
      <c r="P500" s="201"/>
      <c r="Q500" s="201"/>
      <c r="R500" s="201"/>
      <c r="S500" s="201"/>
      <c r="T500" s="201"/>
      <c r="U500" s="211"/>
      <c r="V500" s="210"/>
      <c r="W500" s="210"/>
      <c r="X500" s="210"/>
      <c r="Y500" s="210"/>
      <c r="Z500" s="210"/>
      <c r="AA500" s="210"/>
      <c r="AB500" s="201"/>
      <c r="AC500" s="207"/>
      <c r="AD500" s="205"/>
      <c r="AE500" s="201"/>
      <c r="AF500" s="201"/>
      <c r="AG500" s="201"/>
      <c r="AH500" s="201"/>
      <c r="AI500" s="201"/>
      <c r="AJ500" s="201"/>
      <c r="AK500" s="201"/>
      <c r="AL500" s="201"/>
      <c r="AM500" s="201"/>
      <c r="AN500" s="201"/>
      <c r="AO500" s="201"/>
      <c r="AP500" s="201"/>
      <c r="AQ500" s="201"/>
      <c r="AR500" s="201"/>
      <c r="AS500" s="201"/>
      <c r="AT500" s="201"/>
      <c r="AV500" s="201"/>
      <c r="AX500" s="207"/>
      <c r="AY500" s="201"/>
      <c r="AZ500" s="210"/>
      <c r="BA500" s="210"/>
      <c r="BC500" s="210"/>
      <c r="BF500" s="209"/>
      <c r="BH500" s="209"/>
      <c r="BJ500" s="209"/>
      <c r="BL500" s="209"/>
      <c r="BM500" s="203"/>
      <c r="BN500" s="203"/>
      <c r="BO500" s="209"/>
    </row>
    <row r="501" spans="1:69" s="112" customFormat="1" ht="69.75" customHeight="1" x14ac:dyDescent="0.25">
      <c r="A501" s="289" t="s">
        <v>598</v>
      </c>
      <c r="B501" s="1074" t="s">
        <v>1053</v>
      </c>
      <c r="C501" s="1075"/>
      <c r="D501" s="371"/>
      <c r="E501" s="833" t="s">
        <v>1292</v>
      </c>
      <c r="F501" s="371"/>
      <c r="G501" s="833" t="s">
        <v>839</v>
      </c>
      <c r="H501" s="371"/>
      <c r="I501" s="833"/>
      <c r="J501" s="833">
        <v>1</v>
      </c>
      <c r="K501" s="833"/>
      <c r="L501" s="833"/>
      <c r="M501" s="833"/>
      <c r="N501" s="371"/>
      <c r="O501" s="833">
        <v>1</v>
      </c>
      <c r="P501" s="833">
        <v>1</v>
      </c>
      <c r="Q501" s="833">
        <v>1</v>
      </c>
      <c r="R501" s="833">
        <v>1</v>
      </c>
      <c r="S501" s="833">
        <v>1</v>
      </c>
      <c r="T501" s="144"/>
      <c r="U501" s="1071" t="s">
        <v>355</v>
      </c>
      <c r="V501" s="833">
        <v>1</v>
      </c>
      <c r="W501" s="833"/>
      <c r="X501" s="833">
        <v>1</v>
      </c>
      <c r="Y501" s="833">
        <v>1</v>
      </c>
      <c r="Z501" s="833"/>
      <c r="AA501" s="833"/>
      <c r="AB501" s="371"/>
      <c r="AC501" s="1222" t="s">
        <v>237</v>
      </c>
      <c r="AD501" s="632"/>
      <c r="AE501" s="833" t="s">
        <v>785</v>
      </c>
      <c r="AF501" s="371"/>
      <c r="AG501" s="289" t="s">
        <v>66</v>
      </c>
      <c r="AH501" s="371"/>
      <c r="AI501" s="289"/>
      <c r="AJ501" s="289">
        <v>1</v>
      </c>
      <c r="AK501" s="289"/>
      <c r="AL501" s="289"/>
      <c r="AM501" s="289"/>
      <c r="AN501" s="289"/>
      <c r="AO501" s="289"/>
      <c r="AP501" s="289"/>
      <c r="AQ501" s="289"/>
      <c r="AR501" s="289"/>
      <c r="AS501" s="289"/>
      <c r="AT501" s="289">
        <v>1</v>
      </c>
      <c r="AU501" s="91"/>
      <c r="AV501" s="833">
        <f>SUM(AI501:AT512)</f>
        <v>2</v>
      </c>
      <c r="AW501" s="91"/>
      <c r="AX501" s="1222" t="s">
        <v>40</v>
      </c>
      <c r="AY501" s="145"/>
      <c r="AZ501" s="833">
        <v>1</v>
      </c>
      <c r="BA501" s="833">
        <f>IF(AV501&lt;&gt;0,1," ")</f>
        <v>1</v>
      </c>
      <c r="BB501" s="91"/>
      <c r="BC501" s="289" t="s">
        <v>332</v>
      </c>
      <c r="BE501" s="833"/>
      <c r="BF501" s="699"/>
      <c r="BG501" s="833"/>
      <c r="BH501" s="699"/>
      <c r="BI501" s="833"/>
      <c r="BJ501" s="699"/>
      <c r="BK501" s="833"/>
      <c r="BL501" s="699"/>
      <c r="BM501" s="1174">
        <f t="shared" ref="BM501:BM526" si="401">BE501+BG501+BI501+BK501</f>
        <v>0</v>
      </c>
      <c r="BN501" s="1194">
        <f t="shared" ref="BN501" si="402">BM501/AV501</f>
        <v>0</v>
      </c>
      <c r="BO501" s="699">
        <f t="shared" ref="BO501:BO526" si="403">BF501+BH501+BJ501+BL501</f>
        <v>0</v>
      </c>
      <c r="BQ501" s="715"/>
    </row>
    <row r="502" spans="1:69" s="112" customFormat="1" ht="69.75" customHeight="1" x14ac:dyDescent="0.25">
      <c r="A502" s="289" t="s">
        <v>598</v>
      </c>
      <c r="B502" s="1076"/>
      <c r="C502" s="1077"/>
      <c r="D502" s="371"/>
      <c r="E502" s="834"/>
      <c r="F502" s="371"/>
      <c r="G502" s="834"/>
      <c r="H502" s="371"/>
      <c r="I502" s="834"/>
      <c r="J502" s="834"/>
      <c r="K502" s="834"/>
      <c r="L502" s="834"/>
      <c r="M502" s="834"/>
      <c r="N502" s="371"/>
      <c r="O502" s="834"/>
      <c r="P502" s="834"/>
      <c r="Q502" s="834"/>
      <c r="R502" s="834"/>
      <c r="S502" s="834"/>
      <c r="T502" s="144"/>
      <c r="U502" s="1072"/>
      <c r="V502" s="834"/>
      <c r="W502" s="834"/>
      <c r="X502" s="834"/>
      <c r="Y502" s="834"/>
      <c r="Z502" s="834"/>
      <c r="AA502" s="834"/>
      <c r="AB502" s="371"/>
      <c r="AC502" s="1223"/>
      <c r="AD502" s="632"/>
      <c r="AE502" s="834"/>
      <c r="AF502" s="371"/>
      <c r="AG502" s="688" t="s">
        <v>1011</v>
      </c>
      <c r="AH502" s="371"/>
      <c r="AI502" s="523"/>
      <c r="AJ502" s="523"/>
      <c r="AK502" s="523"/>
      <c r="AL502" s="523"/>
      <c r="AM502" s="523"/>
      <c r="AN502" s="523"/>
      <c r="AO502" s="523"/>
      <c r="AP502" s="523"/>
      <c r="AQ502" s="523"/>
      <c r="AR502" s="523"/>
      <c r="AS502" s="523"/>
      <c r="AT502" s="523"/>
      <c r="AU502" s="91"/>
      <c r="AV502" s="834"/>
      <c r="AW502" s="91"/>
      <c r="AX502" s="1223"/>
      <c r="AY502" s="145"/>
      <c r="AZ502" s="834"/>
      <c r="BA502" s="834"/>
      <c r="BB502" s="91"/>
      <c r="BC502" s="289" t="s">
        <v>332</v>
      </c>
      <c r="BE502" s="834"/>
      <c r="BF502" s="732"/>
      <c r="BG502" s="834"/>
      <c r="BH502" s="732"/>
      <c r="BI502" s="834"/>
      <c r="BJ502" s="732"/>
      <c r="BK502" s="834"/>
      <c r="BL502" s="732"/>
      <c r="BM502" s="1175"/>
      <c r="BN502" s="1195"/>
      <c r="BO502" s="732"/>
      <c r="BQ502" s="1209"/>
    </row>
    <row r="503" spans="1:69" s="112" customFormat="1" ht="69.75" customHeight="1" x14ac:dyDescent="0.25">
      <c r="A503" s="289" t="s">
        <v>598</v>
      </c>
      <c r="B503" s="1076"/>
      <c r="C503" s="1077"/>
      <c r="D503" s="371"/>
      <c r="E503" s="834"/>
      <c r="F503" s="371"/>
      <c r="G503" s="834"/>
      <c r="H503" s="371"/>
      <c r="I503" s="834"/>
      <c r="J503" s="834"/>
      <c r="K503" s="834"/>
      <c r="L503" s="834"/>
      <c r="M503" s="834"/>
      <c r="N503" s="371"/>
      <c r="O503" s="834"/>
      <c r="P503" s="834"/>
      <c r="Q503" s="834"/>
      <c r="R503" s="834"/>
      <c r="S503" s="834"/>
      <c r="T503" s="144"/>
      <c r="U503" s="1072"/>
      <c r="V503" s="834"/>
      <c r="W503" s="834"/>
      <c r="X503" s="834"/>
      <c r="Y503" s="834"/>
      <c r="Z503" s="834"/>
      <c r="AA503" s="834"/>
      <c r="AB503" s="371"/>
      <c r="AC503" s="1223"/>
      <c r="AD503" s="632"/>
      <c r="AE503" s="834"/>
      <c r="AF503" s="371"/>
      <c r="AG503" s="688" t="s">
        <v>36</v>
      </c>
      <c r="AH503" s="371"/>
      <c r="AI503" s="523"/>
      <c r="AJ503" s="523"/>
      <c r="AK503" s="523"/>
      <c r="AL503" s="523"/>
      <c r="AM503" s="523"/>
      <c r="AN503" s="523"/>
      <c r="AO503" s="523"/>
      <c r="AP503" s="523"/>
      <c r="AQ503" s="523"/>
      <c r="AR503" s="523"/>
      <c r="AS503" s="523"/>
      <c r="AT503" s="523"/>
      <c r="AU503" s="91"/>
      <c r="AV503" s="834"/>
      <c r="AW503" s="91"/>
      <c r="AX503" s="1223"/>
      <c r="AY503" s="145"/>
      <c r="AZ503" s="834"/>
      <c r="BA503" s="834"/>
      <c r="BB503" s="91"/>
      <c r="BC503" s="289" t="s">
        <v>332</v>
      </c>
      <c r="BE503" s="834"/>
      <c r="BF503" s="732"/>
      <c r="BG503" s="834"/>
      <c r="BH503" s="732"/>
      <c r="BI503" s="834"/>
      <c r="BJ503" s="732"/>
      <c r="BK503" s="834"/>
      <c r="BL503" s="732"/>
      <c r="BM503" s="1175"/>
      <c r="BN503" s="1195"/>
      <c r="BO503" s="732"/>
      <c r="BQ503" s="1209"/>
    </row>
    <row r="504" spans="1:69" s="112" customFormat="1" ht="69.75" customHeight="1" x14ac:dyDescent="0.25">
      <c r="A504" s="289" t="s">
        <v>598</v>
      </c>
      <c r="B504" s="1076"/>
      <c r="C504" s="1077"/>
      <c r="D504" s="371"/>
      <c r="E504" s="834"/>
      <c r="F504" s="371"/>
      <c r="G504" s="834"/>
      <c r="H504" s="371"/>
      <c r="I504" s="834"/>
      <c r="J504" s="834"/>
      <c r="K504" s="834"/>
      <c r="L504" s="834"/>
      <c r="M504" s="834"/>
      <c r="N504" s="371"/>
      <c r="O504" s="834"/>
      <c r="P504" s="834"/>
      <c r="Q504" s="834"/>
      <c r="R504" s="834"/>
      <c r="S504" s="834"/>
      <c r="T504" s="144"/>
      <c r="U504" s="1072"/>
      <c r="V504" s="834"/>
      <c r="W504" s="834"/>
      <c r="X504" s="834"/>
      <c r="Y504" s="834"/>
      <c r="Z504" s="834"/>
      <c r="AA504" s="834"/>
      <c r="AB504" s="371"/>
      <c r="AC504" s="1223"/>
      <c r="AD504" s="632"/>
      <c r="AE504" s="834"/>
      <c r="AF504" s="371"/>
      <c r="AG504" s="688" t="s">
        <v>250</v>
      </c>
      <c r="AH504" s="371"/>
      <c r="AI504" s="523"/>
      <c r="AJ504" s="523"/>
      <c r="AK504" s="523"/>
      <c r="AL504" s="523"/>
      <c r="AM504" s="523"/>
      <c r="AN504" s="523"/>
      <c r="AO504" s="523"/>
      <c r="AP504" s="523"/>
      <c r="AQ504" s="523"/>
      <c r="AR504" s="523"/>
      <c r="AS504" s="523"/>
      <c r="AT504" s="523"/>
      <c r="AU504" s="91"/>
      <c r="AV504" s="834"/>
      <c r="AW504" s="91"/>
      <c r="AX504" s="1223"/>
      <c r="AY504" s="145"/>
      <c r="AZ504" s="834"/>
      <c r="BA504" s="834"/>
      <c r="BB504" s="91"/>
      <c r="BC504" s="289" t="s">
        <v>332</v>
      </c>
      <c r="BE504" s="834"/>
      <c r="BF504" s="732"/>
      <c r="BG504" s="834"/>
      <c r="BH504" s="732"/>
      <c r="BI504" s="834"/>
      <c r="BJ504" s="732"/>
      <c r="BK504" s="834"/>
      <c r="BL504" s="732"/>
      <c r="BM504" s="1175"/>
      <c r="BN504" s="1195"/>
      <c r="BO504" s="732"/>
      <c r="BQ504" s="1209"/>
    </row>
    <row r="505" spans="1:69" s="112" customFormat="1" ht="69.75" customHeight="1" x14ac:dyDescent="0.25">
      <c r="A505" s="289" t="s">
        <v>598</v>
      </c>
      <c r="B505" s="1076"/>
      <c r="C505" s="1077"/>
      <c r="D505" s="371"/>
      <c r="E505" s="834"/>
      <c r="F505" s="371"/>
      <c r="G505" s="834"/>
      <c r="H505" s="371"/>
      <c r="I505" s="834"/>
      <c r="J505" s="834"/>
      <c r="K505" s="834"/>
      <c r="L505" s="834"/>
      <c r="M505" s="834"/>
      <c r="N505" s="371"/>
      <c r="O505" s="834"/>
      <c r="P505" s="834"/>
      <c r="Q505" s="834"/>
      <c r="R505" s="834"/>
      <c r="S505" s="834"/>
      <c r="T505" s="144"/>
      <c r="U505" s="1072"/>
      <c r="V505" s="834"/>
      <c r="W505" s="834"/>
      <c r="X505" s="834"/>
      <c r="Y505" s="834"/>
      <c r="Z505" s="834"/>
      <c r="AA505" s="834"/>
      <c r="AB505" s="371"/>
      <c r="AC505" s="1223"/>
      <c r="AD505" s="632"/>
      <c r="AE505" s="834"/>
      <c r="AF505" s="371"/>
      <c r="AG505" s="688" t="s">
        <v>1017</v>
      </c>
      <c r="AH505" s="371"/>
      <c r="AI505" s="523"/>
      <c r="AJ505" s="523"/>
      <c r="AK505" s="523"/>
      <c r="AL505" s="523"/>
      <c r="AM505" s="523"/>
      <c r="AN505" s="523"/>
      <c r="AO505" s="523"/>
      <c r="AP505" s="523"/>
      <c r="AQ505" s="523"/>
      <c r="AR505" s="523"/>
      <c r="AS505" s="523"/>
      <c r="AT505" s="523"/>
      <c r="AU505" s="91"/>
      <c r="AV505" s="834"/>
      <c r="AW505" s="91"/>
      <c r="AX505" s="1223"/>
      <c r="AY505" s="145"/>
      <c r="AZ505" s="834"/>
      <c r="BA505" s="834"/>
      <c r="BB505" s="91"/>
      <c r="BC505" s="289" t="s">
        <v>332</v>
      </c>
      <c r="BE505" s="834"/>
      <c r="BF505" s="732"/>
      <c r="BG505" s="834"/>
      <c r="BH505" s="732"/>
      <c r="BI505" s="834"/>
      <c r="BJ505" s="732"/>
      <c r="BK505" s="834"/>
      <c r="BL505" s="732"/>
      <c r="BM505" s="1175"/>
      <c r="BN505" s="1195"/>
      <c r="BO505" s="732"/>
      <c r="BQ505" s="1209"/>
    </row>
    <row r="506" spans="1:69" s="112" customFormat="1" ht="69.75" customHeight="1" x14ac:dyDescent="0.25">
      <c r="A506" s="289" t="s">
        <v>598</v>
      </c>
      <c r="B506" s="1076"/>
      <c r="C506" s="1077"/>
      <c r="D506" s="371"/>
      <c r="E506" s="834"/>
      <c r="F506" s="371"/>
      <c r="G506" s="834"/>
      <c r="H506" s="371"/>
      <c r="I506" s="834"/>
      <c r="J506" s="834"/>
      <c r="K506" s="834"/>
      <c r="L506" s="834"/>
      <c r="M506" s="834"/>
      <c r="N506" s="371"/>
      <c r="O506" s="834"/>
      <c r="P506" s="834"/>
      <c r="Q506" s="834"/>
      <c r="R506" s="834"/>
      <c r="S506" s="834"/>
      <c r="T506" s="144"/>
      <c r="U506" s="1072"/>
      <c r="V506" s="834"/>
      <c r="W506" s="834"/>
      <c r="X506" s="834"/>
      <c r="Y506" s="834"/>
      <c r="Z506" s="834"/>
      <c r="AA506" s="834"/>
      <c r="AB506" s="371"/>
      <c r="AC506" s="1223"/>
      <c r="AD506" s="632"/>
      <c r="AE506" s="834"/>
      <c r="AF506" s="371"/>
      <c r="AG506" s="688" t="s">
        <v>208</v>
      </c>
      <c r="AH506" s="371"/>
      <c r="AI506" s="523"/>
      <c r="AJ506" s="523"/>
      <c r="AK506" s="523"/>
      <c r="AL506" s="523"/>
      <c r="AM506" s="523"/>
      <c r="AN506" s="523"/>
      <c r="AO506" s="523"/>
      <c r="AP506" s="523"/>
      <c r="AQ506" s="523"/>
      <c r="AR506" s="523"/>
      <c r="AS506" s="523"/>
      <c r="AT506" s="523"/>
      <c r="AU506" s="91"/>
      <c r="AV506" s="834"/>
      <c r="AW506" s="91"/>
      <c r="AX506" s="1223"/>
      <c r="AY506" s="145"/>
      <c r="AZ506" s="834"/>
      <c r="BA506" s="834"/>
      <c r="BB506" s="91"/>
      <c r="BC506" s="289" t="s">
        <v>332</v>
      </c>
      <c r="BE506" s="834"/>
      <c r="BF506" s="732"/>
      <c r="BG506" s="834"/>
      <c r="BH506" s="732"/>
      <c r="BI506" s="834"/>
      <c r="BJ506" s="732"/>
      <c r="BK506" s="834"/>
      <c r="BL506" s="732"/>
      <c r="BM506" s="1175"/>
      <c r="BN506" s="1195"/>
      <c r="BO506" s="732"/>
      <c r="BQ506" s="1209"/>
    </row>
    <row r="507" spans="1:69" s="112" customFormat="1" ht="69.75" customHeight="1" x14ac:dyDescent="0.25">
      <c r="A507" s="289" t="s">
        <v>598</v>
      </c>
      <c r="B507" s="1076"/>
      <c r="C507" s="1077"/>
      <c r="D507" s="371"/>
      <c r="E507" s="834"/>
      <c r="F507" s="371"/>
      <c r="G507" s="834"/>
      <c r="H507" s="371"/>
      <c r="I507" s="834"/>
      <c r="J507" s="834"/>
      <c r="K507" s="834"/>
      <c r="L507" s="834"/>
      <c r="M507" s="834"/>
      <c r="N507" s="371"/>
      <c r="O507" s="834"/>
      <c r="P507" s="834"/>
      <c r="Q507" s="834"/>
      <c r="R507" s="834"/>
      <c r="S507" s="834"/>
      <c r="T507" s="144"/>
      <c r="U507" s="1072"/>
      <c r="V507" s="834"/>
      <c r="W507" s="834"/>
      <c r="X507" s="834"/>
      <c r="Y507" s="834"/>
      <c r="Z507" s="834"/>
      <c r="AA507" s="834"/>
      <c r="AB507" s="371"/>
      <c r="AC507" s="1223"/>
      <c r="AD507" s="632"/>
      <c r="AE507" s="834"/>
      <c r="AF507" s="371"/>
      <c r="AG507" s="688" t="s">
        <v>821</v>
      </c>
      <c r="AH507" s="371"/>
      <c r="AI507" s="523"/>
      <c r="AJ507" s="523"/>
      <c r="AK507" s="523"/>
      <c r="AL507" s="523"/>
      <c r="AM507" s="523"/>
      <c r="AN507" s="523"/>
      <c r="AO507" s="523"/>
      <c r="AP507" s="523"/>
      <c r="AQ507" s="523"/>
      <c r="AR507" s="523"/>
      <c r="AS507" s="523"/>
      <c r="AT507" s="523"/>
      <c r="AU507" s="91"/>
      <c r="AV507" s="834"/>
      <c r="AW507" s="91"/>
      <c r="AX507" s="1223"/>
      <c r="AY507" s="145"/>
      <c r="AZ507" s="834"/>
      <c r="BA507" s="834"/>
      <c r="BB507" s="91"/>
      <c r="BC507" s="289" t="s">
        <v>332</v>
      </c>
      <c r="BE507" s="834"/>
      <c r="BF507" s="732"/>
      <c r="BG507" s="834"/>
      <c r="BH507" s="732"/>
      <c r="BI507" s="834"/>
      <c r="BJ507" s="732"/>
      <c r="BK507" s="834"/>
      <c r="BL507" s="732"/>
      <c r="BM507" s="1175"/>
      <c r="BN507" s="1195"/>
      <c r="BO507" s="732"/>
      <c r="BQ507" s="1209"/>
    </row>
    <row r="508" spans="1:69" s="112" customFormat="1" ht="69.75" customHeight="1" x14ac:dyDescent="0.25">
      <c r="A508" s="289" t="s">
        <v>598</v>
      </c>
      <c r="B508" s="1076"/>
      <c r="C508" s="1077"/>
      <c r="D508" s="371"/>
      <c r="E508" s="834"/>
      <c r="F508" s="371"/>
      <c r="G508" s="834"/>
      <c r="H508" s="371"/>
      <c r="I508" s="834"/>
      <c r="J508" s="834"/>
      <c r="K508" s="834"/>
      <c r="L508" s="834"/>
      <c r="M508" s="834"/>
      <c r="N508" s="371"/>
      <c r="O508" s="834"/>
      <c r="P508" s="834"/>
      <c r="Q508" s="834"/>
      <c r="R508" s="834"/>
      <c r="S508" s="834"/>
      <c r="T508" s="144"/>
      <c r="U508" s="1072"/>
      <c r="V508" s="834"/>
      <c r="W508" s="834"/>
      <c r="X508" s="834"/>
      <c r="Y508" s="834"/>
      <c r="Z508" s="834"/>
      <c r="AA508" s="834"/>
      <c r="AB508" s="371"/>
      <c r="AC508" s="1223"/>
      <c r="AD508" s="632"/>
      <c r="AE508" s="834"/>
      <c r="AF508" s="371"/>
      <c r="AG508" s="688" t="s">
        <v>61</v>
      </c>
      <c r="AH508" s="371"/>
      <c r="AI508" s="523"/>
      <c r="AJ508" s="523"/>
      <c r="AK508" s="523"/>
      <c r="AL508" s="523"/>
      <c r="AM508" s="523"/>
      <c r="AN508" s="523"/>
      <c r="AO508" s="523"/>
      <c r="AP508" s="523"/>
      <c r="AQ508" s="523"/>
      <c r="AR508" s="523"/>
      <c r="AS508" s="523"/>
      <c r="AT508" s="523"/>
      <c r="AU508" s="91"/>
      <c r="AV508" s="834"/>
      <c r="AW508" s="91"/>
      <c r="AX508" s="1223"/>
      <c r="AY508" s="145"/>
      <c r="AZ508" s="834"/>
      <c r="BA508" s="834"/>
      <c r="BB508" s="91"/>
      <c r="BC508" s="289" t="s">
        <v>332</v>
      </c>
      <c r="BE508" s="834"/>
      <c r="BF508" s="732"/>
      <c r="BG508" s="834"/>
      <c r="BH508" s="732"/>
      <c r="BI508" s="834"/>
      <c r="BJ508" s="732"/>
      <c r="BK508" s="834"/>
      <c r="BL508" s="732"/>
      <c r="BM508" s="1175"/>
      <c r="BN508" s="1195"/>
      <c r="BO508" s="732"/>
      <c r="BQ508" s="1209"/>
    </row>
    <row r="509" spans="1:69" s="112" customFormat="1" ht="69.75" customHeight="1" x14ac:dyDescent="0.25">
      <c r="A509" s="523" t="s">
        <v>598</v>
      </c>
      <c r="B509" s="1076"/>
      <c r="C509" s="1077"/>
      <c r="D509" s="371"/>
      <c r="E509" s="834"/>
      <c r="F509" s="371"/>
      <c r="G509" s="834"/>
      <c r="H509" s="371"/>
      <c r="I509" s="834"/>
      <c r="J509" s="834"/>
      <c r="K509" s="834"/>
      <c r="L509" s="834"/>
      <c r="M509" s="834"/>
      <c r="N509" s="371"/>
      <c r="O509" s="834"/>
      <c r="P509" s="834"/>
      <c r="Q509" s="834"/>
      <c r="R509" s="834"/>
      <c r="S509" s="834"/>
      <c r="T509" s="144"/>
      <c r="U509" s="1072"/>
      <c r="V509" s="834"/>
      <c r="W509" s="834"/>
      <c r="X509" s="834"/>
      <c r="Y509" s="834"/>
      <c r="Z509" s="834"/>
      <c r="AA509" s="834"/>
      <c r="AB509" s="371"/>
      <c r="AC509" s="1223"/>
      <c r="AD509" s="632"/>
      <c r="AE509" s="834"/>
      <c r="AF509" s="371"/>
      <c r="AG509" s="523" t="s">
        <v>64</v>
      </c>
      <c r="AH509" s="371"/>
      <c r="AI509" s="523"/>
      <c r="AJ509" s="523"/>
      <c r="AK509" s="523"/>
      <c r="AL509" s="523"/>
      <c r="AM509" s="523"/>
      <c r="AN509" s="523"/>
      <c r="AO509" s="523"/>
      <c r="AP509" s="523"/>
      <c r="AQ509" s="523"/>
      <c r="AR509" s="523"/>
      <c r="AS509" s="523"/>
      <c r="AT509" s="523"/>
      <c r="AU509" s="91"/>
      <c r="AV509" s="834"/>
      <c r="AW509" s="91"/>
      <c r="AX509" s="1223"/>
      <c r="AY509" s="145"/>
      <c r="AZ509" s="834"/>
      <c r="BA509" s="834"/>
      <c r="BB509" s="91"/>
      <c r="BC509" s="289" t="s">
        <v>3</v>
      </c>
      <c r="BE509" s="834"/>
      <c r="BF509" s="732"/>
      <c r="BG509" s="834"/>
      <c r="BH509" s="732"/>
      <c r="BI509" s="834"/>
      <c r="BJ509" s="732"/>
      <c r="BK509" s="834"/>
      <c r="BL509" s="732"/>
      <c r="BM509" s="1175"/>
      <c r="BN509" s="1195"/>
      <c r="BO509" s="732"/>
      <c r="BQ509" s="1209"/>
    </row>
    <row r="510" spans="1:69" s="112" customFormat="1" ht="69.75" customHeight="1" x14ac:dyDescent="0.25">
      <c r="A510" s="523" t="s">
        <v>598</v>
      </c>
      <c r="B510" s="1076"/>
      <c r="C510" s="1077"/>
      <c r="D510" s="371"/>
      <c r="E510" s="834"/>
      <c r="F510" s="371"/>
      <c r="G510" s="834"/>
      <c r="H510" s="371"/>
      <c r="I510" s="834"/>
      <c r="J510" s="834"/>
      <c r="K510" s="834"/>
      <c r="L510" s="834"/>
      <c r="M510" s="834"/>
      <c r="N510" s="371"/>
      <c r="O510" s="834"/>
      <c r="P510" s="834"/>
      <c r="Q510" s="834"/>
      <c r="R510" s="834"/>
      <c r="S510" s="834"/>
      <c r="T510" s="144"/>
      <c r="U510" s="1072"/>
      <c r="V510" s="834"/>
      <c r="W510" s="834"/>
      <c r="X510" s="834"/>
      <c r="Y510" s="834"/>
      <c r="Z510" s="834"/>
      <c r="AA510" s="834"/>
      <c r="AB510" s="371"/>
      <c r="AC510" s="1223"/>
      <c r="AD510" s="632"/>
      <c r="AE510" s="834"/>
      <c r="AF510" s="371"/>
      <c r="AG510" s="523" t="s">
        <v>794</v>
      </c>
      <c r="AH510" s="371"/>
      <c r="AI510" s="523"/>
      <c r="AJ510" s="523"/>
      <c r="AK510" s="523"/>
      <c r="AL510" s="523"/>
      <c r="AM510" s="523"/>
      <c r="AN510" s="523"/>
      <c r="AO510" s="523"/>
      <c r="AP510" s="523"/>
      <c r="AQ510" s="523"/>
      <c r="AR510" s="523"/>
      <c r="AS510" s="523"/>
      <c r="AT510" s="523"/>
      <c r="AU510" s="91"/>
      <c r="AV510" s="834"/>
      <c r="AW510" s="91"/>
      <c r="AX510" s="1223"/>
      <c r="AY510" s="145"/>
      <c r="AZ510" s="834"/>
      <c r="BA510" s="834"/>
      <c r="BB510" s="91"/>
      <c r="BC510" s="289" t="s">
        <v>3</v>
      </c>
      <c r="BE510" s="834"/>
      <c r="BF510" s="732"/>
      <c r="BG510" s="834"/>
      <c r="BH510" s="732"/>
      <c r="BI510" s="834"/>
      <c r="BJ510" s="732"/>
      <c r="BK510" s="834"/>
      <c r="BL510" s="732"/>
      <c r="BM510" s="1175"/>
      <c r="BN510" s="1195"/>
      <c r="BO510" s="732"/>
      <c r="BQ510" s="1209"/>
    </row>
    <row r="511" spans="1:69" s="112" customFormat="1" ht="69.75" customHeight="1" x14ac:dyDescent="0.25">
      <c r="A511" s="523" t="s">
        <v>598</v>
      </c>
      <c r="B511" s="1076"/>
      <c r="C511" s="1077"/>
      <c r="D511" s="371"/>
      <c r="E511" s="834"/>
      <c r="F511" s="371"/>
      <c r="G511" s="834"/>
      <c r="H511" s="371"/>
      <c r="I511" s="834"/>
      <c r="J511" s="834"/>
      <c r="K511" s="834"/>
      <c r="L511" s="834"/>
      <c r="M511" s="834"/>
      <c r="N511" s="371"/>
      <c r="O511" s="834"/>
      <c r="P511" s="834"/>
      <c r="Q511" s="834"/>
      <c r="R511" s="834"/>
      <c r="S511" s="834"/>
      <c r="T511" s="144"/>
      <c r="U511" s="1072"/>
      <c r="V511" s="834"/>
      <c r="W511" s="834"/>
      <c r="X511" s="834"/>
      <c r="Y511" s="834"/>
      <c r="Z511" s="834"/>
      <c r="AA511" s="834"/>
      <c r="AB511" s="371"/>
      <c r="AC511" s="1223"/>
      <c r="AD511" s="632"/>
      <c r="AE511" s="834"/>
      <c r="AF511" s="371"/>
      <c r="AG511" s="523" t="s">
        <v>1018</v>
      </c>
      <c r="AH511" s="371"/>
      <c r="AI511" s="523"/>
      <c r="AJ511" s="667"/>
      <c r="AK511" s="523"/>
      <c r="AL511" s="667"/>
      <c r="AM511" s="667"/>
      <c r="AN511" s="667"/>
      <c r="AO511" s="667"/>
      <c r="AP511" s="667"/>
      <c r="AQ511" s="667"/>
      <c r="AR511" s="667"/>
      <c r="AS511" s="523"/>
      <c r="AT511" s="523"/>
      <c r="AU511" s="91"/>
      <c r="AV511" s="834"/>
      <c r="AW511" s="91"/>
      <c r="AX511" s="1223"/>
      <c r="AY511" s="145"/>
      <c r="AZ511" s="834"/>
      <c r="BA511" s="834"/>
      <c r="BB511" s="91"/>
      <c r="BC511" s="289" t="s">
        <v>3</v>
      </c>
      <c r="BE511" s="834"/>
      <c r="BF511" s="732"/>
      <c r="BG511" s="834"/>
      <c r="BH511" s="732"/>
      <c r="BI511" s="834"/>
      <c r="BJ511" s="732"/>
      <c r="BK511" s="834"/>
      <c r="BL511" s="732"/>
      <c r="BM511" s="1175"/>
      <c r="BN511" s="1195"/>
      <c r="BO511" s="732"/>
      <c r="BQ511" s="1209"/>
    </row>
    <row r="512" spans="1:69" s="112" customFormat="1" ht="69.75" customHeight="1" x14ac:dyDescent="0.25">
      <c r="A512" s="523" t="s">
        <v>598</v>
      </c>
      <c r="B512" s="1076"/>
      <c r="C512" s="1077"/>
      <c r="D512" s="371"/>
      <c r="E512" s="834"/>
      <c r="F512" s="371"/>
      <c r="G512" s="834"/>
      <c r="H512" s="371"/>
      <c r="I512" s="834"/>
      <c r="J512" s="834"/>
      <c r="K512" s="834"/>
      <c r="L512" s="834"/>
      <c r="M512" s="834"/>
      <c r="N512" s="371"/>
      <c r="O512" s="834"/>
      <c r="P512" s="834"/>
      <c r="Q512" s="834"/>
      <c r="R512" s="834"/>
      <c r="S512" s="834"/>
      <c r="T512" s="144"/>
      <c r="U512" s="1072"/>
      <c r="V512" s="834"/>
      <c r="W512" s="834"/>
      <c r="X512" s="834"/>
      <c r="Y512" s="834"/>
      <c r="Z512" s="834"/>
      <c r="AA512" s="834"/>
      <c r="AB512" s="371"/>
      <c r="AC512" s="1223"/>
      <c r="AD512" s="632"/>
      <c r="AE512" s="834"/>
      <c r="AF512" s="371"/>
      <c r="AG512" s="523" t="s">
        <v>501</v>
      </c>
      <c r="AH512" s="371"/>
      <c r="AI512" s="523"/>
      <c r="AJ512" s="667"/>
      <c r="AK512" s="523"/>
      <c r="AL512" s="667"/>
      <c r="AM512" s="667"/>
      <c r="AN512" s="667"/>
      <c r="AO512" s="667"/>
      <c r="AP512" s="667"/>
      <c r="AQ512" s="667"/>
      <c r="AR512" s="667"/>
      <c r="AS512" s="523"/>
      <c r="AT512" s="523"/>
      <c r="AU512" s="91"/>
      <c r="AV512" s="834"/>
      <c r="AW512" s="91"/>
      <c r="AX512" s="1223"/>
      <c r="AY512" s="145"/>
      <c r="AZ512" s="834"/>
      <c r="BA512" s="834"/>
      <c r="BB512" s="91"/>
      <c r="BC512" s="289" t="s">
        <v>3</v>
      </c>
      <c r="BE512" s="834"/>
      <c r="BF512" s="732"/>
      <c r="BG512" s="834"/>
      <c r="BH512" s="732"/>
      <c r="BI512" s="834"/>
      <c r="BJ512" s="732"/>
      <c r="BK512" s="834"/>
      <c r="BL512" s="732"/>
      <c r="BM512" s="1175"/>
      <c r="BN512" s="1195"/>
      <c r="BO512" s="732"/>
      <c r="BQ512" s="1209"/>
    </row>
    <row r="513" spans="1:69" s="111" customFormat="1" ht="63" customHeight="1" x14ac:dyDescent="0.25">
      <c r="A513" s="523" t="s">
        <v>599</v>
      </c>
      <c r="B513" s="1074" t="s">
        <v>528</v>
      </c>
      <c r="C513" s="1075"/>
      <c r="E513" s="833" t="s">
        <v>294</v>
      </c>
      <c r="G513" s="833" t="s">
        <v>850</v>
      </c>
      <c r="I513" s="833"/>
      <c r="J513" s="833">
        <v>1</v>
      </c>
      <c r="K513" s="833"/>
      <c r="L513" s="833"/>
      <c r="M513" s="833"/>
      <c r="O513" s="833">
        <v>1</v>
      </c>
      <c r="P513" s="833">
        <v>1</v>
      </c>
      <c r="Q513" s="833">
        <v>1</v>
      </c>
      <c r="R513" s="833">
        <v>1</v>
      </c>
      <c r="S513" s="833">
        <v>1</v>
      </c>
      <c r="U513" s="1071" t="s">
        <v>355</v>
      </c>
      <c r="V513" s="833">
        <v>1</v>
      </c>
      <c r="W513" s="833"/>
      <c r="X513" s="833"/>
      <c r="Y513" s="833"/>
      <c r="Z513" s="833"/>
      <c r="AA513" s="833"/>
      <c r="AC513" s="1222" t="s">
        <v>235</v>
      </c>
      <c r="AD513" s="132"/>
      <c r="AE513" s="168"/>
      <c r="AG513" s="523" t="s">
        <v>335</v>
      </c>
      <c r="AI513" s="289"/>
      <c r="AJ513" s="289"/>
      <c r="AK513" s="289"/>
      <c r="AL513" s="289"/>
      <c r="AM513" s="289"/>
      <c r="AN513" s="289"/>
      <c r="AO513" s="289"/>
      <c r="AP513" s="289"/>
      <c r="AQ513" s="289"/>
      <c r="AR513" s="289"/>
      <c r="AS513" s="289"/>
      <c r="AT513" s="289"/>
      <c r="AV513" s="289">
        <f t="shared" ref="AV513:AV526" si="404">SUM(AI513:AT513)</f>
        <v>0</v>
      </c>
      <c r="AX513" s="291" t="s">
        <v>40</v>
      </c>
      <c r="AZ513" s="289">
        <v>1</v>
      </c>
      <c r="BA513" s="289" t="str">
        <f>IF(AV513&lt;&gt;0,1," ")</f>
        <v xml:space="preserve"> </v>
      </c>
      <c r="BC513" s="289" t="s">
        <v>3</v>
      </c>
      <c r="BE513" s="289"/>
      <c r="BF513" s="124"/>
      <c r="BG513" s="289"/>
      <c r="BH513" s="124"/>
      <c r="BI513" s="289"/>
      <c r="BJ513" s="124"/>
      <c r="BK513" s="289"/>
      <c r="BL513" s="124"/>
      <c r="BM513" s="292">
        <f t="shared" si="401"/>
        <v>0</v>
      </c>
      <c r="BN513" s="293" t="e">
        <f t="shared" ref="BN513:BN526" si="405">BM513/AV513</f>
        <v>#DIV/0!</v>
      </c>
      <c r="BO513" s="124">
        <f t="shared" si="403"/>
        <v>0</v>
      </c>
      <c r="BQ513" s="146"/>
    </row>
    <row r="514" spans="1:69" s="111" customFormat="1" ht="45" customHeight="1" x14ac:dyDescent="0.25">
      <c r="A514" s="289" t="s">
        <v>599</v>
      </c>
      <c r="B514" s="1076"/>
      <c r="C514" s="1077"/>
      <c r="E514" s="834"/>
      <c r="G514" s="834"/>
      <c r="I514" s="834"/>
      <c r="J514" s="834"/>
      <c r="K514" s="834"/>
      <c r="L514" s="834"/>
      <c r="M514" s="834"/>
      <c r="O514" s="834"/>
      <c r="P514" s="834"/>
      <c r="Q514" s="834"/>
      <c r="R514" s="834"/>
      <c r="S514" s="834"/>
      <c r="U514" s="1072"/>
      <c r="V514" s="834"/>
      <c r="W514" s="834"/>
      <c r="X514" s="834"/>
      <c r="Y514" s="834"/>
      <c r="Z514" s="834"/>
      <c r="AA514" s="834"/>
      <c r="AC514" s="1223"/>
      <c r="AD514" s="132"/>
      <c r="AG514" s="523" t="s">
        <v>794</v>
      </c>
      <c r="AI514" s="289"/>
      <c r="AJ514" s="289"/>
      <c r="AK514" s="289"/>
      <c r="AL514" s="289"/>
      <c r="AM514" s="289"/>
      <c r="AN514" s="289"/>
      <c r="AO514" s="289"/>
      <c r="AP514" s="289"/>
      <c r="AQ514" s="289"/>
      <c r="AR514" s="289"/>
      <c r="AS514" s="289"/>
      <c r="AT514" s="289"/>
      <c r="AV514" s="289">
        <f t="shared" si="404"/>
        <v>0</v>
      </c>
      <c r="AX514" s="291" t="s">
        <v>40</v>
      </c>
      <c r="AZ514" s="289">
        <v>1</v>
      </c>
      <c r="BA514" s="289" t="str">
        <f t="shared" ref="BA514:BA526" si="406">IF(AV514&lt;&gt;0,1," ")</f>
        <v xml:space="preserve"> </v>
      </c>
      <c r="BC514" s="289" t="s">
        <v>3</v>
      </c>
      <c r="BE514" s="289"/>
      <c r="BF514" s="124"/>
      <c r="BG514" s="289"/>
      <c r="BH514" s="124"/>
      <c r="BI514" s="289"/>
      <c r="BJ514" s="124"/>
      <c r="BK514" s="289"/>
      <c r="BL514" s="124"/>
      <c r="BM514" s="292">
        <f t="shared" si="401"/>
        <v>0</v>
      </c>
      <c r="BN514" s="293" t="e">
        <f t="shared" si="405"/>
        <v>#DIV/0!</v>
      </c>
      <c r="BO514" s="124">
        <f t="shared" si="403"/>
        <v>0</v>
      </c>
      <c r="BQ514" s="146"/>
    </row>
    <row r="515" spans="1:69" s="111" customFormat="1" ht="58.95" customHeight="1" x14ac:dyDescent="0.25">
      <c r="A515" s="289" t="s">
        <v>599</v>
      </c>
      <c r="B515" s="1076"/>
      <c r="C515" s="1077"/>
      <c r="E515" s="834"/>
      <c r="G515" s="834"/>
      <c r="I515" s="834"/>
      <c r="J515" s="834"/>
      <c r="K515" s="834"/>
      <c r="L515" s="834"/>
      <c r="M515" s="834"/>
      <c r="O515" s="834"/>
      <c r="P515" s="834"/>
      <c r="Q515" s="834"/>
      <c r="R515" s="834"/>
      <c r="S515" s="834"/>
      <c r="U515" s="1072"/>
      <c r="V515" s="834"/>
      <c r="W515" s="834"/>
      <c r="X515" s="834"/>
      <c r="Y515" s="834"/>
      <c r="Z515" s="834"/>
      <c r="AA515" s="834"/>
      <c r="AC515" s="1223"/>
      <c r="AD515" s="132"/>
      <c r="AG515" s="523" t="s">
        <v>501</v>
      </c>
      <c r="AI515" s="289"/>
      <c r="AJ515" s="289"/>
      <c r="AK515" s="289"/>
      <c r="AL515" s="289"/>
      <c r="AM515" s="289"/>
      <c r="AN515" s="289"/>
      <c r="AO515" s="289"/>
      <c r="AP515" s="289"/>
      <c r="AQ515" s="289"/>
      <c r="AR515" s="289"/>
      <c r="AS515" s="289"/>
      <c r="AT515" s="289"/>
      <c r="AV515" s="289">
        <f t="shared" ref="AV515" si="407">SUM(AI515:AT515)</f>
        <v>0</v>
      </c>
      <c r="AX515" s="291" t="s">
        <v>40</v>
      </c>
      <c r="AZ515" s="289">
        <v>1</v>
      </c>
      <c r="BA515" s="289" t="str">
        <f t="shared" si="406"/>
        <v xml:space="preserve"> </v>
      </c>
      <c r="BC515" s="289" t="s">
        <v>3</v>
      </c>
      <c r="BE515" s="289"/>
      <c r="BF515" s="124"/>
      <c r="BG515" s="289"/>
      <c r="BH515" s="124"/>
      <c r="BI515" s="289"/>
      <c r="BJ515" s="124"/>
      <c r="BK515" s="289"/>
      <c r="BL515" s="124"/>
      <c r="BM515" s="292">
        <f t="shared" ref="BM515" si="408">BE515+BG515+BI515+BK515</f>
        <v>0</v>
      </c>
      <c r="BN515" s="293" t="e">
        <f t="shared" ref="BN515" si="409">BM515/AV515</f>
        <v>#DIV/0!</v>
      </c>
      <c r="BO515" s="124">
        <f t="shared" ref="BO515" si="410">BF515+BH515+BJ515+BL515</f>
        <v>0</v>
      </c>
      <c r="BQ515" s="146"/>
    </row>
    <row r="516" spans="1:69" s="111" customFormat="1" ht="58.95" customHeight="1" x14ac:dyDescent="0.25">
      <c r="A516" s="289" t="s">
        <v>599</v>
      </c>
      <c r="B516" s="1076"/>
      <c r="C516" s="1077"/>
      <c r="E516" s="834"/>
      <c r="G516" s="834"/>
      <c r="I516" s="834"/>
      <c r="J516" s="834"/>
      <c r="K516" s="834"/>
      <c r="L516" s="834"/>
      <c r="M516" s="834"/>
      <c r="O516" s="834"/>
      <c r="P516" s="834"/>
      <c r="Q516" s="834"/>
      <c r="R516" s="834"/>
      <c r="S516" s="834"/>
      <c r="U516" s="1072"/>
      <c r="V516" s="834"/>
      <c r="W516" s="834"/>
      <c r="X516" s="834"/>
      <c r="Y516" s="834"/>
      <c r="Z516" s="834"/>
      <c r="AA516" s="834"/>
      <c r="AC516" s="1223"/>
      <c r="AD516" s="132"/>
      <c r="AG516" s="523" t="s">
        <v>64</v>
      </c>
      <c r="AI516" s="289"/>
      <c r="AJ516" s="289"/>
      <c r="AK516" s="289"/>
      <c r="AL516" s="289"/>
      <c r="AM516" s="289"/>
      <c r="AN516" s="289"/>
      <c r="AO516" s="289"/>
      <c r="AP516" s="289"/>
      <c r="AQ516" s="289"/>
      <c r="AR516" s="289"/>
      <c r="AS516" s="289"/>
      <c r="AT516" s="289"/>
      <c r="AV516" s="289">
        <f t="shared" ref="AV516" si="411">SUM(AI516:AT516)</f>
        <v>0</v>
      </c>
      <c r="AX516" s="291" t="s">
        <v>40</v>
      </c>
      <c r="AZ516" s="289">
        <v>1</v>
      </c>
      <c r="BA516" s="289" t="str">
        <f t="shared" ref="BA516" si="412">IF(AV516&lt;&gt;0,1," ")</f>
        <v xml:space="preserve"> </v>
      </c>
      <c r="BC516" s="289" t="s">
        <v>3</v>
      </c>
      <c r="BE516" s="289"/>
      <c r="BF516" s="124"/>
      <c r="BG516" s="289"/>
      <c r="BH516" s="124"/>
      <c r="BI516" s="289"/>
      <c r="BJ516" s="124"/>
      <c r="BK516" s="289"/>
      <c r="BL516" s="124"/>
      <c r="BM516" s="292">
        <f t="shared" ref="BM516" si="413">BE516+BG516+BI516+BK516</f>
        <v>0</v>
      </c>
      <c r="BN516" s="293" t="e">
        <f t="shared" ref="BN516" si="414">BM516/AV516</f>
        <v>#DIV/0!</v>
      </c>
      <c r="BO516" s="124">
        <f t="shared" ref="BO516" si="415">BF516+BH516+BJ516+BL516</f>
        <v>0</v>
      </c>
      <c r="BQ516" s="146"/>
    </row>
    <row r="517" spans="1:69" s="111" customFormat="1" ht="43.2" customHeight="1" x14ac:dyDescent="0.25">
      <c r="A517" s="289" t="s">
        <v>599</v>
      </c>
      <c r="B517" s="1076"/>
      <c r="C517" s="1077"/>
      <c r="E517" s="834"/>
      <c r="G517" s="834"/>
      <c r="I517" s="834"/>
      <c r="J517" s="834"/>
      <c r="K517" s="834"/>
      <c r="L517" s="834"/>
      <c r="M517" s="834"/>
      <c r="O517" s="834"/>
      <c r="P517" s="834"/>
      <c r="Q517" s="834"/>
      <c r="R517" s="834"/>
      <c r="S517" s="834"/>
      <c r="U517" s="1072"/>
      <c r="V517" s="834"/>
      <c r="W517" s="834"/>
      <c r="X517" s="834"/>
      <c r="Y517" s="834"/>
      <c r="Z517" s="834"/>
      <c r="AA517" s="834"/>
      <c r="AC517" s="1223"/>
      <c r="AD517" s="132"/>
      <c r="AG517" s="289" t="s">
        <v>66</v>
      </c>
      <c r="AI517" s="467"/>
      <c r="AJ517" s="467"/>
      <c r="AK517" s="467"/>
      <c r="AL517" s="467"/>
      <c r="AM517" s="467"/>
      <c r="AN517" s="467"/>
      <c r="AO517" s="467"/>
      <c r="AP517" s="467"/>
      <c r="AQ517" s="467"/>
      <c r="AR517" s="467"/>
      <c r="AS517" s="467"/>
      <c r="AT517" s="467"/>
      <c r="AV517" s="289">
        <f t="shared" si="404"/>
        <v>0</v>
      </c>
      <c r="AX517" s="291" t="s">
        <v>40</v>
      </c>
      <c r="AZ517" s="289">
        <v>1</v>
      </c>
      <c r="BA517" s="289" t="str">
        <f t="shared" si="406"/>
        <v xml:space="preserve"> </v>
      </c>
      <c r="BC517" s="289" t="s">
        <v>332</v>
      </c>
      <c r="BE517" s="289"/>
      <c r="BF517" s="124"/>
      <c r="BG517" s="289"/>
      <c r="BH517" s="124"/>
      <c r="BI517" s="289"/>
      <c r="BJ517" s="124"/>
      <c r="BK517" s="289"/>
      <c r="BL517" s="124"/>
      <c r="BM517" s="292">
        <f t="shared" si="401"/>
        <v>0</v>
      </c>
      <c r="BN517" s="293" t="e">
        <f t="shared" si="405"/>
        <v>#DIV/0!</v>
      </c>
      <c r="BO517" s="124">
        <f t="shared" si="403"/>
        <v>0</v>
      </c>
      <c r="BQ517" s="146"/>
    </row>
    <row r="518" spans="1:69" s="111" customFormat="1" ht="45" customHeight="1" x14ac:dyDescent="0.25">
      <c r="A518" s="289" t="s">
        <v>599</v>
      </c>
      <c r="B518" s="1076"/>
      <c r="C518" s="1077"/>
      <c r="E518" s="834"/>
      <c r="G518" s="834"/>
      <c r="I518" s="834"/>
      <c r="J518" s="834"/>
      <c r="K518" s="834"/>
      <c r="L518" s="834"/>
      <c r="M518" s="834"/>
      <c r="O518" s="834"/>
      <c r="P518" s="834"/>
      <c r="Q518" s="834"/>
      <c r="R518" s="834"/>
      <c r="S518" s="834"/>
      <c r="U518" s="1072"/>
      <c r="V518" s="834"/>
      <c r="W518" s="834"/>
      <c r="X518" s="834"/>
      <c r="Y518" s="834"/>
      <c r="Z518" s="834"/>
      <c r="AA518" s="834"/>
      <c r="AC518" s="1223"/>
      <c r="AD518" s="132"/>
      <c r="AG518" s="688" t="s">
        <v>1011</v>
      </c>
      <c r="AI518" s="289"/>
      <c r="AJ518" s="289"/>
      <c r="AK518" s="289"/>
      <c r="AL518" s="289"/>
      <c r="AM518" s="289"/>
      <c r="AN518" s="289"/>
      <c r="AO518" s="289"/>
      <c r="AP518" s="289"/>
      <c r="AQ518" s="289"/>
      <c r="AR518" s="289"/>
      <c r="AS518" s="289"/>
      <c r="AT518" s="289"/>
      <c r="AV518" s="289">
        <f t="shared" ref="AV518" si="416">SUM(AI518:AT518)</f>
        <v>0</v>
      </c>
      <c r="AX518" s="291" t="s">
        <v>40</v>
      </c>
      <c r="AZ518" s="289">
        <v>1</v>
      </c>
      <c r="BA518" s="289" t="str">
        <f t="shared" si="406"/>
        <v xml:space="preserve"> </v>
      </c>
      <c r="BC518" s="289" t="s">
        <v>332</v>
      </c>
      <c r="BE518" s="289"/>
      <c r="BF518" s="124"/>
      <c r="BG518" s="289"/>
      <c r="BH518" s="124"/>
      <c r="BI518" s="289"/>
      <c r="BJ518" s="124"/>
      <c r="BK518" s="289"/>
      <c r="BL518" s="124"/>
      <c r="BM518" s="292">
        <f t="shared" ref="BM518" si="417">BE518+BG518+BI518+BK518</f>
        <v>0</v>
      </c>
      <c r="BN518" s="293" t="e">
        <f t="shared" ref="BN518" si="418">BM518/AV518</f>
        <v>#DIV/0!</v>
      </c>
      <c r="BO518" s="124">
        <f t="shared" ref="BO518" si="419">BF518+BH518+BJ518+BL518</f>
        <v>0</v>
      </c>
      <c r="BQ518" s="146"/>
    </row>
    <row r="519" spans="1:69" s="111" customFormat="1" ht="45" customHeight="1" x14ac:dyDescent="0.25">
      <c r="A519" s="289" t="s">
        <v>599</v>
      </c>
      <c r="B519" s="1076"/>
      <c r="C519" s="1077"/>
      <c r="E519" s="834"/>
      <c r="G519" s="834"/>
      <c r="I519" s="834"/>
      <c r="J519" s="834"/>
      <c r="K519" s="834"/>
      <c r="L519" s="834"/>
      <c r="M519" s="834"/>
      <c r="O519" s="834"/>
      <c r="P519" s="834"/>
      <c r="Q519" s="834"/>
      <c r="R519" s="834"/>
      <c r="S519" s="834"/>
      <c r="U519" s="1072"/>
      <c r="V519" s="834"/>
      <c r="W519" s="834"/>
      <c r="X519" s="834"/>
      <c r="Y519" s="834"/>
      <c r="Z519" s="834"/>
      <c r="AA519" s="834"/>
      <c r="AC519" s="1223"/>
      <c r="AD519" s="132"/>
      <c r="AG519" s="688" t="s">
        <v>36</v>
      </c>
      <c r="AI519" s="467"/>
      <c r="AJ519" s="467"/>
      <c r="AK519" s="467"/>
      <c r="AL519" s="467"/>
      <c r="AM519" s="467"/>
      <c r="AN519" s="467"/>
      <c r="AO519" s="467"/>
      <c r="AP519" s="467"/>
      <c r="AQ519" s="467"/>
      <c r="AR519" s="467"/>
      <c r="AS519" s="467"/>
      <c r="AT519" s="467"/>
      <c r="AV519" s="289">
        <f t="shared" si="404"/>
        <v>0</v>
      </c>
      <c r="AX519" s="291" t="s">
        <v>40</v>
      </c>
      <c r="AZ519" s="289">
        <v>1</v>
      </c>
      <c r="BA519" s="289" t="str">
        <f t="shared" si="406"/>
        <v xml:space="preserve"> </v>
      </c>
      <c r="BC519" s="289" t="s">
        <v>332</v>
      </c>
      <c r="BE519" s="289"/>
      <c r="BF519" s="124"/>
      <c r="BG519" s="289"/>
      <c r="BH519" s="124"/>
      <c r="BI519" s="289"/>
      <c r="BJ519" s="124"/>
      <c r="BK519" s="289"/>
      <c r="BL519" s="124"/>
      <c r="BM519" s="292">
        <f t="shared" si="401"/>
        <v>0</v>
      </c>
      <c r="BN519" s="293" t="e">
        <f t="shared" si="405"/>
        <v>#DIV/0!</v>
      </c>
      <c r="BO519" s="124">
        <f t="shared" si="403"/>
        <v>0</v>
      </c>
      <c r="BQ519" s="146"/>
    </row>
    <row r="520" spans="1:69" s="111" customFormat="1" ht="57" customHeight="1" x14ac:dyDescent="0.25">
      <c r="A520" s="289" t="s">
        <v>599</v>
      </c>
      <c r="B520" s="1076"/>
      <c r="C520" s="1077"/>
      <c r="E520" s="834"/>
      <c r="G520" s="834"/>
      <c r="I520" s="834"/>
      <c r="J520" s="834"/>
      <c r="K520" s="834"/>
      <c r="L520" s="834"/>
      <c r="M520" s="834"/>
      <c r="O520" s="834"/>
      <c r="P520" s="834"/>
      <c r="Q520" s="834"/>
      <c r="R520" s="834"/>
      <c r="S520" s="834"/>
      <c r="U520" s="1072"/>
      <c r="V520" s="834"/>
      <c r="W520" s="834"/>
      <c r="X520" s="834"/>
      <c r="Y520" s="834"/>
      <c r="Z520" s="834"/>
      <c r="AA520" s="834"/>
      <c r="AC520" s="1223"/>
      <c r="AD520" s="132"/>
      <c r="AG520" s="688" t="s">
        <v>250</v>
      </c>
      <c r="AI520" s="289"/>
      <c r="AJ520" s="289"/>
      <c r="AK520" s="289"/>
      <c r="AL520" s="289"/>
      <c r="AM520" s="289"/>
      <c r="AN520" s="289"/>
      <c r="AO520" s="289"/>
      <c r="AP520" s="289"/>
      <c r="AQ520" s="289"/>
      <c r="AR520" s="289"/>
      <c r="AS520" s="289"/>
      <c r="AT520" s="289"/>
      <c r="AV520" s="289">
        <f t="shared" si="404"/>
        <v>0</v>
      </c>
      <c r="AX520" s="291" t="s">
        <v>40</v>
      </c>
      <c r="AZ520" s="289">
        <v>1</v>
      </c>
      <c r="BA520" s="289" t="str">
        <f t="shared" si="406"/>
        <v xml:space="preserve"> </v>
      </c>
      <c r="BC520" s="289" t="s">
        <v>332</v>
      </c>
      <c r="BE520" s="289"/>
      <c r="BF520" s="124"/>
      <c r="BG520" s="289"/>
      <c r="BH520" s="124"/>
      <c r="BI520" s="289"/>
      <c r="BJ520" s="124"/>
      <c r="BK520" s="289"/>
      <c r="BL520" s="124"/>
      <c r="BM520" s="292">
        <f t="shared" si="401"/>
        <v>0</v>
      </c>
      <c r="BN520" s="293" t="e">
        <f t="shared" si="405"/>
        <v>#DIV/0!</v>
      </c>
      <c r="BO520" s="124">
        <f t="shared" si="403"/>
        <v>0</v>
      </c>
      <c r="BQ520" s="146"/>
    </row>
    <row r="521" spans="1:69" s="111" customFormat="1" ht="45" customHeight="1" x14ac:dyDescent="0.25">
      <c r="A521" s="289" t="s">
        <v>599</v>
      </c>
      <c r="B521" s="1076"/>
      <c r="C521" s="1077"/>
      <c r="E521" s="834"/>
      <c r="G521" s="834"/>
      <c r="I521" s="834"/>
      <c r="J521" s="834"/>
      <c r="K521" s="834"/>
      <c r="L521" s="834"/>
      <c r="M521" s="834"/>
      <c r="O521" s="834"/>
      <c r="P521" s="834"/>
      <c r="Q521" s="834"/>
      <c r="R521" s="834"/>
      <c r="S521" s="834"/>
      <c r="U521" s="1072"/>
      <c r="V521" s="834"/>
      <c r="W521" s="834"/>
      <c r="X521" s="834"/>
      <c r="Y521" s="834"/>
      <c r="Z521" s="834"/>
      <c r="AA521" s="834"/>
      <c r="AC521" s="1223"/>
      <c r="AD521" s="132"/>
      <c r="AG521" s="688" t="s">
        <v>1017</v>
      </c>
      <c r="AI521" s="289"/>
      <c r="AJ521" s="289"/>
      <c r="AK521" s="289"/>
      <c r="AL521" s="289"/>
      <c r="AM521" s="289"/>
      <c r="AN521" s="289"/>
      <c r="AO521" s="289"/>
      <c r="AP521" s="289"/>
      <c r="AQ521" s="289"/>
      <c r="AR521" s="289"/>
      <c r="AS521" s="289"/>
      <c r="AT521" s="289"/>
      <c r="AV521" s="289">
        <f t="shared" si="404"/>
        <v>0</v>
      </c>
      <c r="AX521" s="291" t="s">
        <v>40</v>
      </c>
      <c r="AZ521" s="289">
        <v>1</v>
      </c>
      <c r="BA521" s="289" t="str">
        <f t="shared" si="406"/>
        <v xml:space="preserve"> </v>
      </c>
      <c r="BC521" s="289" t="s">
        <v>332</v>
      </c>
      <c r="BE521" s="289"/>
      <c r="BF521" s="124"/>
      <c r="BG521" s="289"/>
      <c r="BH521" s="124"/>
      <c r="BI521" s="289"/>
      <c r="BJ521" s="124"/>
      <c r="BK521" s="289"/>
      <c r="BL521" s="124"/>
      <c r="BM521" s="292">
        <f t="shared" si="401"/>
        <v>0</v>
      </c>
      <c r="BN521" s="293" t="e">
        <f t="shared" si="405"/>
        <v>#DIV/0!</v>
      </c>
      <c r="BO521" s="124">
        <f t="shared" si="403"/>
        <v>0</v>
      </c>
      <c r="BQ521" s="146"/>
    </row>
    <row r="522" spans="1:69" s="111" customFormat="1" ht="45" customHeight="1" x14ac:dyDescent="0.25">
      <c r="A522" s="289" t="s">
        <v>599</v>
      </c>
      <c r="B522" s="1076"/>
      <c r="C522" s="1077"/>
      <c r="E522" s="834"/>
      <c r="G522" s="834"/>
      <c r="I522" s="834"/>
      <c r="J522" s="834"/>
      <c r="K522" s="834"/>
      <c r="L522" s="834"/>
      <c r="M522" s="834"/>
      <c r="O522" s="834"/>
      <c r="P522" s="834"/>
      <c r="Q522" s="834"/>
      <c r="R522" s="834"/>
      <c r="S522" s="834"/>
      <c r="U522" s="1072"/>
      <c r="V522" s="834"/>
      <c r="W522" s="834"/>
      <c r="X522" s="834"/>
      <c r="Y522" s="834"/>
      <c r="Z522" s="834"/>
      <c r="AA522" s="834"/>
      <c r="AC522" s="1223"/>
      <c r="AD522" s="132"/>
      <c r="AG522" s="688" t="s">
        <v>208</v>
      </c>
      <c r="AI522" s="289"/>
      <c r="AJ522" s="289"/>
      <c r="AK522" s="289"/>
      <c r="AL522" s="289"/>
      <c r="AM522" s="289"/>
      <c r="AN522" s="289"/>
      <c r="AO522" s="289"/>
      <c r="AP522" s="289"/>
      <c r="AQ522" s="289"/>
      <c r="AR522" s="289"/>
      <c r="AS522" s="289"/>
      <c r="AT522" s="289"/>
      <c r="AV522" s="289">
        <f t="shared" ref="AV522" si="420">SUM(AI522:AT522)</f>
        <v>0</v>
      </c>
      <c r="AX522" s="291" t="s">
        <v>40</v>
      </c>
      <c r="AZ522" s="289">
        <v>1</v>
      </c>
      <c r="BA522" s="289" t="str">
        <f t="shared" si="406"/>
        <v xml:space="preserve"> </v>
      </c>
      <c r="BC522" s="289" t="s">
        <v>332</v>
      </c>
      <c r="BE522" s="289"/>
      <c r="BF522" s="124"/>
      <c r="BG522" s="289"/>
      <c r="BH522" s="124"/>
      <c r="BI522" s="289"/>
      <c r="BJ522" s="124"/>
      <c r="BK522" s="289"/>
      <c r="BL522" s="124"/>
      <c r="BM522" s="292">
        <f t="shared" ref="BM522" si="421">BE522+BG522+BI522+BK522</f>
        <v>0</v>
      </c>
      <c r="BN522" s="293" t="e">
        <f t="shared" ref="BN522" si="422">BM522/AV522</f>
        <v>#DIV/0!</v>
      </c>
      <c r="BO522" s="124">
        <f t="shared" ref="BO522" si="423">BF522+BH522+BJ522+BL522</f>
        <v>0</v>
      </c>
      <c r="BQ522" s="146"/>
    </row>
    <row r="523" spans="1:69" s="111" customFormat="1" ht="45" customHeight="1" x14ac:dyDescent="0.25">
      <c r="A523" s="289" t="s">
        <v>599</v>
      </c>
      <c r="B523" s="1115"/>
      <c r="C523" s="1116"/>
      <c r="E523" s="933"/>
      <c r="G523" s="933"/>
      <c r="I523" s="933"/>
      <c r="J523" s="933"/>
      <c r="K523" s="933"/>
      <c r="L523" s="933"/>
      <c r="M523" s="933"/>
      <c r="O523" s="933"/>
      <c r="P523" s="933"/>
      <c r="Q523" s="933"/>
      <c r="R523" s="933"/>
      <c r="S523" s="933"/>
      <c r="U523" s="1073"/>
      <c r="V523" s="933"/>
      <c r="W523" s="933"/>
      <c r="X523" s="933"/>
      <c r="Y523" s="933"/>
      <c r="Z523" s="933"/>
      <c r="AA523" s="933"/>
      <c r="AC523" s="1283"/>
      <c r="AD523" s="132"/>
      <c r="AE523" s="117"/>
      <c r="AG523" s="688" t="s">
        <v>821</v>
      </c>
      <c r="AI523" s="289"/>
      <c r="AJ523" s="289"/>
      <c r="AK523" s="289"/>
      <c r="AL523" s="289"/>
      <c r="AM523" s="289"/>
      <c r="AN523" s="289"/>
      <c r="AO523" s="289"/>
      <c r="AP523" s="289"/>
      <c r="AQ523" s="289"/>
      <c r="AR523" s="289"/>
      <c r="AS523" s="289"/>
      <c r="AT523" s="289"/>
      <c r="AV523" s="289">
        <f t="shared" si="404"/>
        <v>0</v>
      </c>
      <c r="AX523" s="291" t="s">
        <v>40</v>
      </c>
      <c r="AZ523" s="289">
        <v>1</v>
      </c>
      <c r="BA523" s="289" t="str">
        <f t="shared" si="406"/>
        <v xml:space="preserve"> </v>
      </c>
      <c r="BC523" s="289" t="s">
        <v>332</v>
      </c>
      <c r="BE523" s="289"/>
      <c r="BF523" s="124"/>
      <c r="BG523" s="289"/>
      <c r="BH523" s="124"/>
      <c r="BI523" s="289"/>
      <c r="BJ523" s="124"/>
      <c r="BK523" s="289"/>
      <c r="BL523" s="124"/>
      <c r="BM523" s="292">
        <f t="shared" si="401"/>
        <v>0</v>
      </c>
      <c r="BN523" s="293" t="e">
        <f t="shared" si="405"/>
        <v>#DIV/0!</v>
      </c>
      <c r="BO523" s="124">
        <f t="shared" si="403"/>
        <v>0</v>
      </c>
      <c r="BQ523" s="146"/>
    </row>
    <row r="524" spans="1:69" s="111" customFormat="1" ht="110.25" customHeight="1" x14ac:dyDescent="0.25">
      <c r="A524" s="289" t="s">
        <v>600</v>
      </c>
      <c r="B524" s="1113" t="s">
        <v>399</v>
      </c>
      <c r="C524" s="1114"/>
      <c r="E524" s="289" t="s">
        <v>122</v>
      </c>
      <c r="G524" s="289" t="s">
        <v>850</v>
      </c>
      <c r="I524" s="289">
        <v>1</v>
      </c>
      <c r="J524" s="289">
        <v>1</v>
      </c>
      <c r="K524" s="289"/>
      <c r="L524" s="289"/>
      <c r="M524" s="289"/>
      <c r="O524" s="289">
        <v>1</v>
      </c>
      <c r="P524" s="289">
        <v>1</v>
      </c>
      <c r="Q524" s="289">
        <v>1</v>
      </c>
      <c r="R524" s="289">
        <v>1</v>
      </c>
      <c r="S524" s="289">
        <v>1</v>
      </c>
      <c r="U524" s="290" t="s">
        <v>355</v>
      </c>
      <c r="V524" s="289">
        <v>1</v>
      </c>
      <c r="W524" s="289"/>
      <c r="X524" s="289"/>
      <c r="Y524" s="289"/>
      <c r="Z524" s="289"/>
      <c r="AA524" s="289"/>
      <c r="AC524" s="291" t="s">
        <v>235</v>
      </c>
      <c r="AD524" s="132"/>
      <c r="AE524" s="289"/>
      <c r="AG524" s="289" t="s">
        <v>713</v>
      </c>
      <c r="AI524" s="289"/>
      <c r="AJ524" s="289"/>
      <c r="AK524" s="289"/>
      <c r="AL524" s="289"/>
      <c r="AM524" s="289"/>
      <c r="AN524" s="289"/>
      <c r="AO524" s="289"/>
      <c r="AP524" s="289"/>
      <c r="AQ524" s="289"/>
      <c r="AR524" s="289"/>
      <c r="AS524" s="289"/>
      <c r="AT524" s="289"/>
      <c r="AV524" s="289">
        <f t="shared" si="404"/>
        <v>0</v>
      </c>
      <c r="AX524" s="291" t="s">
        <v>63</v>
      </c>
      <c r="AZ524" s="289">
        <v>1</v>
      </c>
      <c r="BA524" s="289" t="str">
        <f t="shared" si="406"/>
        <v xml:space="preserve"> </v>
      </c>
      <c r="BC524" s="289"/>
      <c r="BE524" s="289"/>
      <c r="BF524" s="124"/>
      <c r="BG524" s="289"/>
      <c r="BH524" s="124"/>
      <c r="BI524" s="289"/>
      <c r="BJ524" s="124"/>
      <c r="BK524" s="289"/>
      <c r="BL524" s="124"/>
      <c r="BM524" s="292">
        <f t="shared" si="401"/>
        <v>0</v>
      </c>
      <c r="BN524" s="293" t="e">
        <f t="shared" si="405"/>
        <v>#DIV/0!</v>
      </c>
      <c r="BO524" s="124">
        <f t="shared" si="403"/>
        <v>0</v>
      </c>
      <c r="BQ524" s="146"/>
    </row>
    <row r="525" spans="1:69" s="111" customFormat="1" ht="158.25" customHeight="1" x14ac:dyDescent="0.25">
      <c r="A525" s="289" t="s">
        <v>601</v>
      </c>
      <c r="B525" s="1113" t="s">
        <v>1300</v>
      </c>
      <c r="C525" s="1114"/>
      <c r="E525" s="289" t="s">
        <v>400</v>
      </c>
      <c r="G525" s="289" t="s">
        <v>1301</v>
      </c>
      <c r="I525" s="289">
        <v>1</v>
      </c>
      <c r="J525" s="289">
        <v>1</v>
      </c>
      <c r="K525" s="289"/>
      <c r="L525" s="289"/>
      <c r="M525" s="289"/>
      <c r="O525" s="289">
        <v>1</v>
      </c>
      <c r="P525" s="289">
        <v>1</v>
      </c>
      <c r="Q525" s="289">
        <v>1</v>
      </c>
      <c r="R525" s="289">
        <v>1</v>
      </c>
      <c r="S525" s="289">
        <v>1</v>
      </c>
      <c r="U525" s="290" t="s">
        <v>355</v>
      </c>
      <c r="V525" s="289">
        <v>3</v>
      </c>
      <c r="W525" s="289"/>
      <c r="X525" s="289"/>
      <c r="Y525" s="289"/>
      <c r="Z525" s="289"/>
      <c r="AA525" s="289"/>
      <c r="AC525" s="291" t="s">
        <v>235</v>
      </c>
      <c r="AD525" s="132"/>
      <c r="AE525" s="289"/>
      <c r="AG525" s="289" t="s">
        <v>713</v>
      </c>
      <c r="AI525" s="289"/>
      <c r="AJ525" s="289"/>
      <c r="AK525" s="289"/>
      <c r="AL525" s="289"/>
      <c r="AM525" s="289"/>
      <c r="AN525" s="289"/>
      <c r="AO525" s="289"/>
      <c r="AP525" s="289"/>
      <c r="AQ525" s="289"/>
      <c r="AR525" s="289"/>
      <c r="AS525" s="289"/>
      <c r="AT525" s="289"/>
      <c r="AV525" s="289">
        <f t="shared" si="404"/>
        <v>0</v>
      </c>
      <c r="AX525" s="291" t="s">
        <v>63</v>
      </c>
      <c r="AZ525" s="289">
        <v>1</v>
      </c>
      <c r="BA525" s="289" t="str">
        <f t="shared" si="406"/>
        <v xml:space="preserve"> </v>
      </c>
      <c r="BC525" s="289"/>
      <c r="BE525" s="289"/>
      <c r="BF525" s="124"/>
      <c r="BG525" s="289"/>
      <c r="BH525" s="124"/>
      <c r="BI525" s="289"/>
      <c r="BJ525" s="124"/>
      <c r="BK525" s="289"/>
      <c r="BL525" s="124"/>
      <c r="BM525" s="292">
        <f t="shared" si="401"/>
        <v>0</v>
      </c>
      <c r="BN525" s="293" t="e">
        <f t="shared" si="405"/>
        <v>#DIV/0!</v>
      </c>
      <c r="BO525" s="124">
        <f t="shared" si="403"/>
        <v>0</v>
      </c>
      <c r="BQ525" s="146"/>
    </row>
    <row r="526" spans="1:69" s="111" customFormat="1" ht="158.25" customHeight="1" x14ac:dyDescent="0.25">
      <c r="A526" s="289" t="s">
        <v>602</v>
      </c>
      <c r="B526" s="1113" t="s">
        <v>1303</v>
      </c>
      <c r="C526" s="1114"/>
      <c r="E526" s="289" t="s">
        <v>400</v>
      </c>
      <c r="G526" s="289" t="s">
        <v>1301</v>
      </c>
      <c r="I526" s="289">
        <v>1</v>
      </c>
      <c r="J526" s="289">
        <v>1</v>
      </c>
      <c r="K526" s="289"/>
      <c r="L526" s="289"/>
      <c r="M526" s="289"/>
      <c r="O526" s="289">
        <v>1</v>
      </c>
      <c r="P526" s="289">
        <v>1</v>
      </c>
      <c r="Q526" s="289">
        <v>1</v>
      </c>
      <c r="R526" s="289">
        <v>1</v>
      </c>
      <c r="S526" s="289">
        <v>1</v>
      </c>
      <c r="U526" s="290" t="s">
        <v>355</v>
      </c>
      <c r="V526" s="289">
        <v>3</v>
      </c>
      <c r="W526" s="289"/>
      <c r="X526" s="289"/>
      <c r="Y526" s="289"/>
      <c r="Z526" s="289"/>
      <c r="AA526" s="289"/>
      <c r="AC526" s="291" t="s">
        <v>235</v>
      </c>
      <c r="AD526" s="132"/>
      <c r="AE526" s="289"/>
      <c r="AG526" s="289" t="s">
        <v>713</v>
      </c>
      <c r="AI526" s="289"/>
      <c r="AJ526" s="289"/>
      <c r="AK526" s="289"/>
      <c r="AL526" s="289"/>
      <c r="AM526" s="289"/>
      <c r="AN526" s="289"/>
      <c r="AO526" s="289"/>
      <c r="AP526" s="289"/>
      <c r="AQ526" s="289"/>
      <c r="AR526" s="289"/>
      <c r="AS526" s="289"/>
      <c r="AT526" s="289"/>
      <c r="AV526" s="289">
        <f t="shared" si="404"/>
        <v>0</v>
      </c>
      <c r="AX526" s="291" t="s">
        <v>63</v>
      </c>
      <c r="AZ526" s="289">
        <v>1</v>
      </c>
      <c r="BA526" s="289" t="str">
        <f t="shared" si="406"/>
        <v xml:space="preserve"> </v>
      </c>
      <c r="BC526" s="289"/>
      <c r="BE526" s="289"/>
      <c r="BF526" s="124"/>
      <c r="BG526" s="289"/>
      <c r="BH526" s="124"/>
      <c r="BI526" s="289"/>
      <c r="BJ526" s="124"/>
      <c r="BK526" s="289"/>
      <c r="BL526" s="124"/>
      <c r="BM526" s="292">
        <f t="shared" si="401"/>
        <v>0</v>
      </c>
      <c r="BN526" s="293" t="e">
        <f t="shared" si="405"/>
        <v>#DIV/0!</v>
      </c>
      <c r="BO526" s="124">
        <f t="shared" si="403"/>
        <v>0</v>
      </c>
      <c r="BQ526" s="146"/>
    </row>
    <row r="527" spans="1:69" s="91" customFormat="1" ht="9" customHeight="1" thickBot="1" x14ac:dyDescent="0.3">
      <c r="A527" s="111"/>
      <c r="B527" s="112"/>
      <c r="C527" s="112"/>
      <c r="D527" s="111"/>
      <c r="E527" s="111"/>
      <c r="F527" s="111"/>
      <c r="G527" s="111"/>
      <c r="H527" s="111"/>
      <c r="I527" s="111"/>
      <c r="J527" s="111"/>
      <c r="K527" s="111"/>
      <c r="L527" s="111"/>
      <c r="M527" s="111"/>
      <c r="N527" s="111"/>
      <c r="O527" s="111"/>
      <c r="P527" s="111"/>
      <c r="Q527" s="111"/>
      <c r="R527" s="111"/>
      <c r="S527" s="111"/>
      <c r="T527" s="111"/>
      <c r="U527" s="113"/>
      <c r="V527" s="111"/>
      <c r="W527" s="111"/>
      <c r="X527" s="111"/>
      <c r="Y527" s="111"/>
      <c r="Z527" s="111"/>
      <c r="AA527" s="111"/>
      <c r="AB527" s="111"/>
      <c r="AC527" s="114"/>
      <c r="AD527" s="132"/>
      <c r="AE527" s="111"/>
      <c r="AF527" s="111"/>
      <c r="AG527" s="111"/>
      <c r="AH527" s="111"/>
      <c r="AI527" s="111"/>
      <c r="AJ527" s="111"/>
      <c r="AK527" s="111"/>
      <c r="AL527" s="111"/>
      <c r="AM527" s="111"/>
      <c r="AN527" s="111"/>
      <c r="AO527" s="111"/>
      <c r="AP527" s="111"/>
      <c r="AQ527" s="111"/>
      <c r="AR527" s="111"/>
      <c r="AS527" s="111"/>
      <c r="AT527" s="111"/>
      <c r="AV527" s="111"/>
      <c r="AX527" s="112"/>
      <c r="AY527" s="111"/>
      <c r="AZ527" s="111"/>
      <c r="BA527" s="111"/>
      <c r="BC527" s="111"/>
      <c r="BE527" s="111"/>
      <c r="BF527" s="115"/>
      <c r="BG527" s="111"/>
      <c r="BH527" s="115"/>
      <c r="BI527" s="111"/>
      <c r="BJ527" s="115"/>
      <c r="BK527" s="111"/>
      <c r="BL527" s="115"/>
      <c r="BM527" s="116"/>
      <c r="BN527" s="116"/>
      <c r="BO527" s="115"/>
    </row>
    <row r="528" spans="1:69" s="203" customFormat="1" ht="60.6" customHeight="1" thickTop="1" thickBot="1" x14ac:dyDescent="0.3">
      <c r="A528" s="1087" t="str">
        <f>B499</f>
        <v>ACTIVIDADES DE ACOMPAÑAMIENTO Y PREVENCIÓN</v>
      </c>
      <c r="B528" s="1087"/>
      <c r="C528" s="442" t="s">
        <v>333</v>
      </c>
      <c r="D528" s="200"/>
      <c r="E528" s="409">
        <f>COUNTIF(BC501:BC526,"P")</f>
        <v>15</v>
      </c>
      <c r="F528" s="200"/>
      <c r="G528" s="577">
        <f>E528/(E528+E529)</f>
        <v>0.65217391304347827</v>
      </c>
      <c r="H528" s="200"/>
      <c r="I528" s="409">
        <f>SUM(I501:I526)</f>
        <v>3</v>
      </c>
      <c r="J528" s="409">
        <f>SUM(J501:J526)</f>
        <v>5</v>
      </c>
      <c r="K528" s="409">
        <f>SUM(K501:K526)</f>
        <v>0</v>
      </c>
      <c r="L528" s="409">
        <f>SUM(L501:L526)</f>
        <v>0</v>
      </c>
      <c r="M528" s="409">
        <f>SUM(M501:M526)</f>
        <v>0</v>
      </c>
      <c r="N528" s="201"/>
      <c r="O528" s="409">
        <f>SUM(O501:O526)</f>
        <v>5</v>
      </c>
      <c r="P528" s="409">
        <f>SUM(P501:P526)</f>
        <v>5</v>
      </c>
      <c r="Q528" s="409">
        <f>SUM(Q501:Q526)</f>
        <v>5</v>
      </c>
      <c r="R528" s="409">
        <f>SUM(R501:R526)</f>
        <v>5</v>
      </c>
      <c r="S528" s="409">
        <f>SUM(S501:S526)</f>
        <v>5</v>
      </c>
      <c r="T528" s="200"/>
      <c r="U528" s="202"/>
      <c r="V528" s="200"/>
      <c r="W528" s="516">
        <f>SUM(W501:W526)</f>
        <v>0</v>
      </c>
      <c r="X528" s="516">
        <f>SUM(X501:X526)</f>
        <v>1</v>
      </c>
      <c r="Y528" s="516">
        <f>SUM(Y501:Y526)</f>
        <v>1</v>
      </c>
      <c r="Z528" s="516">
        <f>SUM(Z501:Z526)</f>
        <v>0</v>
      </c>
      <c r="AA528" s="516">
        <f>SUM(AA501:AA526)</f>
        <v>0</v>
      </c>
      <c r="AB528" s="200"/>
      <c r="AC528" s="887"/>
      <c r="AD528" s="639"/>
      <c r="AE528" s="200"/>
      <c r="AF528" s="200"/>
      <c r="AG528" s="409" t="s">
        <v>253</v>
      </c>
      <c r="AH528" s="200"/>
      <c r="AI528" s="1087">
        <f>SUM(AI501:AK526)</f>
        <v>1</v>
      </c>
      <c r="AJ528" s="1087"/>
      <c r="AK528" s="1087"/>
      <c r="AL528" s="1087">
        <f>SUM(AL501:AN526)</f>
        <v>0</v>
      </c>
      <c r="AM528" s="1087"/>
      <c r="AN528" s="1087"/>
      <c r="AO528" s="1087">
        <f>SUM(AO501:AQ526)</f>
        <v>0</v>
      </c>
      <c r="AP528" s="1087"/>
      <c r="AQ528" s="1087"/>
      <c r="AR528" s="1087">
        <f>SUM(AR501:AT526)</f>
        <v>1</v>
      </c>
      <c r="AS528" s="1087"/>
      <c r="AT528" s="1087"/>
      <c r="AV528" s="1087">
        <f>SUM(AV501:AV526)</f>
        <v>2</v>
      </c>
      <c r="AX528" s="831" t="s">
        <v>264</v>
      </c>
      <c r="AY528" s="200"/>
      <c r="AZ528" s="409">
        <f>SUM(AZ501:AZ526)</f>
        <v>15</v>
      </c>
      <c r="BA528" s="409">
        <f>SUM(BA501:BA526)</f>
        <v>1</v>
      </c>
      <c r="BC528" s="201"/>
      <c r="BE528" s="385">
        <f t="shared" ref="BE528:BM528" si="424">SUM(BE501:BE526)</f>
        <v>0</v>
      </c>
      <c r="BF528" s="348">
        <f t="shared" si="424"/>
        <v>0</v>
      </c>
      <c r="BG528" s="385">
        <f t="shared" si="424"/>
        <v>0</v>
      </c>
      <c r="BH528" s="348">
        <f t="shared" si="424"/>
        <v>0</v>
      </c>
      <c r="BI528" s="385">
        <f t="shared" si="424"/>
        <v>0</v>
      </c>
      <c r="BJ528" s="348">
        <f t="shared" si="424"/>
        <v>0</v>
      </c>
      <c r="BK528" s="385">
        <f t="shared" si="424"/>
        <v>0</v>
      </c>
      <c r="BL528" s="348">
        <f t="shared" si="424"/>
        <v>0</v>
      </c>
      <c r="BM528" s="1207">
        <f t="shared" si="424"/>
        <v>0</v>
      </c>
      <c r="BN528" s="1208">
        <f>BM528/AV528</f>
        <v>0</v>
      </c>
      <c r="BO528" s="847">
        <f>SUM(BO501:BO526)</f>
        <v>0</v>
      </c>
      <c r="BP528" s="204"/>
      <c r="BQ528" s="204"/>
    </row>
    <row r="529" spans="1:69" s="203" customFormat="1" ht="60.6" customHeight="1" thickTop="1" thickBot="1" x14ac:dyDescent="0.3">
      <c r="A529" s="1087"/>
      <c r="B529" s="1087"/>
      <c r="C529" s="442" t="s">
        <v>334</v>
      </c>
      <c r="D529" s="200"/>
      <c r="E529" s="409">
        <f>COUNTIF(BC501:BC526,"C")</f>
        <v>8</v>
      </c>
      <c r="F529" s="200"/>
      <c r="G529" s="577">
        <f>E529/(E528+E529)</f>
        <v>0.34782608695652173</v>
      </c>
      <c r="H529" s="200"/>
      <c r="I529" s="1087">
        <f>SUM(I528:M528)</f>
        <v>8</v>
      </c>
      <c r="J529" s="1087"/>
      <c r="K529" s="1087"/>
      <c r="L529" s="1087"/>
      <c r="M529" s="1087"/>
      <c r="N529" s="201"/>
      <c r="O529" s="1087">
        <f>SUM(O528:S528)</f>
        <v>25</v>
      </c>
      <c r="P529" s="1087"/>
      <c r="Q529" s="1087"/>
      <c r="R529" s="1087"/>
      <c r="S529" s="1087"/>
      <c r="T529" s="200"/>
      <c r="U529" s="202"/>
      <c r="V529" s="200"/>
      <c r="W529" s="200"/>
      <c r="X529" s="200"/>
      <c r="Y529" s="200"/>
      <c r="Z529" s="200"/>
      <c r="AA529" s="200"/>
      <c r="AB529" s="200"/>
      <c r="AC529" s="887"/>
      <c r="AD529" s="639"/>
      <c r="AE529" s="200"/>
      <c r="AF529" s="200"/>
      <c r="AG529" s="409" t="s">
        <v>766</v>
      </c>
      <c r="AH529" s="200"/>
      <c r="AI529" s="1087">
        <f>AI528+AL528+AO528+AR528</f>
        <v>2</v>
      </c>
      <c r="AJ529" s="1087"/>
      <c r="AK529" s="1087"/>
      <c r="AL529" s="1087"/>
      <c r="AM529" s="1087"/>
      <c r="AN529" s="1087"/>
      <c r="AO529" s="1087"/>
      <c r="AP529" s="1087"/>
      <c r="AQ529" s="1087"/>
      <c r="AR529" s="1087"/>
      <c r="AS529" s="1087"/>
      <c r="AT529" s="1087"/>
      <c r="AV529" s="1087"/>
      <c r="AX529" s="831"/>
      <c r="AY529" s="200"/>
      <c r="AZ529" s="1224">
        <f>BA528/AZ528</f>
        <v>6.6666666666666666E-2</v>
      </c>
      <c r="BA529" s="1224"/>
      <c r="BC529" s="206"/>
      <c r="BE529" s="386">
        <f>BE528/AI528</f>
        <v>0</v>
      </c>
      <c r="BF529" s="275"/>
      <c r="BG529" s="386" t="e">
        <f>BG528/AL528</f>
        <v>#DIV/0!</v>
      </c>
      <c r="BH529" s="275"/>
      <c r="BI529" s="386" t="e">
        <f>BI528/AO528</f>
        <v>#DIV/0!</v>
      </c>
      <c r="BJ529" s="275"/>
      <c r="BK529" s="386">
        <f>BK528/AR528</f>
        <v>0</v>
      </c>
      <c r="BL529" s="275"/>
      <c r="BM529" s="1207"/>
      <c r="BN529" s="1208"/>
      <c r="BO529" s="847"/>
      <c r="BP529" s="204"/>
      <c r="BQ529" s="204"/>
    </row>
    <row r="530" spans="1:69" s="91" customFormat="1" ht="23.4" thickTop="1" x14ac:dyDescent="0.25">
      <c r="A530" s="117"/>
      <c r="B530" s="118"/>
      <c r="C530" s="118"/>
      <c r="D530" s="111"/>
      <c r="E530" s="111"/>
      <c r="F530" s="111"/>
      <c r="G530" s="111"/>
      <c r="H530" s="111"/>
      <c r="I530" s="111"/>
      <c r="J530" s="111"/>
      <c r="K530" s="111"/>
      <c r="L530" s="111"/>
      <c r="M530" s="111"/>
      <c r="N530" s="111"/>
      <c r="O530" s="111"/>
      <c r="P530" s="111"/>
      <c r="Q530" s="111"/>
      <c r="R530" s="111"/>
      <c r="S530" s="111"/>
      <c r="T530" s="111"/>
      <c r="U530" s="113"/>
      <c r="V530" s="111"/>
      <c r="W530" s="111"/>
      <c r="X530" s="111"/>
      <c r="Y530" s="111"/>
      <c r="Z530" s="111"/>
      <c r="AA530" s="111"/>
      <c r="AB530" s="111"/>
      <c r="AC530" s="114"/>
      <c r="AD530" s="132"/>
      <c r="AE530" s="111"/>
      <c r="AF530" s="111"/>
      <c r="AG530" s="111"/>
      <c r="AH530" s="111"/>
      <c r="AI530" s="111"/>
      <c r="AJ530" s="111"/>
      <c r="AK530" s="111"/>
      <c r="AL530" s="111"/>
      <c r="AM530" s="111"/>
      <c r="AN530" s="111"/>
      <c r="AO530" s="111"/>
      <c r="AP530" s="111"/>
      <c r="AQ530" s="111"/>
      <c r="AR530" s="111"/>
      <c r="AS530" s="111"/>
      <c r="AT530" s="111"/>
      <c r="AV530" s="111"/>
      <c r="AX530" s="112"/>
      <c r="AY530" s="111"/>
      <c r="AZ530" s="111"/>
      <c r="BA530" s="111"/>
      <c r="BC530" s="111"/>
      <c r="BF530" s="115"/>
      <c r="BH530" s="115"/>
      <c r="BJ530" s="115"/>
      <c r="BL530" s="115"/>
      <c r="BM530" s="116"/>
      <c r="BN530" s="116"/>
      <c r="BO530" s="115"/>
    </row>
    <row r="531" spans="1:69" s="204" customFormat="1" ht="58.2" customHeight="1" x14ac:dyDescent="0.25">
      <c r="A531" s="1117">
        <v>22</v>
      </c>
      <c r="B531" s="1109" t="s">
        <v>324</v>
      </c>
      <c r="C531" s="1110"/>
      <c r="D531" s="201"/>
      <c r="E531" s="111"/>
      <c r="F531" s="111"/>
      <c r="G531" s="111"/>
      <c r="H531" s="201"/>
      <c r="I531" s="201"/>
      <c r="J531" s="201"/>
      <c r="K531" s="201"/>
      <c r="L531" s="201"/>
      <c r="M531" s="201"/>
      <c r="N531" s="201"/>
      <c r="O531" s="201"/>
      <c r="P531" s="201"/>
      <c r="Q531" s="201"/>
      <c r="R531" s="201"/>
      <c r="S531" s="201"/>
      <c r="T531" s="201"/>
      <c r="U531" s="208"/>
      <c r="V531" s="201"/>
      <c r="W531" s="201"/>
      <c r="X531" s="201"/>
      <c r="Y531" s="201"/>
      <c r="Z531" s="201"/>
      <c r="AA531" s="201"/>
      <c r="AB531" s="201"/>
      <c r="AC531" s="207"/>
      <c r="AD531" s="205"/>
      <c r="AE531" s="201"/>
      <c r="AF531" s="201"/>
      <c r="AG531" s="201"/>
      <c r="AH531" s="201"/>
      <c r="AI531" s="201"/>
      <c r="AJ531" s="201"/>
      <c r="AK531" s="201"/>
      <c r="AL531" s="201"/>
      <c r="AM531" s="201"/>
      <c r="AN531" s="201"/>
      <c r="AO531" s="201"/>
      <c r="AP531" s="201"/>
      <c r="AQ531" s="201"/>
      <c r="AR531" s="201"/>
      <c r="AS531" s="201"/>
      <c r="AT531" s="201"/>
      <c r="AV531" s="201"/>
      <c r="AX531" s="207"/>
      <c r="AY531" s="201"/>
      <c r="AZ531" s="201"/>
      <c r="BA531" s="201"/>
      <c r="BC531" s="201"/>
      <c r="BF531" s="209"/>
      <c r="BH531" s="209"/>
      <c r="BJ531" s="209"/>
      <c r="BL531" s="209"/>
      <c r="BM531" s="203"/>
      <c r="BN531" s="203"/>
      <c r="BO531" s="209"/>
    </row>
    <row r="532" spans="1:69" s="204" customFormat="1" ht="115.95" customHeight="1" x14ac:dyDescent="0.25">
      <c r="A532" s="1118"/>
      <c r="B532" s="1111" t="s">
        <v>697</v>
      </c>
      <c r="C532" s="1112"/>
      <c r="D532" s="201"/>
      <c r="E532" s="111"/>
      <c r="F532" s="111"/>
      <c r="G532" s="111"/>
      <c r="H532" s="201"/>
      <c r="I532" s="210"/>
      <c r="J532" s="210"/>
      <c r="K532" s="210"/>
      <c r="L532" s="210"/>
      <c r="M532" s="210"/>
      <c r="N532" s="201"/>
      <c r="O532" s="201"/>
      <c r="P532" s="201"/>
      <c r="Q532" s="201"/>
      <c r="R532" s="201"/>
      <c r="S532" s="201"/>
      <c r="T532" s="201"/>
      <c r="U532" s="211"/>
      <c r="V532" s="210"/>
      <c r="W532" s="201"/>
      <c r="X532" s="201"/>
      <c r="Y532" s="201"/>
      <c r="Z532" s="201"/>
      <c r="AA532" s="201"/>
      <c r="AB532" s="201"/>
      <c r="AC532" s="207"/>
      <c r="AD532" s="205"/>
      <c r="AE532" s="201"/>
      <c r="AF532" s="201"/>
      <c r="AG532" s="210"/>
      <c r="AH532" s="201"/>
      <c r="AI532" s="201"/>
      <c r="AJ532" s="201"/>
      <c r="AK532" s="201"/>
      <c r="AL532" s="201"/>
      <c r="AM532" s="201"/>
      <c r="AN532" s="201"/>
      <c r="AO532" s="201"/>
      <c r="AP532" s="201"/>
      <c r="AQ532" s="201"/>
      <c r="AR532" s="201"/>
      <c r="AS532" s="201"/>
      <c r="AT532" s="201"/>
      <c r="AV532" s="210"/>
      <c r="AX532" s="207"/>
      <c r="AY532" s="201"/>
      <c r="AZ532" s="210"/>
      <c r="BA532" s="210"/>
      <c r="BC532" s="210"/>
      <c r="BF532" s="209"/>
      <c r="BH532" s="209"/>
      <c r="BJ532" s="209"/>
      <c r="BL532" s="209"/>
      <c r="BM532" s="203"/>
      <c r="BN532" s="203"/>
      <c r="BO532" s="209"/>
    </row>
    <row r="533" spans="1:69" s="112" customFormat="1" ht="109.2" customHeight="1" x14ac:dyDescent="0.25">
      <c r="A533" s="685" t="s">
        <v>604</v>
      </c>
      <c r="B533" s="722" t="s">
        <v>1192</v>
      </c>
      <c r="C533" s="723"/>
      <c r="D533" s="371"/>
      <c r="E533" s="346" t="s">
        <v>706</v>
      </c>
      <c r="F533" s="371"/>
      <c r="G533" s="346" t="s">
        <v>1301</v>
      </c>
      <c r="H533" s="371"/>
      <c r="I533" s="346">
        <v>1</v>
      </c>
      <c r="J533" s="346"/>
      <c r="K533" s="346"/>
      <c r="L533" s="346"/>
      <c r="M533" s="346"/>
      <c r="N533" s="371"/>
      <c r="O533" s="346"/>
      <c r="P533" s="346"/>
      <c r="Q533" s="346">
        <v>1</v>
      </c>
      <c r="R533" s="346"/>
      <c r="S533" s="346"/>
      <c r="T533" s="144"/>
      <c r="U533" s="440" t="s">
        <v>354</v>
      </c>
      <c r="V533" s="346">
        <v>1</v>
      </c>
      <c r="W533" s="144"/>
      <c r="X533" s="111"/>
      <c r="Y533" s="111"/>
      <c r="Z533" s="111"/>
      <c r="AA533" s="111"/>
      <c r="AB533" s="145"/>
      <c r="AC533" s="419" t="s">
        <v>238</v>
      </c>
      <c r="AD533" s="132"/>
      <c r="AE533" s="111"/>
      <c r="AF533" s="145"/>
      <c r="AG533" s="524" t="s">
        <v>335</v>
      </c>
      <c r="AH533" s="371"/>
      <c r="AI533" s="346"/>
      <c r="AJ533" s="346"/>
      <c r="AK533" s="346"/>
      <c r="AL533" s="346"/>
      <c r="AM533" s="346"/>
      <c r="AN533" s="346"/>
      <c r="AO533" s="346"/>
      <c r="AP533" s="346"/>
      <c r="AQ533" s="346"/>
      <c r="AR533" s="346"/>
      <c r="AS533" s="346"/>
      <c r="AT533" s="346"/>
      <c r="AU533" s="91"/>
      <c r="AV533" s="346">
        <f>SUM(AI533:AT533)</f>
        <v>0</v>
      </c>
      <c r="AW533" s="91"/>
      <c r="AX533" s="419" t="s">
        <v>83</v>
      </c>
      <c r="AY533" s="145"/>
      <c r="AZ533" s="346">
        <v>1</v>
      </c>
      <c r="BA533" s="346" t="str">
        <f>IF(AV533&lt;&gt;0,1," ")</f>
        <v xml:space="preserve"> </v>
      </c>
      <c r="BB533" s="91"/>
      <c r="BC533" s="295" t="s">
        <v>3</v>
      </c>
      <c r="BE533" s="346"/>
      <c r="BF533" s="347"/>
      <c r="BG533" s="346"/>
      <c r="BH533" s="347"/>
      <c r="BI533" s="346"/>
      <c r="BJ533" s="347"/>
      <c r="BK533" s="346"/>
      <c r="BL533" s="347"/>
      <c r="BM533" s="363">
        <f t="shared" ref="BM533:BM547" si="425">BE533+BG533+BI533+BK533</f>
        <v>0</v>
      </c>
      <c r="BN533" s="364" t="e">
        <f>BM533/AV533</f>
        <v>#DIV/0!</v>
      </c>
      <c r="BO533" s="347">
        <f t="shared" ref="BO533:BO547" si="426">BF533+BH533+BJ533+BL533</f>
        <v>0</v>
      </c>
      <c r="BQ533" s="349"/>
    </row>
    <row r="534" spans="1:69" s="112" customFormat="1" ht="61.5" customHeight="1" x14ac:dyDescent="0.25">
      <c r="A534" s="295" t="s">
        <v>605</v>
      </c>
      <c r="B534" s="722" t="s">
        <v>1193</v>
      </c>
      <c r="C534" s="723"/>
      <c r="D534" s="371"/>
      <c r="E534" s="346" t="s">
        <v>706</v>
      </c>
      <c r="F534" s="371"/>
      <c r="G534" s="346" t="s">
        <v>1301</v>
      </c>
      <c r="H534" s="371"/>
      <c r="I534" s="709">
        <v>1</v>
      </c>
      <c r="J534" s="709"/>
      <c r="K534" s="709"/>
      <c r="L534" s="709"/>
      <c r="M534" s="709"/>
      <c r="N534" s="371"/>
      <c r="O534" s="709"/>
      <c r="P534" s="709"/>
      <c r="Q534" s="709">
        <v>1</v>
      </c>
      <c r="R534" s="709"/>
      <c r="S534" s="709"/>
      <c r="T534" s="144"/>
      <c r="U534" s="726" t="s">
        <v>354</v>
      </c>
      <c r="V534" s="709">
        <v>1</v>
      </c>
      <c r="W534" s="728"/>
      <c r="X534" s="717"/>
      <c r="Y534" s="717"/>
      <c r="Z534" s="717"/>
      <c r="AA534" s="717"/>
      <c r="AB534" s="145"/>
      <c r="AC534" s="719" t="s">
        <v>238</v>
      </c>
      <c r="AD534" s="132"/>
      <c r="AE534" s="717"/>
      <c r="AF534" s="145"/>
      <c r="AG534" s="295" t="s">
        <v>61</v>
      </c>
      <c r="AH534" s="371"/>
      <c r="AI534" s="934"/>
      <c r="AJ534" s="934"/>
      <c r="AK534" s="934"/>
      <c r="AL534" s="934"/>
      <c r="AM534" s="934"/>
      <c r="AN534" s="934"/>
      <c r="AO534" s="934"/>
      <c r="AP534" s="934"/>
      <c r="AQ534" s="934"/>
      <c r="AR534" s="934"/>
      <c r="AS534" s="934"/>
      <c r="AT534" s="934"/>
      <c r="AU534" s="91"/>
      <c r="AV534" s="709">
        <f>SUM(AI534:AT535)</f>
        <v>0</v>
      </c>
      <c r="AW534" s="91"/>
      <c r="AX534" s="719" t="s">
        <v>31</v>
      </c>
      <c r="AY534" s="145"/>
      <c r="AZ534" s="709">
        <v>1</v>
      </c>
      <c r="BA534" s="709" t="str">
        <f>IF(AV534&lt;&gt;0,1," ")</f>
        <v xml:space="preserve"> </v>
      </c>
      <c r="BB534" s="91"/>
      <c r="BC534" s="295" t="s">
        <v>332</v>
      </c>
      <c r="BE534" s="709"/>
      <c r="BF534" s="699"/>
      <c r="BG534" s="709"/>
      <c r="BH534" s="699"/>
      <c r="BI534" s="709"/>
      <c r="BJ534" s="699"/>
      <c r="BK534" s="709"/>
      <c r="BL534" s="699"/>
      <c r="BM534" s="711">
        <f t="shared" si="425"/>
        <v>0</v>
      </c>
      <c r="BN534" s="713" t="e">
        <f>BM534/AV534</f>
        <v>#DIV/0!</v>
      </c>
      <c r="BO534" s="699">
        <f t="shared" si="426"/>
        <v>0</v>
      </c>
      <c r="BQ534" s="715"/>
    </row>
    <row r="535" spans="1:69" s="112" customFormat="1" ht="61.5" customHeight="1" x14ac:dyDescent="0.25">
      <c r="A535" s="295" t="s">
        <v>605</v>
      </c>
      <c r="B535" s="724"/>
      <c r="C535" s="725"/>
      <c r="D535" s="371"/>
      <c r="E535" s="346" t="s">
        <v>706</v>
      </c>
      <c r="F535" s="371"/>
      <c r="G535" s="346" t="s">
        <v>1301</v>
      </c>
      <c r="H535" s="371"/>
      <c r="I535" s="710"/>
      <c r="J535" s="710"/>
      <c r="K535" s="710"/>
      <c r="L535" s="710"/>
      <c r="M535" s="710"/>
      <c r="N535" s="371"/>
      <c r="O535" s="710"/>
      <c r="P535" s="710"/>
      <c r="Q535" s="710"/>
      <c r="R535" s="710"/>
      <c r="S535" s="710"/>
      <c r="T535" s="144"/>
      <c r="U535" s="727"/>
      <c r="V535" s="710"/>
      <c r="W535" s="728"/>
      <c r="X535" s="717"/>
      <c r="Y535" s="717"/>
      <c r="Z535" s="717"/>
      <c r="AA535" s="717"/>
      <c r="AB535" s="145"/>
      <c r="AC535" s="720"/>
      <c r="AD535" s="132"/>
      <c r="AE535" s="717"/>
      <c r="AF535" s="145"/>
      <c r="AG535" s="474" t="s">
        <v>1017</v>
      </c>
      <c r="AH535" s="371"/>
      <c r="AI535" s="710"/>
      <c r="AJ535" s="710"/>
      <c r="AK535" s="710"/>
      <c r="AL535" s="710"/>
      <c r="AM535" s="710"/>
      <c r="AN535" s="710"/>
      <c r="AO535" s="710"/>
      <c r="AP535" s="710"/>
      <c r="AQ535" s="710"/>
      <c r="AR535" s="710"/>
      <c r="AS535" s="710"/>
      <c r="AT535" s="710"/>
      <c r="AU535" s="91"/>
      <c r="AV535" s="710"/>
      <c r="AW535" s="91"/>
      <c r="AX535" s="720"/>
      <c r="AY535" s="145"/>
      <c r="AZ535" s="710"/>
      <c r="BA535" s="710"/>
      <c r="BB535" s="91"/>
      <c r="BC535" s="295" t="s">
        <v>332</v>
      </c>
      <c r="BE535" s="710"/>
      <c r="BF535" s="700"/>
      <c r="BG535" s="710"/>
      <c r="BH535" s="700"/>
      <c r="BI535" s="710"/>
      <c r="BJ535" s="700"/>
      <c r="BK535" s="710"/>
      <c r="BL535" s="700"/>
      <c r="BM535" s="712"/>
      <c r="BN535" s="714"/>
      <c r="BO535" s="700"/>
      <c r="BQ535" s="716"/>
    </row>
    <row r="536" spans="1:69" s="91" customFormat="1" ht="102" customHeight="1" x14ac:dyDescent="0.25">
      <c r="A536" s="295" t="s">
        <v>606</v>
      </c>
      <c r="B536" s="1089" t="s">
        <v>1194</v>
      </c>
      <c r="C536" s="1090"/>
      <c r="D536" s="111"/>
      <c r="E536" s="346" t="s">
        <v>706</v>
      </c>
      <c r="F536" s="111"/>
      <c r="G536" s="346" t="s">
        <v>1301</v>
      </c>
      <c r="H536" s="111"/>
      <c r="I536" s="295">
        <v>1</v>
      </c>
      <c r="J536" s="295"/>
      <c r="K536" s="295"/>
      <c r="L536" s="295"/>
      <c r="M536" s="295"/>
      <c r="N536" s="111"/>
      <c r="O536" s="295">
        <v>1</v>
      </c>
      <c r="P536" s="295"/>
      <c r="Q536" s="295"/>
      <c r="R536" s="295"/>
      <c r="S536" s="295"/>
      <c r="T536" s="111"/>
      <c r="U536" s="296" t="s">
        <v>354</v>
      </c>
      <c r="V536" s="295">
        <v>1</v>
      </c>
      <c r="W536" s="144"/>
      <c r="X536" s="111"/>
      <c r="Y536" s="111"/>
      <c r="Z536" s="111"/>
      <c r="AA536" s="111"/>
      <c r="AB536" s="111"/>
      <c r="AC536" s="294" t="s">
        <v>238</v>
      </c>
      <c r="AD536" s="132"/>
      <c r="AE536" s="111"/>
      <c r="AF536" s="111"/>
      <c r="AG536" s="295" t="s">
        <v>349</v>
      </c>
      <c r="AH536" s="111"/>
      <c r="AI536" s="295"/>
      <c r="AJ536" s="295"/>
      <c r="AK536" s="295"/>
      <c r="AL536" s="295"/>
      <c r="AM536" s="295"/>
      <c r="AN536" s="295"/>
      <c r="AO536" s="295"/>
      <c r="AP536" s="295"/>
      <c r="AQ536" s="295"/>
      <c r="AR536" s="295"/>
      <c r="AS536" s="295"/>
      <c r="AT536" s="295"/>
      <c r="AV536" s="295">
        <f>SUM(AI536:AT536)</f>
        <v>0</v>
      </c>
      <c r="AX536" s="294" t="s">
        <v>35</v>
      </c>
      <c r="AY536" s="111"/>
      <c r="AZ536" s="295">
        <v>1</v>
      </c>
      <c r="BA536" s="346" t="str">
        <f>IF(AV536&lt;&gt;0,1," ")</f>
        <v xml:space="preserve"> </v>
      </c>
      <c r="BC536" s="295" t="s">
        <v>332</v>
      </c>
      <c r="BE536" s="295"/>
      <c r="BF536" s="124"/>
      <c r="BG536" s="295"/>
      <c r="BH536" s="124"/>
      <c r="BI536" s="295"/>
      <c r="BJ536" s="124"/>
      <c r="BK536" s="295"/>
      <c r="BL536" s="124"/>
      <c r="BM536" s="297">
        <f t="shared" si="425"/>
        <v>0</v>
      </c>
      <c r="BN536" s="298" t="e">
        <f>BM536/AV536</f>
        <v>#DIV/0!</v>
      </c>
      <c r="BO536" s="124">
        <f t="shared" si="426"/>
        <v>0</v>
      </c>
      <c r="BQ536" s="128"/>
    </row>
    <row r="537" spans="1:69" s="112" customFormat="1" ht="54" customHeight="1" x14ac:dyDescent="0.25">
      <c r="A537" s="295" t="s">
        <v>607</v>
      </c>
      <c r="B537" s="722" t="s">
        <v>1195</v>
      </c>
      <c r="C537" s="723"/>
      <c r="D537" s="371"/>
      <c r="E537" s="346" t="s">
        <v>706</v>
      </c>
      <c r="F537" s="371"/>
      <c r="G537" s="346" t="s">
        <v>1301</v>
      </c>
      <c r="H537" s="371"/>
      <c r="I537" s="709">
        <v>1</v>
      </c>
      <c r="J537" s="709"/>
      <c r="K537" s="709"/>
      <c r="L537" s="709"/>
      <c r="M537" s="709"/>
      <c r="N537" s="371"/>
      <c r="O537" s="709"/>
      <c r="P537" s="709"/>
      <c r="Q537" s="709">
        <v>1</v>
      </c>
      <c r="R537" s="709"/>
      <c r="S537" s="709"/>
      <c r="T537" s="144"/>
      <c r="U537" s="726" t="s">
        <v>354</v>
      </c>
      <c r="V537" s="709">
        <v>1</v>
      </c>
      <c r="W537" s="728"/>
      <c r="X537" s="717"/>
      <c r="Y537" s="717"/>
      <c r="Z537" s="717"/>
      <c r="AA537" s="717"/>
      <c r="AB537" s="145"/>
      <c r="AC537" s="719" t="s">
        <v>238</v>
      </c>
      <c r="AD537" s="132"/>
      <c r="AE537" s="717"/>
      <c r="AF537" s="145"/>
      <c r="AG537" s="295" t="s">
        <v>61</v>
      </c>
      <c r="AH537" s="371"/>
      <c r="AI537" s="934"/>
      <c r="AJ537" s="934"/>
      <c r="AK537" s="934"/>
      <c r="AL537" s="934"/>
      <c r="AM537" s="934"/>
      <c r="AN537" s="934"/>
      <c r="AO537" s="934"/>
      <c r="AP537" s="934"/>
      <c r="AQ537" s="934"/>
      <c r="AR537" s="934"/>
      <c r="AS537" s="934"/>
      <c r="AT537" s="934"/>
      <c r="AU537" s="91"/>
      <c r="AV537" s="709">
        <f>SUM(AI537:AT538)</f>
        <v>0</v>
      </c>
      <c r="AW537" s="91"/>
      <c r="AX537" s="719" t="s">
        <v>31</v>
      </c>
      <c r="AY537" s="145"/>
      <c r="AZ537" s="709">
        <v>1</v>
      </c>
      <c r="BA537" s="709" t="str">
        <f>IF(AV537&lt;&gt;0,1," ")</f>
        <v xml:space="preserve"> </v>
      </c>
      <c r="BB537" s="91"/>
      <c r="BC537" s="295" t="s">
        <v>332</v>
      </c>
      <c r="BE537" s="709"/>
      <c r="BF537" s="699"/>
      <c r="BG537" s="709"/>
      <c r="BH537" s="699"/>
      <c r="BI537" s="709"/>
      <c r="BJ537" s="699"/>
      <c r="BK537" s="709"/>
      <c r="BL537" s="699"/>
      <c r="BM537" s="711">
        <f t="shared" si="425"/>
        <v>0</v>
      </c>
      <c r="BN537" s="713" t="e">
        <f>BM537/AV537</f>
        <v>#DIV/0!</v>
      </c>
      <c r="BO537" s="699">
        <f t="shared" si="426"/>
        <v>0</v>
      </c>
      <c r="BQ537" s="715"/>
    </row>
    <row r="538" spans="1:69" s="112" customFormat="1" ht="57" customHeight="1" x14ac:dyDescent="0.25">
      <c r="A538" s="295" t="s">
        <v>607</v>
      </c>
      <c r="B538" s="724"/>
      <c r="C538" s="725"/>
      <c r="D538" s="371"/>
      <c r="E538" s="346" t="s">
        <v>706</v>
      </c>
      <c r="F538" s="371"/>
      <c r="G538" s="346" t="s">
        <v>1301</v>
      </c>
      <c r="H538" s="371"/>
      <c r="I538" s="710"/>
      <c r="J538" s="710"/>
      <c r="K538" s="710"/>
      <c r="L538" s="710"/>
      <c r="M538" s="710"/>
      <c r="N538" s="371"/>
      <c r="O538" s="710"/>
      <c r="P538" s="710"/>
      <c r="Q538" s="710"/>
      <c r="R538" s="710"/>
      <c r="S538" s="710"/>
      <c r="T538" s="144"/>
      <c r="U538" s="727"/>
      <c r="V538" s="710"/>
      <c r="W538" s="728"/>
      <c r="X538" s="717"/>
      <c r="Y538" s="717"/>
      <c r="Z538" s="717"/>
      <c r="AA538" s="717"/>
      <c r="AB538" s="145"/>
      <c r="AC538" s="720"/>
      <c r="AD538" s="132"/>
      <c r="AE538" s="717"/>
      <c r="AF538" s="145"/>
      <c r="AG538" s="474" t="s">
        <v>1017</v>
      </c>
      <c r="AH538" s="371"/>
      <c r="AI538" s="710"/>
      <c r="AJ538" s="710"/>
      <c r="AK538" s="710"/>
      <c r="AL538" s="710"/>
      <c r="AM538" s="710"/>
      <c r="AN538" s="710"/>
      <c r="AO538" s="710"/>
      <c r="AP538" s="710"/>
      <c r="AQ538" s="710"/>
      <c r="AR538" s="710"/>
      <c r="AS538" s="710"/>
      <c r="AT538" s="710"/>
      <c r="AU538" s="91"/>
      <c r="AV538" s="710"/>
      <c r="AW538" s="91"/>
      <c r="AX538" s="720"/>
      <c r="AY538" s="145"/>
      <c r="AZ538" s="710"/>
      <c r="BA538" s="710"/>
      <c r="BB538" s="91"/>
      <c r="BC538" s="295" t="s">
        <v>332</v>
      </c>
      <c r="BE538" s="710"/>
      <c r="BF538" s="700"/>
      <c r="BG538" s="710"/>
      <c r="BH538" s="700"/>
      <c r="BI538" s="710"/>
      <c r="BJ538" s="700"/>
      <c r="BK538" s="710"/>
      <c r="BL538" s="700"/>
      <c r="BM538" s="712"/>
      <c r="BN538" s="714"/>
      <c r="BO538" s="700"/>
      <c r="BQ538" s="716"/>
    </row>
    <row r="539" spans="1:69" s="111" customFormat="1" ht="60" customHeight="1" x14ac:dyDescent="0.25">
      <c r="A539" s="295" t="s">
        <v>608</v>
      </c>
      <c r="B539" s="722" t="s">
        <v>1196</v>
      </c>
      <c r="C539" s="723"/>
      <c r="E539" s="709" t="s">
        <v>706</v>
      </c>
      <c r="G539" s="709" t="s">
        <v>1301</v>
      </c>
      <c r="I539" s="709">
        <v>1</v>
      </c>
      <c r="J539" s="709"/>
      <c r="K539" s="709"/>
      <c r="L539" s="709"/>
      <c r="M539" s="709"/>
      <c r="O539" s="709"/>
      <c r="P539" s="709"/>
      <c r="Q539" s="709">
        <v>1</v>
      </c>
      <c r="R539" s="709"/>
      <c r="S539" s="709"/>
      <c r="U539" s="726" t="s">
        <v>354</v>
      </c>
      <c r="V539" s="709">
        <v>1</v>
      </c>
      <c r="W539" s="728"/>
      <c r="X539" s="717"/>
      <c r="Y539" s="717"/>
      <c r="Z539" s="717"/>
      <c r="AA539" s="717"/>
      <c r="AC539" s="719" t="s">
        <v>238</v>
      </c>
      <c r="AD539" s="132"/>
      <c r="AE539" s="717"/>
      <c r="AG539" s="295" t="s">
        <v>821</v>
      </c>
      <c r="AI539" s="709"/>
      <c r="AJ539" s="709"/>
      <c r="AK539" s="709"/>
      <c r="AL539" s="709"/>
      <c r="AM539" s="709"/>
      <c r="AN539" s="709"/>
      <c r="AO539" s="709"/>
      <c r="AP539" s="709"/>
      <c r="AQ539" s="709"/>
      <c r="AR539" s="709"/>
      <c r="AS539" s="709"/>
      <c r="AT539" s="709"/>
      <c r="AV539" s="709">
        <f>SUM(AI539:AT540)</f>
        <v>0</v>
      </c>
      <c r="AX539" s="719" t="s">
        <v>87</v>
      </c>
      <c r="AZ539" s="709">
        <v>1</v>
      </c>
      <c r="BA539" s="709" t="str">
        <f>IF(AV539&lt;&gt;0,1," ")</f>
        <v xml:space="preserve"> </v>
      </c>
      <c r="BC539" s="295" t="s">
        <v>332</v>
      </c>
      <c r="BE539" s="709"/>
      <c r="BF539" s="699"/>
      <c r="BG539" s="709"/>
      <c r="BH539" s="699"/>
      <c r="BI539" s="709"/>
      <c r="BJ539" s="699"/>
      <c r="BK539" s="709"/>
      <c r="BL539" s="699"/>
      <c r="BM539" s="711">
        <f t="shared" ref="BM539" si="427">BE539+BG539+BI539+BK539</f>
        <v>0</v>
      </c>
      <c r="BN539" s="713" t="e">
        <f>BM539/AV539</f>
        <v>#DIV/0!</v>
      </c>
      <c r="BO539" s="699">
        <f t="shared" ref="BO539" si="428">BF539+BH539+BJ539+BL539</f>
        <v>0</v>
      </c>
      <c r="BQ539" s="715"/>
    </row>
    <row r="540" spans="1:69" s="112" customFormat="1" ht="60" customHeight="1" x14ac:dyDescent="0.25">
      <c r="A540" s="295" t="s">
        <v>608</v>
      </c>
      <c r="B540" s="724"/>
      <c r="C540" s="725"/>
      <c r="D540" s="371"/>
      <c r="E540" s="710"/>
      <c r="F540" s="371"/>
      <c r="G540" s="710"/>
      <c r="H540" s="371"/>
      <c r="I540" s="710"/>
      <c r="J540" s="710"/>
      <c r="K540" s="710"/>
      <c r="L540" s="710"/>
      <c r="M540" s="710"/>
      <c r="N540" s="371"/>
      <c r="O540" s="710"/>
      <c r="P540" s="710"/>
      <c r="Q540" s="710"/>
      <c r="R540" s="710"/>
      <c r="S540" s="710"/>
      <c r="T540" s="144"/>
      <c r="U540" s="727"/>
      <c r="V540" s="710"/>
      <c r="W540" s="728"/>
      <c r="X540" s="717"/>
      <c r="Y540" s="717"/>
      <c r="Z540" s="717"/>
      <c r="AA540" s="717"/>
      <c r="AB540" s="145"/>
      <c r="AC540" s="720"/>
      <c r="AD540" s="132"/>
      <c r="AE540" s="717"/>
      <c r="AF540" s="145"/>
      <c r="AG540" s="295" t="s">
        <v>36</v>
      </c>
      <c r="AH540" s="371"/>
      <c r="AI540" s="718"/>
      <c r="AJ540" s="718"/>
      <c r="AK540" s="718"/>
      <c r="AL540" s="718"/>
      <c r="AM540" s="718"/>
      <c r="AN540" s="718"/>
      <c r="AO540" s="718"/>
      <c r="AP540" s="718"/>
      <c r="AQ540" s="718"/>
      <c r="AR540" s="718"/>
      <c r="AS540" s="718"/>
      <c r="AT540" s="718"/>
      <c r="AU540" s="91"/>
      <c r="AV540" s="710"/>
      <c r="AW540" s="91"/>
      <c r="AX540" s="720"/>
      <c r="AY540" s="145"/>
      <c r="AZ540" s="710"/>
      <c r="BA540" s="710"/>
      <c r="BB540" s="91"/>
      <c r="BC540" s="295" t="s">
        <v>332</v>
      </c>
      <c r="BE540" s="710"/>
      <c r="BF540" s="700"/>
      <c r="BG540" s="710"/>
      <c r="BH540" s="700"/>
      <c r="BI540" s="710"/>
      <c r="BJ540" s="700"/>
      <c r="BK540" s="710"/>
      <c r="BL540" s="700"/>
      <c r="BM540" s="712"/>
      <c r="BN540" s="714"/>
      <c r="BO540" s="700"/>
      <c r="BQ540" s="716"/>
    </row>
    <row r="541" spans="1:69" s="111" customFormat="1" ht="60" customHeight="1" x14ac:dyDescent="0.25">
      <c r="A541" s="295" t="s">
        <v>609</v>
      </c>
      <c r="B541" s="722" t="s">
        <v>1197</v>
      </c>
      <c r="C541" s="723"/>
      <c r="E541" s="709" t="s">
        <v>706</v>
      </c>
      <c r="G541" s="709" t="s">
        <v>1301</v>
      </c>
      <c r="I541" s="709">
        <v>1</v>
      </c>
      <c r="J541" s="709"/>
      <c r="K541" s="709"/>
      <c r="L541" s="709"/>
      <c r="M541" s="709"/>
      <c r="O541" s="709">
        <v>1</v>
      </c>
      <c r="P541" s="709"/>
      <c r="Q541" s="709"/>
      <c r="R541" s="709"/>
      <c r="S541" s="709"/>
      <c r="U541" s="726" t="s">
        <v>354</v>
      </c>
      <c r="V541" s="709">
        <v>1</v>
      </c>
      <c r="W541" s="728"/>
      <c r="X541" s="717"/>
      <c r="Y541" s="717"/>
      <c r="Z541" s="717"/>
      <c r="AA541" s="717"/>
      <c r="AC541" s="719" t="s">
        <v>238</v>
      </c>
      <c r="AD541" s="132"/>
      <c r="AE541" s="717"/>
      <c r="AG541" s="295" t="s">
        <v>208</v>
      </c>
      <c r="AI541" s="709"/>
      <c r="AJ541" s="709"/>
      <c r="AK541" s="709"/>
      <c r="AL541" s="709"/>
      <c r="AM541" s="709"/>
      <c r="AN541" s="709"/>
      <c r="AO541" s="709"/>
      <c r="AP541" s="709"/>
      <c r="AQ541" s="709"/>
      <c r="AR541" s="709"/>
      <c r="AS541" s="709"/>
      <c r="AT541" s="709"/>
      <c r="AV541" s="709">
        <f>SUM(AI541:AT542)</f>
        <v>0</v>
      </c>
      <c r="AX541" s="719" t="s">
        <v>35</v>
      </c>
      <c r="AZ541" s="709">
        <v>1</v>
      </c>
      <c r="BA541" s="709" t="str">
        <f>IF(AV541&lt;&gt;0,1," ")</f>
        <v xml:space="preserve"> </v>
      </c>
      <c r="BC541" s="295" t="s">
        <v>332</v>
      </c>
      <c r="BE541" s="709"/>
      <c r="BF541" s="699"/>
      <c r="BG541" s="709"/>
      <c r="BH541" s="699"/>
      <c r="BI541" s="709"/>
      <c r="BJ541" s="699"/>
      <c r="BK541" s="709"/>
      <c r="BL541" s="699"/>
      <c r="BM541" s="711">
        <f t="shared" si="425"/>
        <v>0</v>
      </c>
      <c r="BN541" s="713" t="e">
        <f>BM541/AV541</f>
        <v>#DIV/0!</v>
      </c>
      <c r="BO541" s="699">
        <f t="shared" si="426"/>
        <v>0</v>
      </c>
      <c r="BQ541" s="715"/>
    </row>
    <row r="542" spans="1:69" s="112" customFormat="1" ht="60" customHeight="1" x14ac:dyDescent="0.25">
      <c r="A542" s="295" t="s">
        <v>609</v>
      </c>
      <c r="B542" s="724"/>
      <c r="C542" s="725"/>
      <c r="D542" s="371"/>
      <c r="E542" s="710"/>
      <c r="F542" s="371"/>
      <c r="G542" s="710"/>
      <c r="H542" s="371"/>
      <c r="I542" s="710"/>
      <c r="J542" s="710"/>
      <c r="K542" s="710"/>
      <c r="L542" s="710"/>
      <c r="M542" s="710"/>
      <c r="N542" s="371"/>
      <c r="O542" s="710"/>
      <c r="P542" s="710"/>
      <c r="Q542" s="710"/>
      <c r="R542" s="710"/>
      <c r="S542" s="710"/>
      <c r="T542" s="144"/>
      <c r="U542" s="727"/>
      <c r="V542" s="710"/>
      <c r="W542" s="728"/>
      <c r="X542" s="717"/>
      <c r="Y542" s="717"/>
      <c r="Z542" s="717"/>
      <c r="AA542" s="717"/>
      <c r="AB542" s="145"/>
      <c r="AC542" s="720"/>
      <c r="AD542" s="132"/>
      <c r="AE542" s="717"/>
      <c r="AF542" s="145"/>
      <c r="AG542" s="295" t="s">
        <v>66</v>
      </c>
      <c r="AH542" s="371"/>
      <c r="AI542" s="718"/>
      <c r="AJ542" s="718"/>
      <c r="AK542" s="718"/>
      <c r="AL542" s="718"/>
      <c r="AM542" s="718"/>
      <c r="AN542" s="718"/>
      <c r="AO542" s="718"/>
      <c r="AP542" s="718"/>
      <c r="AQ542" s="718"/>
      <c r="AR542" s="718"/>
      <c r="AS542" s="718"/>
      <c r="AT542" s="718"/>
      <c r="AU542" s="91"/>
      <c r="AV542" s="710"/>
      <c r="AW542" s="91"/>
      <c r="AX542" s="720"/>
      <c r="AY542" s="145"/>
      <c r="AZ542" s="710"/>
      <c r="BA542" s="710"/>
      <c r="BB542" s="91"/>
      <c r="BC542" s="295" t="s">
        <v>332</v>
      </c>
      <c r="BE542" s="710"/>
      <c r="BF542" s="700"/>
      <c r="BG542" s="710"/>
      <c r="BH542" s="700"/>
      <c r="BI542" s="710"/>
      <c r="BJ542" s="700"/>
      <c r="BK542" s="710"/>
      <c r="BL542" s="700"/>
      <c r="BM542" s="712"/>
      <c r="BN542" s="714"/>
      <c r="BO542" s="700"/>
      <c r="BQ542" s="716"/>
    </row>
    <row r="543" spans="1:69" s="111" customFormat="1" ht="50.25" customHeight="1" x14ac:dyDescent="0.25">
      <c r="A543" s="295" t="s">
        <v>967</v>
      </c>
      <c r="B543" s="722" t="s">
        <v>1198</v>
      </c>
      <c r="C543" s="723"/>
      <c r="E543" s="709" t="s">
        <v>360</v>
      </c>
      <c r="G543" s="709" t="s">
        <v>1301</v>
      </c>
      <c r="I543" s="709">
        <v>1</v>
      </c>
      <c r="J543" s="709"/>
      <c r="K543" s="709"/>
      <c r="L543" s="709"/>
      <c r="M543" s="709"/>
      <c r="O543" s="709">
        <v>1</v>
      </c>
      <c r="P543" s="709"/>
      <c r="Q543" s="709"/>
      <c r="R543" s="709"/>
      <c r="S543" s="709"/>
      <c r="U543" s="726" t="s">
        <v>353</v>
      </c>
      <c r="V543" s="709">
        <v>1</v>
      </c>
      <c r="W543" s="728"/>
      <c r="X543" s="717"/>
      <c r="Y543" s="717"/>
      <c r="Z543" s="717"/>
      <c r="AA543" s="717"/>
      <c r="AC543" s="719" t="s">
        <v>529</v>
      </c>
      <c r="AD543" s="132"/>
      <c r="AE543" s="717"/>
      <c r="AG543" s="295" t="s">
        <v>349</v>
      </c>
      <c r="AI543" s="709"/>
      <c r="AJ543" s="709"/>
      <c r="AK543" s="709"/>
      <c r="AL543" s="709"/>
      <c r="AM543" s="709"/>
      <c r="AN543" s="709"/>
      <c r="AO543" s="709"/>
      <c r="AP543" s="709"/>
      <c r="AQ543" s="709"/>
      <c r="AR543" s="709"/>
      <c r="AS543" s="709"/>
      <c r="AT543" s="709"/>
      <c r="AV543" s="709">
        <f>SUM(AI543:AT546)</f>
        <v>0</v>
      </c>
      <c r="AX543" s="719" t="s">
        <v>55</v>
      </c>
      <c r="AZ543" s="709">
        <v>1</v>
      </c>
      <c r="BA543" s="709" t="str">
        <f>IF(AV543&lt;&gt;0,1," ")</f>
        <v xml:space="preserve"> </v>
      </c>
      <c r="BC543" s="295" t="s">
        <v>332</v>
      </c>
      <c r="BE543" s="709"/>
      <c r="BF543" s="699"/>
      <c r="BG543" s="709"/>
      <c r="BH543" s="699"/>
      <c r="BI543" s="709"/>
      <c r="BJ543" s="699"/>
      <c r="BK543" s="709"/>
      <c r="BL543" s="699"/>
      <c r="BM543" s="711">
        <f t="shared" si="425"/>
        <v>0</v>
      </c>
      <c r="BN543" s="713" t="e">
        <f>BM543/AV543</f>
        <v>#DIV/0!</v>
      </c>
      <c r="BO543" s="699">
        <f t="shared" si="426"/>
        <v>0</v>
      </c>
      <c r="BQ543" s="715"/>
    </row>
    <row r="544" spans="1:69" s="112" customFormat="1" ht="50.25" customHeight="1" x14ac:dyDescent="0.25">
      <c r="A544" s="295" t="s">
        <v>967</v>
      </c>
      <c r="B544" s="970"/>
      <c r="C544" s="971"/>
      <c r="D544" s="371"/>
      <c r="E544" s="932"/>
      <c r="F544" s="371"/>
      <c r="G544" s="932"/>
      <c r="H544" s="371"/>
      <c r="I544" s="932"/>
      <c r="J544" s="932"/>
      <c r="K544" s="932"/>
      <c r="L544" s="932"/>
      <c r="M544" s="932"/>
      <c r="N544" s="371"/>
      <c r="O544" s="932"/>
      <c r="P544" s="932"/>
      <c r="Q544" s="932"/>
      <c r="R544" s="932"/>
      <c r="S544" s="932"/>
      <c r="T544" s="144"/>
      <c r="U544" s="1294"/>
      <c r="V544" s="932"/>
      <c r="W544" s="728"/>
      <c r="X544" s="717"/>
      <c r="Y544" s="717"/>
      <c r="Z544" s="717"/>
      <c r="AA544" s="717"/>
      <c r="AB544" s="145"/>
      <c r="AC544" s="1088"/>
      <c r="AD544" s="132"/>
      <c r="AE544" s="717"/>
      <c r="AF544" s="145"/>
      <c r="AG544" s="295" t="s">
        <v>208</v>
      </c>
      <c r="AH544" s="371"/>
      <c r="AI544" s="932"/>
      <c r="AJ544" s="932"/>
      <c r="AK544" s="932"/>
      <c r="AL544" s="932"/>
      <c r="AM544" s="932"/>
      <c r="AN544" s="932"/>
      <c r="AO544" s="932"/>
      <c r="AP544" s="932"/>
      <c r="AQ544" s="932"/>
      <c r="AR544" s="932"/>
      <c r="AS544" s="932"/>
      <c r="AT544" s="932"/>
      <c r="AU544" s="91"/>
      <c r="AV544" s="932"/>
      <c r="AW544" s="91"/>
      <c r="AX544" s="1088"/>
      <c r="AY544" s="145"/>
      <c r="AZ544" s="932"/>
      <c r="BA544" s="932"/>
      <c r="BB544" s="91"/>
      <c r="BC544" s="295" t="s">
        <v>332</v>
      </c>
      <c r="BE544" s="932"/>
      <c r="BF544" s="732"/>
      <c r="BG544" s="932"/>
      <c r="BH544" s="732"/>
      <c r="BI544" s="932"/>
      <c r="BJ544" s="732"/>
      <c r="BK544" s="932"/>
      <c r="BL544" s="732"/>
      <c r="BM544" s="1185"/>
      <c r="BN544" s="1184"/>
      <c r="BO544" s="732"/>
      <c r="BQ544" s="1209"/>
    </row>
    <row r="545" spans="1:69" s="112" customFormat="1" ht="50.25" customHeight="1" x14ac:dyDescent="0.25">
      <c r="A545" s="295" t="s">
        <v>967</v>
      </c>
      <c r="B545" s="970"/>
      <c r="C545" s="971"/>
      <c r="D545" s="371"/>
      <c r="E545" s="932"/>
      <c r="F545" s="371"/>
      <c r="G545" s="932"/>
      <c r="H545" s="371"/>
      <c r="I545" s="932"/>
      <c r="J545" s="932"/>
      <c r="K545" s="932"/>
      <c r="L545" s="932"/>
      <c r="M545" s="932"/>
      <c r="N545" s="371"/>
      <c r="O545" s="932"/>
      <c r="P545" s="932"/>
      <c r="Q545" s="932"/>
      <c r="R545" s="932"/>
      <c r="S545" s="932"/>
      <c r="T545" s="144"/>
      <c r="U545" s="1294"/>
      <c r="V545" s="932"/>
      <c r="W545" s="728"/>
      <c r="X545" s="717"/>
      <c r="Y545" s="717"/>
      <c r="Z545" s="717"/>
      <c r="AA545" s="717"/>
      <c r="AB545" s="145"/>
      <c r="AC545" s="1088"/>
      <c r="AD545" s="132"/>
      <c r="AE545" s="717"/>
      <c r="AF545" s="145"/>
      <c r="AG545" s="474" t="s">
        <v>1011</v>
      </c>
      <c r="AH545" s="371"/>
      <c r="AI545" s="932"/>
      <c r="AJ545" s="932"/>
      <c r="AK545" s="932"/>
      <c r="AL545" s="932"/>
      <c r="AM545" s="932"/>
      <c r="AN545" s="932"/>
      <c r="AO545" s="932"/>
      <c r="AP545" s="932"/>
      <c r="AQ545" s="932"/>
      <c r="AR545" s="932"/>
      <c r="AS545" s="932"/>
      <c r="AT545" s="932"/>
      <c r="AU545" s="91"/>
      <c r="AV545" s="932"/>
      <c r="AW545" s="91"/>
      <c r="AX545" s="1088"/>
      <c r="AY545" s="145"/>
      <c r="AZ545" s="932"/>
      <c r="BA545" s="932"/>
      <c r="BB545" s="91"/>
      <c r="BC545" s="295" t="s">
        <v>332</v>
      </c>
      <c r="BE545" s="932"/>
      <c r="BF545" s="732"/>
      <c r="BG545" s="932"/>
      <c r="BH545" s="732"/>
      <c r="BI545" s="932"/>
      <c r="BJ545" s="732"/>
      <c r="BK545" s="932"/>
      <c r="BL545" s="732"/>
      <c r="BM545" s="1185"/>
      <c r="BN545" s="1184"/>
      <c r="BO545" s="732"/>
      <c r="BQ545" s="1209"/>
    </row>
    <row r="546" spans="1:69" s="112" customFormat="1" ht="50.25" customHeight="1" x14ac:dyDescent="0.25">
      <c r="A546" s="295" t="s">
        <v>967</v>
      </c>
      <c r="B546" s="724"/>
      <c r="C546" s="725"/>
      <c r="D546" s="371"/>
      <c r="E546" s="710"/>
      <c r="F546" s="371"/>
      <c r="G546" s="710"/>
      <c r="H546" s="371"/>
      <c r="I546" s="710"/>
      <c r="J546" s="710"/>
      <c r="K546" s="710"/>
      <c r="L546" s="710"/>
      <c r="M546" s="710"/>
      <c r="N546" s="371"/>
      <c r="O546" s="710"/>
      <c r="P546" s="710"/>
      <c r="Q546" s="710"/>
      <c r="R546" s="710"/>
      <c r="S546" s="710"/>
      <c r="T546" s="144"/>
      <c r="U546" s="727"/>
      <c r="V546" s="710"/>
      <c r="W546" s="728"/>
      <c r="X546" s="717"/>
      <c r="Y546" s="717"/>
      <c r="Z546" s="717"/>
      <c r="AA546" s="717"/>
      <c r="AB546" s="145"/>
      <c r="AC546" s="720"/>
      <c r="AD546" s="132"/>
      <c r="AE546" s="717"/>
      <c r="AF546" s="145"/>
      <c r="AG546" s="295" t="s">
        <v>1320</v>
      </c>
      <c r="AH546" s="371"/>
      <c r="AI546" s="710"/>
      <c r="AJ546" s="710"/>
      <c r="AK546" s="710"/>
      <c r="AL546" s="710"/>
      <c r="AM546" s="710"/>
      <c r="AN546" s="710"/>
      <c r="AO546" s="710"/>
      <c r="AP546" s="710"/>
      <c r="AQ546" s="710"/>
      <c r="AR546" s="710"/>
      <c r="AS546" s="710"/>
      <c r="AT546" s="710"/>
      <c r="AU546" s="91"/>
      <c r="AV546" s="710"/>
      <c r="AW546" s="91"/>
      <c r="AX546" s="720"/>
      <c r="AY546" s="145"/>
      <c r="AZ546" s="710"/>
      <c r="BA546" s="710"/>
      <c r="BB546" s="91"/>
      <c r="BC546" s="295" t="s">
        <v>332</v>
      </c>
      <c r="BE546" s="710"/>
      <c r="BF546" s="700"/>
      <c r="BG546" s="710"/>
      <c r="BH546" s="700"/>
      <c r="BI546" s="710"/>
      <c r="BJ546" s="700"/>
      <c r="BK546" s="710"/>
      <c r="BL546" s="700"/>
      <c r="BM546" s="712"/>
      <c r="BN546" s="714"/>
      <c r="BO546" s="700"/>
      <c r="BQ546" s="716"/>
    </row>
    <row r="547" spans="1:69" s="111" customFormat="1" ht="50.25" customHeight="1" x14ac:dyDescent="0.25">
      <c r="A547" s="295" t="s">
        <v>968</v>
      </c>
      <c r="B547" s="722" t="s">
        <v>1199</v>
      </c>
      <c r="C547" s="723"/>
      <c r="E547" s="709" t="s">
        <v>361</v>
      </c>
      <c r="G547" s="709" t="s">
        <v>1301</v>
      </c>
      <c r="I547" s="709">
        <v>1</v>
      </c>
      <c r="J547" s="709"/>
      <c r="K547" s="709"/>
      <c r="L547" s="709"/>
      <c r="M547" s="709"/>
      <c r="O547" s="709"/>
      <c r="P547" s="709"/>
      <c r="Q547" s="709"/>
      <c r="R547" s="709">
        <v>1</v>
      </c>
      <c r="S547" s="709"/>
      <c r="U547" s="726" t="s">
        <v>353</v>
      </c>
      <c r="V547" s="709">
        <v>1</v>
      </c>
      <c r="W547" s="728"/>
      <c r="X547" s="717"/>
      <c r="Y547" s="717"/>
      <c r="Z547" s="717"/>
      <c r="AA547" s="717"/>
      <c r="AC547" s="719" t="s">
        <v>239</v>
      </c>
      <c r="AD547" s="132"/>
      <c r="AE547" s="717"/>
      <c r="AG547" s="295" t="s">
        <v>349</v>
      </c>
      <c r="AI547" s="709"/>
      <c r="AJ547" s="709"/>
      <c r="AK547" s="709"/>
      <c r="AL547" s="709"/>
      <c r="AM547" s="709"/>
      <c r="AN547" s="709"/>
      <c r="AO547" s="709"/>
      <c r="AP547" s="709"/>
      <c r="AQ547" s="709"/>
      <c r="AR547" s="709"/>
      <c r="AS547" s="709"/>
      <c r="AT547" s="709"/>
      <c r="AV547" s="709">
        <f>SUM(AI547:AT551)</f>
        <v>0</v>
      </c>
      <c r="AX547" s="719" t="s">
        <v>55</v>
      </c>
      <c r="AZ547" s="709">
        <v>1</v>
      </c>
      <c r="BA547" s="709" t="str">
        <f>IF(AV547&lt;&gt;0,1," ")</f>
        <v xml:space="preserve"> </v>
      </c>
      <c r="BC547" s="295" t="s">
        <v>332</v>
      </c>
      <c r="BE547" s="709"/>
      <c r="BF547" s="699"/>
      <c r="BG547" s="709"/>
      <c r="BH547" s="699"/>
      <c r="BI547" s="709"/>
      <c r="BJ547" s="699"/>
      <c r="BK547" s="709"/>
      <c r="BL547" s="699"/>
      <c r="BM547" s="711">
        <f t="shared" si="425"/>
        <v>0</v>
      </c>
      <c r="BN547" s="713" t="e">
        <f>BM547/AV547</f>
        <v>#DIV/0!</v>
      </c>
      <c r="BO547" s="699">
        <f t="shared" si="426"/>
        <v>0</v>
      </c>
      <c r="BQ547" s="715"/>
    </row>
    <row r="548" spans="1:69" s="112" customFormat="1" ht="50.25" customHeight="1" x14ac:dyDescent="0.25">
      <c r="A548" s="295" t="s">
        <v>968</v>
      </c>
      <c r="B548" s="970"/>
      <c r="C548" s="971"/>
      <c r="D548" s="371"/>
      <c r="E548" s="932"/>
      <c r="F548" s="371"/>
      <c r="G548" s="932"/>
      <c r="H548" s="371"/>
      <c r="I548" s="932"/>
      <c r="J548" s="932"/>
      <c r="K548" s="932"/>
      <c r="L548" s="932"/>
      <c r="M548" s="932"/>
      <c r="N548" s="371"/>
      <c r="O548" s="932"/>
      <c r="P548" s="932"/>
      <c r="Q548" s="932"/>
      <c r="R548" s="932"/>
      <c r="S548" s="932"/>
      <c r="T548" s="144"/>
      <c r="U548" s="1294"/>
      <c r="V548" s="932"/>
      <c r="W548" s="728"/>
      <c r="X548" s="717"/>
      <c r="Y548" s="717"/>
      <c r="Z548" s="717"/>
      <c r="AA548" s="717"/>
      <c r="AB548" s="145"/>
      <c r="AC548" s="1088"/>
      <c r="AD548" s="132"/>
      <c r="AE548" s="717"/>
      <c r="AF548" s="145"/>
      <c r="AG548" s="474" t="s">
        <v>208</v>
      </c>
      <c r="AH548" s="371"/>
      <c r="AI548" s="932"/>
      <c r="AJ548" s="932"/>
      <c r="AK548" s="932"/>
      <c r="AL548" s="932"/>
      <c r="AM548" s="932"/>
      <c r="AN548" s="932"/>
      <c r="AO548" s="932"/>
      <c r="AP548" s="932"/>
      <c r="AQ548" s="932"/>
      <c r="AR548" s="932"/>
      <c r="AS548" s="932"/>
      <c r="AT548" s="932"/>
      <c r="AU548" s="91"/>
      <c r="AV548" s="932"/>
      <c r="AW548" s="91"/>
      <c r="AX548" s="1088"/>
      <c r="AY548" s="145"/>
      <c r="AZ548" s="932"/>
      <c r="BA548" s="932"/>
      <c r="BB548" s="91"/>
      <c r="BC548" s="295" t="s">
        <v>332</v>
      </c>
      <c r="BE548" s="932"/>
      <c r="BF548" s="732"/>
      <c r="BG548" s="932"/>
      <c r="BH548" s="732"/>
      <c r="BI548" s="932"/>
      <c r="BJ548" s="732"/>
      <c r="BK548" s="932"/>
      <c r="BL548" s="732"/>
      <c r="BM548" s="1185"/>
      <c r="BN548" s="1184"/>
      <c r="BO548" s="732"/>
      <c r="BQ548" s="1209"/>
    </row>
    <row r="549" spans="1:69" s="112" customFormat="1" ht="50.25" customHeight="1" x14ac:dyDescent="0.25">
      <c r="A549" s="295" t="s">
        <v>968</v>
      </c>
      <c r="B549" s="970"/>
      <c r="C549" s="971"/>
      <c r="D549" s="371"/>
      <c r="E549" s="932"/>
      <c r="F549" s="371"/>
      <c r="G549" s="932"/>
      <c r="H549" s="371"/>
      <c r="I549" s="932"/>
      <c r="J549" s="932"/>
      <c r="K549" s="932"/>
      <c r="L549" s="932"/>
      <c r="M549" s="932"/>
      <c r="N549" s="371"/>
      <c r="O549" s="932"/>
      <c r="P549" s="932"/>
      <c r="Q549" s="932"/>
      <c r="R549" s="932"/>
      <c r="S549" s="932"/>
      <c r="T549" s="144"/>
      <c r="U549" s="1294"/>
      <c r="V549" s="932"/>
      <c r="W549" s="728"/>
      <c r="X549" s="717"/>
      <c r="Y549" s="717"/>
      <c r="Z549" s="717"/>
      <c r="AA549" s="717"/>
      <c r="AB549" s="145"/>
      <c r="AC549" s="1088"/>
      <c r="AD549" s="132"/>
      <c r="AE549" s="717"/>
      <c r="AF549" s="145"/>
      <c r="AG549" s="474" t="s">
        <v>1011</v>
      </c>
      <c r="AH549" s="371"/>
      <c r="AI549" s="932"/>
      <c r="AJ549" s="932"/>
      <c r="AK549" s="932"/>
      <c r="AL549" s="932"/>
      <c r="AM549" s="932"/>
      <c r="AN549" s="932"/>
      <c r="AO549" s="932"/>
      <c r="AP549" s="932"/>
      <c r="AQ549" s="932"/>
      <c r="AR549" s="932"/>
      <c r="AS549" s="932"/>
      <c r="AT549" s="932"/>
      <c r="AU549" s="91"/>
      <c r="AV549" s="932"/>
      <c r="AW549" s="91"/>
      <c r="AX549" s="1088"/>
      <c r="AY549" s="145"/>
      <c r="AZ549" s="932"/>
      <c r="BA549" s="932"/>
      <c r="BB549" s="91"/>
      <c r="BC549" s="295" t="s">
        <v>332</v>
      </c>
      <c r="BE549" s="932"/>
      <c r="BF549" s="732"/>
      <c r="BG549" s="932"/>
      <c r="BH549" s="732"/>
      <c r="BI549" s="932"/>
      <c r="BJ549" s="732"/>
      <c r="BK549" s="932"/>
      <c r="BL549" s="732"/>
      <c r="BM549" s="1185"/>
      <c r="BN549" s="1184"/>
      <c r="BO549" s="732"/>
      <c r="BQ549" s="1209"/>
    </row>
    <row r="550" spans="1:69" s="112" customFormat="1" ht="50.25" customHeight="1" x14ac:dyDescent="0.25">
      <c r="A550" s="295" t="s">
        <v>968</v>
      </c>
      <c r="B550" s="970"/>
      <c r="C550" s="971"/>
      <c r="D550" s="371"/>
      <c r="E550" s="932"/>
      <c r="F550" s="371"/>
      <c r="G550" s="932"/>
      <c r="H550" s="371"/>
      <c r="I550" s="932"/>
      <c r="J550" s="932"/>
      <c r="K550" s="932"/>
      <c r="L550" s="932"/>
      <c r="M550" s="932"/>
      <c r="N550" s="371"/>
      <c r="O550" s="932"/>
      <c r="P550" s="932"/>
      <c r="Q550" s="932"/>
      <c r="R550" s="932"/>
      <c r="S550" s="932"/>
      <c r="T550" s="144"/>
      <c r="U550" s="1294"/>
      <c r="V550" s="932"/>
      <c r="W550" s="728"/>
      <c r="X550" s="717"/>
      <c r="Y550" s="717"/>
      <c r="Z550" s="717"/>
      <c r="AA550" s="717"/>
      <c r="AB550" s="145"/>
      <c r="AC550" s="1088"/>
      <c r="AD550" s="132"/>
      <c r="AE550" s="717"/>
      <c r="AF550" s="145"/>
      <c r="AG550" s="295" t="s">
        <v>1320</v>
      </c>
      <c r="AH550" s="371"/>
      <c r="AI550" s="932"/>
      <c r="AJ550" s="932"/>
      <c r="AK550" s="932"/>
      <c r="AL550" s="932"/>
      <c r="AM550" s="932"/>
      <c r="AN550" s="932"/>
      <c r="AO550" s="932"/>
      <c r="AP550" s="932"/>
      <c r="AQ550" s="932"/>
      <c r="AR550" s="932"/>
      <c r="AS550" s="932"/>
      <c r="AT550" s="932"/>
      <c r="AU550" s="91"/>
      <c r="AV550" s="932"/>
      <c r="AW550" s="91"/>
      <c r="AX550" s="1088"/>
      <c r="AY550" s="145"/>
      <c r="AZ550" s="932"/>
      <c r="BA550" s="932"/>
      <c r="BB550" s="91"/>
      <c r="BC550" s="295" t="s">
        <v>332</v>
      </c>
      <c r="BE550" s="932"/>
      <c r="BF550" s="732"/>
      <c r="BG550" s="932"/>
      <c r="BH550" s="732"/>
      <c r="BI550" s="932"/>
      <c r="BJ550" s="732"/>
      <c r="BK550" s="932"/>
      <c r="BL550" s="732"/>
      <c r="BM550" s="1185"/>
      <c r="BN550" s="1184"/>
      <c r="BO550" s="732"/>
      <c r="BQ550" s="1209"/>
    </row>
    <row r="551" spans="1:69" s="112" customFormat="1" ht="50.25" customHeight="1" x14ac:dyDescent="0.25">
      <c r="A551" s="524" t="s">
        <v>968</v>
      </c>
      <c r="B551" s="724"/>
      <c r="C551" s="725"/>
      <c r="D551" s="371"/>
      <c r="E551" s="710"/>
      <c r="F551" s="371"/>
      <c r="G551" s="710"/>
      <c r="H551" s="371"/>
      <c r="I551" s="710"/>
      <c r="J551" s="710"/>
      <c r="K551" s="710"/>
      <c r="L551" s="710"/>
      <c r="M551" s="710"/>
      <c r="N551" s="371"/>
      <c r="O551" s="710"/>
      <c r="P551" s="710"/>
      <c r="Q551" s="710"/>
      <c r="R551" s="710"/>
      <c r="S551" s="710"/>
      <c r="T551" s="144"/>
      <c r="U551" s="727"/>
      <c r="V551" s="710"/>
      <c r="W551" s="728"/>
      <c r="X551" s="717"/>
      <c r="Y551" s="717"/>
      <c r="Z551" s="717"/>
      <c r="AA551" s="717"/>
      <c r="AB551" s="145"/>
      <c r="AC551" s="720"/>
      <c r="AD551" s="132"/>
      <c r="AE551" s="717"/>
      <c r="AF551" s="145"/>
      <c r="AG551" s="524" t="s">
        <v>396</v>
      </c>
      <c r="AH551" s="371"/>
      <c r="AI551" s="710"/>
      <c r="AJ551" s="710"/>
      <c r="AK551" s="710"/>
      <c r="AL551" s="710"/>
      <c r="AM551" s="710"/>
      <c r="AN551" s="710"/>
      <c r="AO551" s="710"/>
      <c r="AP551" s="710"/>
      <c r="AQ551" s="710"/>
      <c r="AR551" s="710"/>
      <c r="AS551" s="710"/>
      <c r="AT551" s="710"/>
      <c r="AU551" s="91"/>
      <c r="AV551" s="710"/>
      <c r="AW551" s="91"/>
      <c r="AX551" s="720"/>
      <c r="AY551" s="145"/>
      <c r="AZ551" s="710"/>
      <c r="BA551" s="710"/>
      <c r="BB551" s="91"/>
      <c r="BC551" s="295" t="s">
        <v>3</v>
      </c>
      <c r="BE551" s="710"/>
      <c r="BF551" s="700"/>
      <c r="BG551" s="710"/>
      <c r="BH551" s="700"/>
      <c r="BI551" s="710"/>
      <c r="BJ551" s="700"/>
      <c r="BK551" s="710"/>
      <c r="BL551" s="700"/>
      <c r="BM551" s="712"/>
      <c r="BN551" s="714"/>
      <c r="BO551" s="700"/>
      <c r="BQ551" s="716"/>
    </row>
    <row r="552" spans="1:69" s="91" customFormat="1" ht="9" customHeight="1" thickBot="1" x14ac:dyDescent="0.3">
      <c r="A552" s="111"/>
      <c r="B552" s="112"/>
      <c r="C552" s="112"/>
      <c r="D552" s="111"/>
      <c r="E552" s="111"/>
      <c r="F552" s="111"/>
      <c r="G552" s="111"/>
      <c r="H552" s="111"/>
      <c r="I552" s="111"/>
      <c r="J552" s="111"/>
      <c r="K552" s="111"/>
      <c r="L552" s="111"/>
      <c r="M552" s="111"/>
      <c r="N552" s="111"/>
      <c r="O552" s="111"/>
      <c r="P552" s="111"/>
      <c r="Q552" s="111"/>
      <c r="R552" s="111"/>
      <c r="S552" s="111"/>
      <c r="T552" s="111"/>
      <c r="U552" s="113"/>
      <c r="V552" s="111"/>
      <c r="W552" s="111"/>
      <c r="X552" s="111"/>
      <c r="Y552" s="111"/>
      <c r="Z552" s="111"/>
      <c r="AA552" s="111"/>
      <c r="AB552" s="111"/>
      <c r="AC552" s="114"/>
      <c r="AD552" s="132"/>
      <c r="AE552" s="111"/>
      <c r="AF552" s="111"/>
      <c r="AG552" s="111"/>
      <c r="AH552" s="111"/>
      <c r="AI552" s="111"/>
      <c r="AJ552" s="111"/>
      <c r="AK552" s="111"/>
      <c r="AL552" s="111"/>
      <c r="AM552" s="111"/>
      <c r="AN552" s="111"/>
      <c r="AO552" s="111"/>
      <c r="AP552" s="111"/>
      <c r="AQ552" s="111"/>
      <c r="AR552" s="111"/>
      <c r="AS552" s="111"/>
      <c r="AT552" s="111"/>
      <c r="AV552" s="111"/>
      <c r="AX552" s="112"/>
      <c r="AY552" s="111"/>
      <c r="AZ552" s="111"/>
      <c r="BA552" s="111"/>
      <c r="BC552" s="111"/>
      <c r="BF552" s="115"/>
      <c r="BH552" s="115"/>
      <c r="BJ552" s="115"/>
      <c r="BL552" s="115"/>
      <c r="BM552" s="116"/>
      <c r="BN552" s="116"/>
      <c r="BO552" s="115"/>
    </row>
    <row r="553" spans="1:69" s="203" customFormat="1" ht="59.4" customHeight="1" thickTop="1" thickBot="1" x14ac:dyDescent="0.3">
      <c r="A553" s="1093" t="str">
        <f>B531</f>
        <v>ASISTENCIA A COMITÉS</v>
      </c>
      <c r="B553" s="1093"/>
      <c r="C553" s="422" t="s">
        <v>333</v>
      </c>
      <c r="D553" s="200"/>
      <c r="E553" s="355">
        <f>COUNTIF(BC533:BC551,"P")</f>
        <v>17</v>
      </c>
      <c r="F553" s="200"/>
      <c r="G553" s="578">
        <f>E553/(E553+E554)</f>
        <v>0.89473684210526316</v>
      </c>
      <c r="H553" s="200"/>
      <c r="I553" s="355">
        <f>SUM(I533:I551)</f>
        <v>8</v>
      </c>
      <c r="J553" s="355">
        <f>SUM(J533:J551)</f>
        <v>0</v>
      </c>
      <c r="K553" s="355">
        <f>SUM(K533:K551)</f>
        <v>0</v>
      </c>
      <c r="L553" s="355">
        <f>SUM(L533:L551)</f>
        <v>0</v>
      </c>
      <c r="M553" s="355">
        <f>SUM(M533:M551)</f>
        <v>0</v>
      </c>
      <c r="N553" s="201"/>
      <c r="O553" s="355">
        <f>SUM(O533:O551)</f>
        <v>3</v>
      </c>
      <c r="P553" s="355">
        <f>SUM(P533:P551)</f>
        <v>0</v>
      </c>
      <c r="Q553" s="355">
        <f>SUM(Q533:Q551)</f>
        <v>4</v>
      </c>
      <c r="R553" s="355">
        <f>SUM(R533:R551)</f>
        <v>1</v>
      </c>
      <c r="S553" s="355">
        <f>SUM(S533:S551)</f>
        <v>0</v>
      </c>
      <c r="T553" s="200"/>
      <c r="U553" s="202"/>
      <c r="V553" s="200"/>
      <c r="W553" s="200"/>
      <c r="X553" s="200"/>
      <c r="Y553" s="200"/>
      <c r="Z553" s="200"/>
      <c r="AA553" s="200"/>
      <c r="AB553" s="200"/>
      <c r="AC553" s="887"/>
      <c r="AD553" s="639"/>
      <c r="AE553" s="200"/>
      <c r="AF553" s="200"/>
      <c r="AG553" s="355" t="s">
        <v>253</v>
      </c>
      <c r="AH553" s="200"/>
      <c r="AI553" s="1093">
        <f>SUM(AI533:AK551)</f>
        <v>0</v>
      </c>
      <c r="AJ553" s="1093"/>
      <c r="AK553" s="1093"/>
      <c r="AL553" s="1093">
        <f>SUM(AL533:AN551)</f>
        <v>0</v>
      </c>
      <c r="AM553" s="1093"/>
      <c r="AN553" s="1093"/>
      <c r="AO553" s="1093">
        <f>SUM(AO533:AQ551)</f>
        <v>0</v>
      </c>
      <c r="AP553" s="1093"/>
      <c r="AQ553" s="1093"/>
      <c r="AR553" s="1093">
        <f>SUM(AR533:AT551)</f>
        <v>0</v>
      </c>
      <c r="AS553" s="1093"/>
      <c r="AT553" s="1093"/>
      <c r="AV553" s="1093">
        <f>SUM(AV533:AV551)</f>
        <v>0</v>
      </c>
      <c r="AX553" s="1263" t="s">
        <v>264</v>
      </c>
      <c r="AY553" s="200"/>
      <c r="AZ553" s="355">
        <f>SUM(AZ533:AZ551)</f>
        <v>8</v>
      </c>
      <c r="BA553" s="355">
        <f>SUM(BA533:BA551)</f>
        <v>0</v>
      </c>
      <c r="BC553" s="201"/>
      <c r="BE553" s="388">
        <f t="shared" ref="BE553:BM553" si="429">SUM(BE533:BE551)</f>
        <v>0</v>
      </c>
      <c r="BF553" s="828">
        <f t="shared" si="429"/>
        <v>0</v>
      </c>
      <c r="BG553" s="388">
        <f t="shared" si="429"/>
        <v>0</v>
      </c>
      <c r="BH553" s="828">
        <f t="shared" si="429"/>
        <v>0</v>
      </c>
      <c r="BI553" s="388">
        <f t="shared" si="429"/>
        <v>0</v>
      </c>
      <c r="BJ553" s="828">
        <f t="shared" si="429"/>
        <v>0</v>
      </c>
      <c r="BK553" s="388">
        <f t="shared" si="429"/>
        <v>0</v>
      </c>
      <c r="BL553" s="828">
        <f t="shared" si="429"/>
        <v>0</v>
      </c>
      <c r="BM553" s="1182">
        <f t="shared" si="429"/>
        <v>0</v>
      </c>
      <c r="BN553" s="1186" t="e">
        <f>BM553/AV553</f>
        <v>#DIV/0!</v>
      </c>
      <c r="BO553" s="847">
        <f>SUM(BO533:BO551)</f>
        <v>0</v>
      </c>
      <c r="BP553" s="204"/>
      <c r="BQ553" s="204"/>
    </row>
    <row r="554" spans="1:69" s="203" customFormat="1" ht="59.4" customHeight="1" thickTop="1" thickBot="1" x14ac:dyDescent="0.3">
      <c r="A554" s="1093"/>
      <c r="B554" s="1093"/>
      <c r="C554" s="422" t="s">
        <v>334</v>
      </c>
      <c r="D554" s="200"/>
      <c r="E554" s="355">
        <f>COUNTIF(BC533:BC551,"C")</f>
        <v>2</v>
      </c>
      <c r="F554" s="200"/>
      <c r="G554" s="578">
        <f>E554/(E553+E554)</f>
        <v>0.10526315789473684</v>
      </c>
      <c r="H554" s="200"/>
      <c r="I554" s="1093">
        <f>SUM(I553:M553)</f>
        <v>8</v>
      </c>
      <c r="J554" s="1093"/>
      <c r="K554" s="1093"/>
      <c r="L554" s="1093"/>
      <c r="M554" s="1093"/>
      <c r="N554" s="201"/>
      <c r="O554" s="1093">
        <f>SUM(O553:S553)</f>
        <v>8</v>
      </c>
      <c r="P554" s="1093"/>
      <c r="Q554" s="1093"/>
      <c r="R554" s="1093"/>
      <c r="S554" s="1093"/>
      <c r="T554" s="200"/>
      <c r="U554" s="202"/>
      <c r="V554" s="200"/>
      <c r="W554" s="200"/>
      <c r="X554" s="200"/>
      <c r="Y554" s="200"/>
      <c r="Z554" s="200"/>
      <c r="AA554" s="200"/>
      <c r="AB554" s="200"/>
      <c r="AC554" s="887"/>
      <c r="AD554" s="639"/>
      <c r="AE554" s="200"/>
      <c r="AF554" s="200"/>
      <c r="AG554" s="355" t="s">
        <v>766</v>
      </c>
      <c r="AH554" s="200"/>
      <c r="AI554" s="1093">
        <f>AI553+AL553+AO553+AR553</f>
        <v>0</v>
      </c>
      <c r="AJ554" s="1093"/>
      <c r="AK554" s="1093"/>
      <c r="AL554" s="1093"/>
      <c r="AM554" s="1093"/>
      <c r="AN554" s="1093"/>
      <c r="AO554" s="1093"/>
      <c r="AP554" s="1093"/>
      <c r="AQ554" s="1093"/>
      <c r="AR554" s="1093"/>
      <c r="AS554" s="1093"/>
      <c r="AT554" s="1093"/>
      <c r="AV554" s="1093"/>
      <c r="AX554" s="1263"/>
      <c r="AY554" s="200"/>
      <c r="AZ554" s="1227">
        <f>BA553/AZ553</f>
        <v>0</v>
      </c>
      <c r="BA554" s="1227"/>
      <c r="BC554" s="206"/>
      <c r="BE554" s="396" t="e">
        <f>BE553/AI553</f>
        <v>#DIV/0!</v>
      </c>
      <c r="BF554" s="829"/>
      <c r="BG554" s="396" t="e">
        <f>BG553/AL553</f>
        <v>#DIV/0!</v>
      </c>
      <c r="BH554" s="829"/>
      <c r="BI554" s="396" t="e">
        <f>BI553/AO553</f>
        <v>#DIV/0!</v>
      </c>
      <c r="BJ554" s="829"/>
      <c r="BK554" s="396" t="e">
        <f>BK553/AR553</f>
        <v>#DIV/0!</v>
      </c>
      <c r="BL554" s="829"/>
      <c r="BM554" s="1182"/>
      <c r="BN554" s="1186"/>
      <c r="BO554" s="847"/>
      <c r="BP554" s="204"/>
      <c r="BQ554" s="204"/>
    </row>
    <row r="555" spans="1:69" s="91" customFormat="1" ht="23.4" thickTop="1" x14ac:dyDescent="0.25">
      <c r="A555" s="117"/>
      <c r="B555" s="118"/>
      <c r="C555" s="118"/>
      <c r="D555" s="111"/>
      <c r="E555" s="111"/>
      <c r="F555" s="111"/>
      <c r="G555" s="111"/>
      <c r="H555" s="111"/>
      <c r="I555" s="111"/>
      <c r="J555" s="111"/>
      <c r="K555" s="111"/>
      <c r="L555" s="111"/>
      <c r="M555" s="111"/>
      <c r="N555" s="111"/>
      <c r="O555" s="111"/>
      <c r="P555" s="111"/>
      <c r="Q555" s="111"/>
      <c r="R555" s="111"/>
      <c r="S555" s="111"/>
      <c r="T555" s="111"/>
      <c r="U555" s="113"/>
      <c r="V555" s="111"/>
      <c r="W555" s="111"/>
      <c r="X555" s="111"/>
      <c r="Y555" s="111"/>
      <c r="Z555" s="111"/>
      <c r="AA555" s="111"/>
      <c r="AB555" s="111"/>
      <c r="AC555" s="114"/>
      <c r="AD555" s="132"/>
      <c r="AE555" s="111"/>
      <c r="AF555" s="111"/>
      <c r="AG555" s="111"/>
      <c r="AH555" s="111"/>
      <c r="AI555" s="111"/>
      <c r="AJ555" s="111"/>
      <c r="AK555" s="111"/>
      <c r="AL555" s="111"/>
      <c r="AM555" s="111"/>
      <c r="AN555" s="111"/>
      <c r="AO555" s="111"/>
      <c r="AP555" s="111"/>
      <c r="AQ555" s="111"/>
      <c r="AR555" s="111"/>
      <c r="AS555" s="111"/>
      <c r="AT555" s="111"/>
      <c r="AV555" s="111"/>
      <c r="AX555" s="112"/>
      <c r="AY555" s="111"/>
      <c r="AZ555" s="111"/>
      <c r="BA555" s="111"/>
      <c r="BC555" s="111"/>
      <c r="BF555" s="115"/>
      <c r="BH555" s="115"/>
      <c r="BJ555" s="115"/>
      <c r="BL555" s="115"/>
      <c r="BM555" s="116"/>
      <c r="BN555" s="116"/>
      <c r="BO555" s="115"/>
    </row>
    <row r="556" spans="1:69" s="204" customFormat="1" ht="64.2" customHeight="1" x14ac:dyDescent="0.25">
      <c r="A556" s="1107">
        <v>23</v>
      </c>
      <c r="B556" s="1253" t="s">
        <v>488</v>
      </c>
      <c r="C556" s="1254"/>
      <c r="D556" s="201"/>
      <c r="E556" s="111"/>
      <c r="F556" s="111"/>
      <c r="G556" s="111"/>
      <c r="H556" s="201"/>
      <c r="I556" s="201"/>
      <c r="J556" s="201"/>
      <c r="K556" s="201"/>
      <c r="L556" s="201"/>
      <c r="M556" s="201"/>
      <c r="N556" s="201"/>
      <c r="O556" s="201"/>
      <c r="P556" s="201"/>
      <c r="Q556" s="201"/>
      <c r="R556" s="201"/>
      <c r="S556" s="201"/>
      <c r="T556" s="201"/>
      <c r="U556" s="208"/>
      <c r="V556" s="201"/>
      <c r="W556" s="201"/>
      <c r="X556" s="201"/>
      <c r="Y556" s="201"/>
      <c r="Z556" s="201"/>
      <c r="AA556" s="201"/>
      <c r="AB556" s="201"/>
      <c r="AC556" s="207"/>
      <c r="AD556" s="205"/>
      <c r="AE556" s="201"/>
      <c r="AF556" s="201"/>
      <c r="AG556" s="201"/>
      <c r="AH556" s="201"/>
      <c r="AI556" s="201"/>
      <c r="AJ556" s="201"/>
      <c r="AK556" s="201"/>
      <c r="AL556" s="201"/>
      <c r="AM556" s="201"/>
      <c r="AN556" s="201"/>
      <c r="AO556" s="201"/>
      <c r="AP556" s="201"/>
      <c r="AQ556" s="201"/>
      <c r="AR556" s="201"/>
      <c r="AS556" s="201"/>
      <c r="AT556" s="201"/>
      <c r="AV556" s="201"/>
      <c r="AX556" s="207"/>
      <c r="AY556" s="201"/>
      <c r="AZ556" s="201"/>
      <c r="BA556" s="201"/>
      <c r="BC556" s="201"/>
      <c r="BF556" s="209"/>
      <c r="BH556" s="209"/>
      <c r="BJ556" s="209"/>
      <c r="BL556" s="209"/>
      <c r="BM556" s="203"/>
      <c r="BN556" s="203"/>
      <c r="BO556" s="209"/>
    </row>
    <row r="557" spans="1:69" s="204" customFormat="1" ht="195" customHeight="1" x14ac:dyDescent="0.25">
      <c r="A557" s="1108"/>
      <c r="B557" s="972" t="s">
        <v>698</v>
      </c>
      <c r="C557" s="973"/>
      <c r="D557" s="201"/>
      <c r="E557" s="111"/>
      <c r="F557" s="111"/>
      <c r="G557" s="111"/>
      <c r="H557" s="201"/>
      <c r="I557" s="201"/>
      <c r="J557" s="201"/>
      <c r="K557" s="201"/>
      <c r="L557" s="201"/>
      <c r="M557" s="201"/>
      <c r="N557" s="201"/>
      <c r="O557" s="201"/>
      <c r="P557" s="201"/>
      <c r="Q557" s="201"/>
      <c r="R557" s="201"/>
      <c r="S557" s="201"/>
      <c r="T557" s="201"/>
      <c r="U557" s="211"/>
      <c r="V557" s="210"/>
      <c r="W557" s="210"/>
      <c r="X557" s="210"/>
      <c r="Y557" s="210"/>
      <c r="Z557" s="210"/>
      <c r="AA557" s="210"/>
      <c r="AB557" s="201"/>
      <c r="AC557" s="207"/>
      <c r="AD557" s="205"/>
      <c r="AE557" s="201"/>
      <c r="AF557" s="201"/>
      <c r="AG557" s="201"/>
      <c r="AH557" s="201"/>
      <c r="AI557" s="201"/>
      <c r="AJ557" s="201"/>
      <c r="AK557" s="201"/>
      <c r="AL557" s="201"/>
      <c r="AM557" s="201"/>
      <c r="AN557" s="201"/>
      <c r="AO557" s="201"/>
      <c r="AP557" s="201"/>
      <c r="AQ557" s="201"/>
      <c r="AR557" s="201"/>
      <c r="AS557" s="201"/>
      <c r="AT557" s="201"/>
      <c r="AV557" s="201"/>
      <c r="AX557" s="207"/>
      <c r="AY557" s="201"/>
      <c r="AZ557" s="210"/>
      <c r="BA557" s="210"/>
      <c r="BC557" s="210"/>
      <c r="BF557" s="209"/>
      <c r="BH557" s="209"/>
      <c r="BJ557" s="209"/>
      <c r="BL557" s="209"/>
      <c r="BM557" s="203"/>
      <c r="BN557" s="203"/>
      <c r="BO557" s="209"/>
    </row>
    <row r="558" spans="1:69" s="91" customFormat="1" ht="85.8" customHeight="1" x14ac:dyDescent="0.25">
      <c r="A558" s="276" t="s">
        <v>610</v>
      </c>
      <c r="B558" s="964" t="s">
        <v>1200</v>
      </c>
      <c r="C558" s="965"/>
      <c r="D558" s="111"/>
      <c r="E558" s="276" t="s">
        <v>294</v>
      </c>
      <c r="F558" s="111"/>
      <c r="G558" s="276" t="s">
        <v>850</v>
      </c>
      <c r="H558" s="111"/>
      <c r="I558" s="276"/>
      <c r="J558" s="276">
        <v>1</v>
      </c>
      <c r="K558" s="276"/>
      <c r="L558" s="276"/>
      <c r="M558" s="276"/>
      <c r="N558" s="111"/>
      <c r="O558" s="276">
        <v>1</v>
      </c>
      <c r="P558" s="276"/>
      <c r="Q558" s="276"/>
      <c r="R558" s="276"/>
      <c r="S558" s="276"/>
      <c r="T558" s="111"/>
      <c r="U558" s="277" t="s">
        <v>355</v>
      </c>
      <c r="V558" s="276">
        <v>3</v>
      </c>
      <c r="W558" s="276"/>
      <c r="X558" s="276"/>
      <c r="Y558" s="276"/>
      <c r="Z558" s="276"/>
      <c r="AA558" s="276"/>
      <c r="AB558" s="111"/>
      <c r="AC558" s="278"/>
      <c r="AD558" s="132"/>
      <c r="AE558" s="111"/>
      <c r="AF558" s="111"/>
      <c r="AG558" s="282" t="s">
        <v>38</v>
      </c>
      <c r="AH558" s="111"/>
      <c r="AI558" s="276"/>
      <c r="AJ558" s="276"/>
      <c r="AK558" s="276"/>
      <c r="AL558" s="276"/>
      <c r="AM558" s="276"/>
      <c r="AN558" s="276"/>
      <c r="AO558" s="276"/>
      <c r="AP558" s="276"/>
      <c r="AQ558" s="276"/>
      <c r="AR558" s="276"/>
      <c r="AS558" s="276"/>
      <c r="AT558" s="276"/>
      <c r="AV558" s="276">
        <f>SUM(AI558:AT558)</f>
        <v>0</v>
      </c>
      <c r="AX558" s="279" t="s">
        <v>159</v>
      </c>
      <c r="AY558" s="111"/>
      <c r="AZ558" s="276">
        <v>1</v>
      </c>
      <c r="BA558" s="276" t="str">
        <f>IF(AV558&lt;&gt;0,1," ")</f>
        <v xml:space="preserve"> </v>
      </c>
      <c r="BC558" s="276"/>
      <c r="BE558" s="276"/>
      <c r="BF558" s="124"/>
      <c r="BG558" s="276"/>
      <c r="BH558" s="124"/>
      <c r="BI558" s="276"/>
      <c r="BJ558" s="124"/>
      <c r="BK558" s="276"/>
      <c r="BL558" s="124"/>
      <c r="BM558" s="280">
        <f t="shared" ref="BM558:BM575" si="430">BE558+BG558+BI558+BK558</f>
        <v>0</v>
      </c>
      <c r="BN558" s="281" t="e">
        <f>BM558/AV558</f>
        <v>#DIV/0!</v>
      </c>
      <c r="BO558" s="124">
        <f t="shared" ref="BO558:BO575" si="431">BF558+BH558+BJ558+BL558</f>
        <v>0</v>
      </c>
      <c r="BQ558" s="128"/>
    </row>
    <row r="559" spans="1:69" s="91" customFormat="1" ht="85.8" customHeight="1" x14ac:dyDescent="0.25">
      <c r="A559" s="276" t="s">
        <v>611</v>
      </c>
      <c r="B559" s="964" t="s">
        <v>1201</v>
      </c>
      <c r="C559" s="965"/>
      <c r="D559" s="111"/>
      <c r="E559" s="276" t="s">
        <v>294</v>
      </c>
      <c r="F559" s="111"/>
      <c r="G559" s="276" t="s">
        <v>850</v>
      </c>
      <c r="H559" s="111"/>
      <c r="I559" s="276"/>
      <c r="J559" s="276">
        <v>1</v>
      </c>
      <c r="K559" s="276"/>
      <c r="L559" s="276"/>
      <c r="M559" s="276"/>
      <c r="N559" s="111"/>
      <c r="O559" s="276">
        <v>1</v>
      </c>
      <c r="P559" s="276"/>
      <c r="Q559" s="276"/>
      <c r="R559" s="276"/>
      <c r="S559" s="276"/>
      <c r="T559" s="111"/>
      <c r="U559" s="277" t="s">
        <v>355</v>
      </c>
      <c r="V559" s="276">
        <v>3</v>
      </c>
      <c r="W559" s="276"/>
      <c r="X559" s="276"/>
      <c r="Y559" s="276"/>
      <c r="Z559" s="276"/>
      <c r="AA559" s="276"/>
      <c r="AB559" s="111"/>
      <c r="AC559" s="278"/>
      <c r="AD559" s="132"/>
      <c r="AE559" s="111"/>
      <c r="AF559" s="111"/>
      <c r="AG559" s="282" t="s">
        <v>38</v>
      </c>
      <c r="AH559" s="111"/>
      <c r="AI559" s="276"/>
      <c r="AJ559" s="276"/>
      <c r="AK559" s="276"/>
      <c r="AL559" s="276"/>
      <c r="AM559" s="276"/>
      <c r="AN559" s="276"/>
      <c r="AO559" s="276"/>
      <c r="AP559" s="276"/>
      <c r="AQ559" s="276"/>
      <c r="AR559" s="276"/>
      <c r="AS559" s="276"/>
      <c r="AT559" s="276"/>
      <c r="AV559" s="276">
        <f>SUM(AI559:AT559)</f>
        <v>0</v>
      </c>
      <c r="AX559" s="279" t="s">
        <v>223</v>
      </c>
      <c r="AY559" s="111"/>
      <c r="AZ559" s="276">
        <v>1</v>
      </c>
      <c r="BA559" s="276" t="str">
        <f t="shared" ref="BA559:BA584" si="432">IF(AV559&lt;&gt;0,1," ")</f>
        <v xml:space="preserve"> </v>
      </c>
      <c r="BC559" s="276"/>
      <c r="BE559" s="276"/>
      <c r="BF559" s="124"/>
      <c r="BG559" s="276"/>
      <c r="BH559" s="124"/>
      <c r="BI559" s="276"/>
      <c r="BJ559" s="124"/>
      <c r="BK559" s="276"/>
      <c r="BL559" s="124"/>
      <c r="BM559" s="280">
        <f>BE559+BG559+BI559+BK559</f>
        <v>0</v>
      </c>
      <c r="BN559" s="281" t="e">
        <f t="shared" ref="BN559:BN584" si="433">BM559/AV559</f>
        <v>#DIV/0!</v>
      </c>
      <c r="BO559" s="124">
        <f>BF559+BH559+BJ559+BL559</f>
        <v>0</v>
      </c>
      <c r="BQ559" s="128"/>
    </row>
    <row r="560" spans="1:69" s="91" customFormat="1" ht="85.8" customHeight="1" x14ac:dyDescent="0.25">
      <c r="A560" s="276" t="s">
        <v>612</v>
      </c>
      <c r="B560" s="964" t="s">
        <v>1202</v>
      </c>
      <c r="C560" s="965"/>
      <c r="D560" s="111"/>
      <c r="E560" s="276" t="s">
        <v>294</v>
      </c>
      <c r="F560" s="111"/>
      <c r="G560" s="276" t="s">
        <v>850</v>
      </c>
      <c r="H560" s="111"/>
      <c r="I560" s="276"/>
      <c r="J560" s="276">
        <v>1</v>
      </c>
      <c r="K560" s="276"/>
      <c r="L560" s="276"/>
      <c r="M560" s="276"/>
      <c r="N560" s="111"/>
      <c r="O560" s="276">
        <v>1</v>
      </c>
      <c r="P560" s="276"/>
      <c r="Q560" s="276"/>
      <c r="R560" s="276"/>
      <c r="S560" s="276"/>
      <c r="T560" s="111"/>
      <c r="U560" s="277" t="s">
        <v>355</v>
      </c>
      <c r="V560" s="276">
        <v>3</v>
      </c>
      <c r="W560" s="276"/>
      <c r="X560" s="276"/>
      <c r="Y560" s="276"/>
      <c r="Z560" s="276"/>
      <c r="AA560" s="276"/>
      <c r="AB560" s="111"/>
      <c r="AC560" s="278"/>
      <c r="AD560" s="132"/>
      <c r="AE560" s="111"/>
      <c r="AF560" s="111"/>
      <c r="AG560" s="282" t="s">
        <v>38</v>
      </c>
      <c r="AH560" s="111"/>
      <c r="AI560" s="276"/>
      <c r="AJ560" s="276"/>
      <c r="AK560" s="276"/>
      <c r="AL560" s="276"/>
      <c r="AM560" s="276"/>
      <c r="AN560" s="276"/>
      <c r="AO560" s="276"/>
      <c r="AP560" s="276"/>
      <c r="AQ560" s="276"/>
      <c r="AR560" s="276"/>
      <c r="AS560" s="276"/>
      <c r="AT560" s="276"/>
      <c r="AV560" s="276">
        <f t="shared" ref="AV560:AV575" si="434">SUM(AI560:AT560)</f>
        <v>0</v>
      </c>
      <c r="AX560" s="279" t="s">
        <v>229</v>
      </c>
      <c r="AY560" s="111"/>
      <c r="AZ560" s="276">
        <v>1</v>
      </c>
      <c r="BA560" s="276" t="str">
        <f t="shared" si="432"/>
        <v xml:space="preserve"> </v>
      </c>
      <c r="BC560" s="276"/>
      <c r="BE560" s="276"/>
      <c r="BF560" s="124"/>
      <c r="BG560" s="276"/>
      <c r="BH560" s="124"/>
      <c r="BI560" s="276"/>
      <c r="BJ560" s="124"/>
      <c r="BK560" s="276"/>
      <c r="BL560" s="124"/>
      <c r="BM560" s="280">
        <f t="shared" si="430"/>
        <v>0</v>
      </c>
      <c r="BN560" s="281" t="e">
        <f t="shared" si="433"/>
        <v>#DIV/0!</v>
      </c>
      <c r="BO560" s="124">
        <f t="shared" si="431"/>
        <v>0</v>
      </c>
      <c r="BQ560" s="128"/>
    </row>
    <row r="561" spans="1:69" s="91" customFormat="1" ht="85.8" customHeight="1" x14ac:dyDescent="0.25">
      <c r="A561" s="276" t="s">
        <v>613</v>
      </c>
      <c r="B561" s="964" t="s">
        <v>1203</v>
      </c>
      <c r="C561" s="965"/>
      <c r="D561" s="111"/>
      <c r="E561" s="276" t="s">
        <v>294</v>
      </c>
      <c r="F561" s="111"/>
      <c r="G561" s="276" t="s">
        <v>850</v>
      </c>
      <c r="H561" s="111"/>
      <c r="I561" s="276"/>
      <c r="J561" s="276">
        <v>1</v>
      </c>
      <c r="K561" s="276"/>
      <c r="L561" s="276"/>
      <c r="M561" s="276"/>
      <c r="N561" s="111"/>
      <c r="O561" s="276"/>
      <c r="P561" s="276">
        <v>1</v>
      </c>
      <c r="Q561" s="276"/>
      <c r="R561" s="276"/>
      <c r="S561" s="276"/>
      <c r="T561" s="111"/>
      <c r="U561" s="277" t="s">
        <v>355</v>
      </c>
      <c r="V561" s="276">
        <v>2</v>
      </c>
      <c r="W561" s="276"/>
      <c r="X561" s="276"/>
      <c r="Y561" s="276">
        <v>1</v>
      </c>
      <c r="Z561" s="276">
        <v>1</v>
      </c>
      <c r="AA561" s="276"/>
      <c r="AB561" s="111"/>
      <c r="AC561" s="278"/>
      <c r="AD561" s="132"/>
      <c r="AE561" s="111"/>
      <c r="AF561" s="111"/>
      <c r="AG561" s="282" t="s">
        <v>38</v>
      </c>
      <c r="AH561" s="111"/>
      <c r="AI561" s="276"/>
      <c r="AJ561" s="276"/>
      <c r="AK561" s="276"/>
      <c r="AL561" s="276"/>
      <c r="AM561" s="276"/>
      <c r="AN561" s="276"/>
      <c r="AO561" s="276"/>
      <c r="AP561" s="276"/>
      <c r="AQ561" s="276"/>
      <c r="AR561" s="276"/>
      <c r="AS561" s="276"/>
      <c r="AT561" s="276"/>
      <c r="AV561" s="276">
        <f t="shared" ref="AV561" si="435">SUM(AI561:AT561)</f>
        <v>0</v>
      </c>
      <c r="AX561" s="279" t="s">
        <v>84</v>
      </c>
      <c r="AY561" s="111"/>
      <c r="AZ561" s="276">
        <v>1</v>
      </c>
      <c r="BA561" s="276" t="str">
        <f t="shared" si="432"/>
        <v xml:space="preserve"> </v>
      </c>
      <c r="BC561" s="276"/>
      <c r="BE561" s="276"/>
      <c r="BF561" s="124"/>
      <c r="BG561" s="276"/>
      <c r="BH561" s="124"/>
      <c r="BI561" s="276"/>
      <c r="BJ561" s="124"/>
      <c r="BK561" s="276"/>
      <c r="BL561" s="124"/>
      <c r="BM561" s="280">
        <f t="shared" ref="BM561" si="436">BE561+BG561+BI561+BK561</f>
        <v>0</v>
      </c>
      <c r="BN561" s="281" t="e">
        <f t="shared" ref="BN561" si="437">BM561/AV561</f>
        <v>#DIV/0!</v>
      </c>
      <c r="BO561" s="124">
        <f t="shared" ref="BO561" si="438">BF561+BH561+BJ561+BL561</f>
        <v>0</v>
      </c>
      <c r="BQ561" s="128"/>
    </row>
    <row r="562" spans="1:69" s="91" customFormat="1" ht="85.8" customHeight="1" x14ac:dyDescent="0.25">
      <c r="A562" s="276" t="s">
        <v>614</v>
      </c>
      <c r="B562" s="964" t="s">
        <v>1204</v>
      </c>
      <c r="C562" s="965"/>
      <c r="D562" s="111"/>
      <c r="E562" s="276" t="s">
        <v>294</v>
      </c>
      <c r="F562" s="111"/>
      <c r="G562" s="276" t="s">
        <v>850</v>
      </c>
      <c r="H562" s="111"/>
      <c r="I562" s="276"/>
      <c r="J562" s="276">
        <v>1</v>
      </c>
      <c r="K562" s="276"/>
      <c r="L562" s="276"/>
      <c r="M562" s="276"/>
      <c r="N562" s="111"/>
      <c r="O562" s="276"/>
      <c r="P562" s="276">
        <v>1</v>
      </c>
      <c r="Q562" s="276"/>
      <c r="R562" s="276"/>
      <c r="S562" s="276"/>
      <c r="T562" s="111"/>
      <c r="U562" s="277" t="s">
        <v>355</v>
      </c>
      <c r="V562" s="276">
        <v>2</v>
      </c>
      <c r="W562" s="276"/>
      <c r="X562" s="276"/>
      <c r="Y562" s="276"/>
      <c r="Z562" s="276"/>
      <c r="AA562" s="276"/>
      <c r="AB562" s="111"/>
      <c r="AC562" s="278"/>
      <c r="AD562" s="132"/>
      <c r="AE562" s="111"/>
      <c r="AF562" s="111"/>
      <c r="AG562" s="282" t="s">
        <v>38</v>
      </c>
      <c r="AH562" s="111"/>
      <c r="AI562" s="276"/>
      <c r="AJ562" s="276"/>
      <c r="AK562" s="276"/>
      <c r="AL562" s="276"/>
      <c r="AM562" s="276"/>
      <c r="AN562" s="276"/>
      <c r="AO562" s="276"/>
      <c r="AP562" s="276"/>
      <c r="AQ562" s="276"/>
      <c r="AR562" s="276"/>
      <c r="AS562" s="276"/>
      <c r="AT562" s="276"/>
      <c r="AV562" s="276">
        <f t="shared" si="434"/>
        <v>0</v>
      </c>
      <c r="AX562" s="279" t="s">
        <v>78</v>
      </c>
      <c r="AY562" s="111"/>
      <c r="AZ562" s="276">
        <v>1</v>
      </c>
      <c r="BA562" s="276" t="str">
        <f t="shared" si="432"/>
        <v xml:space="preserve"> </v>
      </c>
      <c r="BC562" s="276"/>
      <c r="BE562" s="276"/>
      <c r="BF562" s="124"/>
      <c r="BG562" s="276"/>
      <c r="BH562" s="124"/>
      <c r="BI562" s="276"/>
      <c r="BJ562" s="124"/>
      <c r="BK562" s="276"/>
      <c r="BL562" s="124"/>
      <c r="BM562" s="280">
        <f t="shared" si="430"/>
        <v>0</v>
      </c>
      <c r="BN562" s="281" t="e">
        <f t="shared" si="433"/>
        <v>#DIV/0!</v>
      </c>
      <c r="BO562" s="124">
        <f t="shared" si="431"/>
        <v>0</v>
      </c>
      <c r="BQ562" s="128"/>
    </row>
    <row r="563" spans="1:69" s="112" customFormat="1" ht="85.8" customHeight="1" x14ac:dyDescent="0.25">
      <c r="A563" s="276" t="s">
        <v>615</v>
      </c>
      <c r="B563" s="964" t="s">
        <v>1205</v>
      </c>
      <c r="C563" s="965"/>
      <c r="D563" s="371"/>
      <c r="E563" s="276" t="s">
        <v>294</v>
      </c>
      <c r="F563" s="371"/>
      <c r="G563" s="276" t="s">
        <v>850</v>
      </c>
      <c r="H563" s="371"/>
      <c r="I563" s="276"/>
      <c r="J563" s="276">
        <v>1</v>
      </c>
      <c r="K563" s="276"/>
      <c r="L563" s="276"/>
      <c r="M563" s="276"/>
      <c r="N563" s="371"/>
      <c r="O563" s="276"/>
      <c r="P563" s="276">
        <v>1</v>
      </c>
      <c r="Q563" s="276"/>
      <c r="R563" s="276"/>
      <c r="S563" s="276"/>
      <c r="T563" s="144"/>
      <c r="U563" s="277" t="s">
        <v>355</v>
      </c>
      <c r="V563" s="276">
        <v>2</v>
      </c>
      <c r="W563" s="276"/>
      <c r="X563" s="276"/>
      <c r="Y563" s="276"/>
      <c r="Z563" s="276">
        <v>1</v>
      </c>
      <c r="AA563" s="276"/>
      <c r="AB563" s="371"/>
      <c r="AC563" s="278"/>
      <c r="AD563" s="132"/>
      <c r="AE563" s="111"/>
      <c r="AF563" s="145"/>
      <c r="AG563" s="282" t="s">
        <v>38</v>
      </c>
      <c r="AH563" s="111"/>
      <c r="AI563" s="276"/>
      <c r="AJ563" s="276"/>
      <c r="AK563" s="276"/>
      <c r="AL563" s="276"/>
      <c r="AM563" s="276"/>
      <c r="AN563" s="276"/>
      <c r="AO563" s="276"/>
      <c r="AP563" s="276"/>
      <c r="AQ563" s="276"/>
      <c r="AR563" s="276"/>
      <c r="AS563" s="276"/>
      <c r="AT563" s="276"/>
      <c r="AV563" s="276">
        <f t="shared" si="434"/>
        <v>0</v>
      </c>
      <c r="AX563" s="279" t="s">
        <v>77</v>
      </c>
      <c r="AY563" s="145"/>
      <c r="AZ563" s="276">
        <v>1</v>
      </c>
      <c r="BA563" s="276" t="str">
        <f t="shared" si="432"/>
        <v xml:space="preserve"> </v>
      </c>
      <c r="BC563" s="276"/>
      <c r="BE563" s="276"/>
      <c r="BF563" s="124"/>
      <c r="BG563" s="276"/>
      <c r="BH563" s="124"/>
      <c r="BI563" s="276"/>
      <c r="BJ563" s="124"/>
      <c r="BK563" s="276"/>
      <c r="BL563" s="124"/>
      <c r="BM563" s="280">
        <f t="shared" si="430"/>
        <v>0</v>
      </c>
      <c r="BN563" s="281" t="e">
        <f t="shared" si="433"/>
        <v>#DIV/0!</v>
      </c>
      <c r="BO563" s="124">
        <f t="shared" si="431"/>
        <v>0</v>
      </c>
      <c r="BQ563" s="146"/>
    </row>
    <row r="564" spans="1:69" s="112" customFormat="1" ht="85.8" customHeight="1" x14ac:dyDescent="0.25">
      <c r="A564" s="276" t="s">
        <v>616</v>
      </c>
      <c r="B564" s="964" t="s">
        <v>1206</v>
      </c>
      <c r="C564" s="965"/>
      <c r="D564" s="142"/>
      <c r="E564" s="276" t="s">
        <v>294</v>
      </c>
      <c r="F564" s="142"/>
      <c r="G564" s="276" t="s">
        <v>850</v>
      </c>
      <c r="H564" s="142"/>
      <c r="I564" s="276"/>
      <c r="J564" s="276">
        <v>1</v>
      </c>
      <c r="K564" s="276"/>
      <c r="L564" s="276"/>
      <c r="M564" s="276"/>
      <c r="N564" s="371"/>
      <c r="O564" s="276"/>
      <c r="P564" s="276">
        <v>1</v>
      </c>
      <c r="Q564" s="276"/>
      <c r="R564" s="276"/>
      <c r="S564" s="276"/>
      <c r="T564" s="240"/>
      <c r="U564" s="277" t="s">
        <v>355</v>
      </c>
      <c r="V564" s="276">
        <v>2</v>
      </c>
      <c r="W564" s="276"/>
      <c r="X564" s="276"/>
      <c r="Y564" s="276">
        <v>1</v>
      </c>
      <c r="Z564" s="276">
        <v>1</v>
      </c>
      <c r="AA564" s="276"/>
      <c r="AB564" s="142"/>
      <c r="AC564" s="278"/>
      <c r="AD564" s="635"/>
      <c r="AE564" s="111"/>
      <c r="AF564" s="241"/>
      <c r="AG564" s="282" t="s">
        <v>38</v>
      </c>
      <c r="AH564" s="371"/>
      <c r="AI564" s="276"/>
      <c r="AJ564" s="276"/>
      <c r="AK564" s="276"/>
      <c r="AL564" s="276"/>
      <c r="AM564" s="276"/>
      <c r="AN564" s="276"/>
      <c r="AO564" s="276"/>
      <c r="AP564" s="276"/>
      <c r="AQ564" s="276"/>
      <c r="AR564" s="276"/>
      <c r="AS564" s="276"/>
      <c r="AT564" s="276"/>
      <c r="AV564" s="276">
        <f t="shared" si="434"/>
        <v>0</v>
      </c>
      <c r="AX564" s="279" t="s">
        <v>62</v>
      </c>
      <c r="AY564" s="241"/>
      <c r="AZ564" s="276">
        <v>1</v>
      </c>
      <c r="BA564" s="276" t="str">
        <f t="shared" si="432"/>
        <v xml:space="preserve"> </v>
      </c>
      <c r="BC564" s="276"/>
      <c r="BE564" s="276"/>
      <c r="BF564" s="124"/>
      <c r="BG564" s="276"/>
      <c r="BH564" s="124"/>
      <c r="BI564" s="276"/>
      <c r="BJ564" s="124"/>
      <c r="BK564" s="276"/>
      <c r="BL564" s="124"/>
      <c r="BM564" s="280">
        <f t="shared" si="430"/>
        <v>0</v>
      </c>
      <c r="BN564" s="281" t="e">
        <f t="shared" si="433"/>
        <v>#DIV/0!</v>
      </c>
      <c r="BO564" s="124">
        <f t="shared" si="431"/>
        <v>0</v>
      </c>
      <c r="BQ564" s="146"/>
    </row>
    <row r="565" spans="1:69" s="112" customFormat="1" ht="85.8" customHeight="1" x14ac:dyDescent="0.25">
      <c r="A565" s="276" t="s">
        <v>617</v>
      </c>
      <c r="B565" s="964" t="s">
        <v>1207</v>
      </c>
      <c r="C565" s="965"/>
      <c r="D565" s="371"/>
      <c r="E565" s="276" t="s">
        <v>294</v>
      </c>
      <c r="F565" s="371"/>
      <c r="G565" s="276" t="s">
        <v>850</v>
      </c>
      <c r="H565" s="371"/>
      <c r="I565" s="276"/>
      <c r="J565" s="276">
        <v>1</v>
      </c>
      <c r="K565" s="276"/>
      <c r="L565" s="276"/>
      <c r="M565" s="276"/>
      <c r="N565" s="371"/>
      <c r="O565" s="276"/>
      <c r="P565" s="276"/>
      <c r="Q565" s="276">
        <v>1</v>
      </c>
      <c r="R565" s="276"/>
      <c r="S565" s="276"/>
      <c r="T565" s="144"/>
      <c r="U565" s="277" t="s">
        <v>355</v>
      </c>
      <c r="V565" s="276">
        <v>3</v>
      </c>
      <c r="W565" s="276"/>
      <c r="X565" s="276"/>
      <c r="Y565" s="276"/>
      <c r="Z565" s="276">
        <v>1</v>
      </c>
      <c r="AA565" s="276"/>
      <c r="AB565" s="371"/>
      <c r="AC565" s="278"/>
      <c r="AD565" s="132"/>
      <c r="AE565" s="111"/>
      <c r="AF565" s="145"/>
      <c r="AG565" s="282" t="s">
        <v>38</v>
      </c>
      <c r="AH565" s="371"/>
      <c r="AI565" s="276"/>
      <c r="AJ565" s="276"/>
      <c r="AK565" s="276"/>
      <c r="AL565" s="276"/>
      <c r="AM565" s="276"/>
      <c r="AN565" s="276"/>
      <c r="AO565" s="276"/>
      <c r="AP565" s="276"/>
      <c r="AQ565" s="276"/>
      <c r="AR565" s="276"/>
      <c r="AS565" s="276"/>
      <c r="AT565" s="276"/>
      <c r="AV565" s="276">
        <f t="shared" si="434"/>
        <v>0</v>
      </c>
      <c r="AX565" s="279" t="s">
        <v>83</v>
      </c>
      <c r="AY565" s="145"/>
      <c r="AZ565" s="276">
        <v>1</v>
      </c>
      <c r="BA565" s="276" t="str">
        <f t="shared" si="432"/>
        <v xml:space="preserve"> </v>
      </c>
      <c r="BC565" s="276"/>
      <c r="BE565" s="276"/>
      <c r="BF565" s="124"/>
      <c r="BG565" s="276"/>
      <c r="BH565" s="124"/>
      <c r="BI565" s="276"/>
      <c r="BJ565" s="124"/>
      <c r="BK565" s="276"/>
      <c r="BL565" s="124"/>
      <c r="BM565" s="280">
        <f t="shared" si="430"/>
        <v>0</v>
      </c>
      <c r="BN565" s="281" t="e">
        <f t="shared" si="433"/>
        <v>#DIV/0!</v>
      </c>
      <c r="BO565" s="124">
        <f t="shared" si="431"/>
        <v>0</v>
      </c>
      <c r="BQ565" s="146"/>
    </row>
    <row r="566" spans="1:69" s="111" customFormat="1" ht="85.8" customHeight="1" x14ac:dyDescent="0.25">
      <c r="A566" s="276" t="s">
        <v>969</v>
      </c>
      <c r="B566" s="964" t="s">
        <v>1208</v>
      </c>
      <c r="C566" s="965"/>
      <c r="E566" s="276" t="s">
        <v>294</v>
      </c>
      <c r="G566" s="276" t="s">
        <v>850</v>
      </c>
      <c r="I566" s="276"/>
      <c r="J566" s="276">
        <v>1</v>
      </c>
      <c r="K566" s="276"/>
      <c r="L566" s="276"/>
      <c r="M566" s="276"/>
      <c r="O566" s="276"/>
      <c r="P566" s="276">
        <v>1</v>
      </c>
      <c r="Q566" s="276"/>
      <c r="R566" s="276"/>
      <c r="S566" s="276"/>
      <c r="U566" s="277" t="s">
        <v>355</v>
      </c>
      <c r="V566" s="276">
        <v>3</v>
      </c>
      <c r="W566" s="276"/>
      <c r="X566" s="276"/>
      <c r="Y566" s="276">
        <v>1</v>
      </c>
      <c r="Z566" s="276"/>
      <c r="AA566" s="276"/>
      <c r="AC566" s="278"/>
      <c r="AD566" s="132"/>
      <c r="AG566" s="282" t="s">
        <v>38</v>
      </c>
      <c r="AI566" s="276"/>
      <c r="AJ566" s="276"/>
      <c r="AK566" s="276"/>
      <c r="AL566" s="276"/>
      <c r="AM566" s="276"/>
      <c r="AN566" s="276"/>
      <c r="AO566" s="276"/>
      <c r="AP566" s="276"/>
      <c r="AQ566" s="276"/>
      <c r="AR566" s="276"/>
      <c r="AS566" s="276"/>
      <c r="AT566" s="276"/>
      <c r="AV566" s="276">
        <f t="shared" si="434"/>
        <v>0</v>
      </c>
      <c r="AX566" s="279" t="s">
        <v>75</v>
      </c>
      <c r="AZ566" s="276">
        <v>1</v>
      </c>
      <c r="BA566" s="276" t="str">
        <f t="shared" si="432"/>
        <v xml:space="preserve"> </v>
      </c>
      <c r="BC566" s="276"/>
      <c r="BE566" s="276"/>
      <c r="BF566" s="124"/>
      <c r="BG566" s="276"/>
      <c r="BH566" s="124"/>
      <c r="BI566" s="276"/>
      <c r="BJ566" s="124"/>
      <c r="BK566" s="276"/>
      <c r="BL566" s="124"/>
      <c r="BM566" s="280">
        <f t="shared" si="430"/>
        <v>0</v>
      </c>
      <c r="BN566" s="281" t="e">
        <f t="shared" si="433"/>
        <v>#DIV/0!</v>
      </c>
      <c r="BO566" s="124">
        <f t="shared" si="431"/>
        <v>0</v>
      </c>
      <c r="BQ566" s="146"/>
    </row>
    <row r="567" spans="1:69" s="111" customFormat="1" ht="85.8" customHeight="1" x14ac:dyDescent="0.25">
      <c r="A567" s="276" t="s">
        <v>970</v>
      </c>
      <c r="B567" s="964" t="s">
        <v>1209</v>
      </c>
      <c r="C567" s="965"/>
      <c r="D567" s="112"/>
      <c r="E567" s="276" t="s">
        <v>294</v>
      </c>
      <c r="F567" s="112"/>
      <c r="G567" s="276" t="s">
        <v>850</v>
      </c>
      <c r="H567" s="112"/>
      <c r="I567" s="276"/>
      <c r="J567" s="276">
        <v>1</v>
      </c>
      <c r="K567" s="276"/>
      <c r="L567" s="276"/>
      <c r="M567" s="276"/>
      <c r="O567" s="276"/>
      <c r="P567" s="276">
        <v>1</v>
      </c>
      <c r="Q567" s="276"/>
      <c r="R567" s="276"/>
      <c r="S567" s="276"/>
      <c r="T567" s="112"/>
      <c r="U567" s="277" t="s">
        <v>355</v>
      </c>
      <c r="V567" s="276">
        <v>3</v>
      </c>
      <c r="W567" s="276"/>
      <c r="X567" s="276"/>
      <c r="Y567" s="276"/>
      <c r="Z567" s="276">
        <v>1</v>
      </c>
      <c r="AA567" s="276"/>
      <c r="AB567" s="112"/>
      <c r="AC567" s="278"/>
      <c r="AD567" s="635"/>
      <c r="AF567" s="112"/>
      <c r="AG567" s="282" t="s">
        <v>38</v>
      </c>
      <c r="AH567" s="371"/>
      <c r="AI567" s="276"/>
      <c r="AJ567" s="276"/>
      <c r="AK567" s="276"/>
      <c r="AL567" s="276"/>
      <c r="AM567" s="276"/>
      <c r="AN567" s="276"/>
      <c r="AO567" s="276"/>
      <c r="AP567" s="276"/>
      <c r="AQ567" s="276"/>
      <c r="AR567" s="276"/>
      <c r="AS567" s="276"/>
      <c r="AT567" s="276"/>
      <c r="AV567" s="276">
        <f t="shared" si="434"/>
        <v>0</v>
      </c>
      <c r="AX567" s="279" t="s">
        <v>49</v>
      </c>
      <c r="AY567" s="112"/>
      <c r="AZ567" s="276">
        <v>1</v>
      </c>
      <c r="BA567" s="276" t="str">
        <f t="shared" si="432"/>
        <v xml:space="preserve"> </v>
      </c>
      <c r="BC567" s="276"/>
      <c r="BE567" s="276"/>
      <c r="BF567" s="124"/>
      <c r="BG567" s="276"/>
      <c r="BH567" s="124"/>
      <c r="BI567" s="276"/>
      <c r="BJ567" s="124"/>
      <c r="BK567" s="276"/>
      <c r="BL567" s="124"/>
      <c r="BM567" s="280">
        <f t="shared" si="430"/>
        <v>0</v>
      </c>
      <c r="BN567" s="281" t="e">
        <f t="shared" si="433"/>
        <v>#DIV/0!</v>
      </c>
      <c r="BO567" s="124">
        <f t="shared" si="431"/>
        <v>0</v>
      </c>
      <c r="BQ567" s="146"/>
    </row>
    <row r="568" spans="1:69" s="91" customFormat="1" ht="85.8" customHeight="1" x14ac:dyDescent="0.25">
      <c r="A568" s="276" t="s">
        <v>971</v>
      </c>
      <c r="B568" s="964" t="s">
        <v>1210</v>
      </c>
      <c r="C568" s="965"/>
      <c r="D568" s="112"/>
      <c r="E568" s="276" t="s">
        <v>294</v>
      </c>
      <c r="F568" s="112"/>
      <c r="G568" s="276" t="s">
        <v>850</v>
      </c>
      <c r="H568" s="112"/>
      <c r="I568" s="276"/>
      <c r="J568" s="276">
        <v>1</v>
      </c>
      <c r="K568" s="276"/>
      <c r="L568" s="276"/>
      <c r="M568" s="276"/>
      <c r="N568" s="111"/>
      <c r="O568" s="276">
        <v>1</v>
      </c>
      <c r="P568" s="276"/>
      <c r="Q568" s="276"/>
      <c r="R568" s="276">
        <v>1</v>
      </c>
      <c r="S568" s="276"/>
      <c r="T568" s="112"/>
      <c r="U568" s="277" t="s">
        <v>355</v>
      </c>
      <c r="V568" s="276">
        <v>3</v>
      </c>
      <c r="W568" s="276"/>
      <c r="X568" s="276"/>
      <c r="Y568" s="276"/>
      <c r="Z568" s="276"/>
      <c r="AA568" s="276"/>
      <c r="AB568" s="112"/>
      <c r="AC568" s="278"/>
      <c r="AD568" s="635"/>
      <c r="AE568" s="111"/>
      <c r="AF568" s="112"/>
      <c r="AG568" s="282" t="s">
        <v>38</v>
      </c>
      <c r="AH568" s="112"/>
      <c r="AI568" s="276"/>
      <c r="AJ568" s="276"/>
      <c r="AK568" s="276"/>
      <c r="AL568" s="276"/>
      <c r="AM568" s="276"/>
      <c r="AN568" s="276"/>
      <c r="AO568" s="276"/>
      <c r="AP568" s="276"/>
      <c r="AQ568" s="276"/>
      <c r="AR568" s="276"/>
      <c r="AS568" s="276"/>
      <c r="AT568" s="276"/>
      <c r="AV568" s="276">
        <f t="shared" si="434"/>
        <v>0</v>
      </c>
      <c r="AX568" s="279" t="s">
        <v>81</v>
      </c>
      <c r="AY568" s="112"/>
      <c r="AZ568" s="276">
        <v>1</v>
      </c>
      <c r="BA568" s="276" t="str">
        <f t="shared" si="432"/>
        <v xml:space="preserve"> </v>
      </c>
      <c r="BC568" s="276"/>
      <c r="BE568" s="276"/>
      <c r="BF568" s="124"/>
      <c r="BG568" s="276"/>
      <c r="BH568" s="124"/>
      <c r="BI568" s="276"/>
      <c r="BJ568" s="124"/>
      <c r="BK568" s="276"/>
      <c r="BL568" s="124"/>
      <c r="BM568" s="280">
        <f t="shared" si="430"/>
        <v>0</v>
      </c>
      <c r="BN568" s="281" t="e">
        <f t="shared" si="433"/>
        <v>#DIV/0!</v>
      </c>
      <c r="BO568" s="124">
        <f t="shared" si="431"/>
        <v>0</v>
      </c>
      <c r="BQ568" s="128"/>
    </row>
    <row r="569" spans="1:69" s="111" customFormat="1" ht="85.8" customHeight="1" x14ac:dyDescent="0.25">
      <c r="A569" s="276" t="s">
        <v>972</v>
      </c>
      <c r="B569" s="964" t="s">
        <v>1211</v>
      </c>
      <c r="C569" s="965"/>
      <c r="E569" s="276" t="s">
        <v>294</v>
      </c>
      <c r="G569" s="276" t="s">
        <v>850</v>
      </c>
      <c r="I569" s="276"/>
      <c r="J569" s="276">
        <v>1</v>
      </c>
      <c r="K569" s="276"/>
      <c r="L569" s="276"/>
      <c r="M569" s="276"/>
      <c r="O569" s="276">
        <v>1</v>
      </c>
      <c r="P569" s="276"/>
      <c r="Q569" s="276"/>
      <c r="R569" s="276">
        <v>1</v>
      </c>
      <c r="S569" s="276"/>
      <c r="U569" s="277" t="s">
        <v>355</v>
      </c>
      <c r="V569" s="276">
        <v>3</v>
      </c>
      <c r="W569" s="276"/>
      <c r="X569" s="276">
        <v>1</v>
      </c>
      <c r="Y569" s="276">
        <v>1</v>
      </c>
      <c r="Z569" s="276"/>
      <c r="AA569" s="276"/>
      <c r="AC569" s="278"/>
      <c r="AD569" s="132"/>
      <c r="AG569" s="282" t="s">
        <v>38</v>
      </c>
      <c r="AH569" s="112"/>
      <c r="AI569" s="276"/>
      <c r="AJ569" s="276"/>
      <c r="AK569" s="276"/>
      <c r="AL569" s="276"/>
      <c r="AM569" s="276"/>
      <c r="AN569" s="276"/>
      <c r="AO569" s="276"/>
      <c r="AP569" s="276"/>
      <c r="AQ569" s="276"/>
      <c r="AR569" s="276"/>
      <c r="AS569" s="276"/>
      <c r="AT569" s="276"/>
      <c r="AV569" s="276">
        <f t="shared" si="434"/>
        <v>0</v>
      </c>
      <c r="AX569" s="279" t="s">
        <v>35</v>
      </c>
      <c r="AZ569" s="276">
        <v>1</v>
      </c>
      <c r="BA569" s="276" t="str">
        <f t="shared" si="432"/>
        <v xml:space="preserve"> </v>
      </c>
      <c r="BC569" s="276"/>
      <c r="BE569" s="276"/>
      <c r="BF569" s="124"/>
      <c r="BG569" s="276"/>
      <c r="BH569" s="124"/>
      <c r="BI569" s="276"/>
      <c r="BJ569" s="124"/>
      <c r="BK569" s="276"/>
      <c r="BL569" s="124"/>
      <c r="BM569" s="280">
        <f t="shared" si="430"/>
        <v>0</v>
      </c>
      <c r="BN569" s="281" t="e">
        <f t="shared" si="433"/>
        <v>#DIV/0!</v>
      </c>
      <c r="BO569" s="124">
        <f t="shared" si="431"/>
        <v>0</v>
      </c>
      <c r="BQ569" s="146"/>
    </row>
    <row r="570" spans="1:69" s="111" customFormat="1" ht="85.8" customHeight="1" x14ac:dyDescent="0.25">
      <c r="A570" s="276" t="s">
        <v>973</v>
      </c>
      <c r="B570" s="964" t="s">
        <v>1212</v>
      </c>
      <c r="C570" s="965"/>
      <c r="D570" s="112"/>
      <c r="E570" s="276" t="s">
        <v>294</v>
      </c>
      <c r="F570" s="112"/>
      <c r="G570" s="276" t="s">
        <v>850</v>
      </c>
      <c r="H570" s="112"/>
      <c r="I570" s="276"/>
      <c r="J570" s="276">
        <v>1</v>
      </c>
      <c r="K570" s="276"/>
      <c r="L570" s="276"/>
      <c r="M570" s="276"/>
      <c r="O570" s="276">
        <v>1</v>
      </c>
      <c r="P570" s="276"/>
      <c r="Q570" s="276"/>
      <c r="R570" s="276"/>
      <c r="S570" s="276"/>
      <c r="T570" s="112"/>
      <c r="U570" s="277" t="s">
        <v>355</v>
      </c>
      <c r="V570" s="276">
        <v>3</v>
      </c>
      <c r="W570" s="276"/>
      <c r="X570" s="276"/>
      <c r="Y570" s="276"/>
      <c r="Z570" s="276"/>
      <c r="AA570" s="276"/>
      <c r="AB570" s="112"/>
      <c r="AC570" s="278"/>
      <c r="AD570" s="635"/>
      <c r="AF570" s="112"/>
      <c r="AG570" s="282" t="s">
        <v>38</v>
      </c>
      <c r="AH570" s="220"/>
      <c r="AI570" s="282"/>
      <c r="AJ570" s="282"/>
      <c r="AK570" s="282"/>
      <c r="AL570" s="282"/>
      <c r="AM570" s="282"/>
      <c r="AN570" s="282"/>
      <c r="AO570" s="282"/>
      <c r="AP570" s="276"/>
      <c r="AQ570" s="276"/>
      <c r="AR570" s="276"/>
      <c r="AS570" s="276"/>
      <c r="AT570" s="276"/>
      <c r="AV570" s="276">
        <f t="shared" si="434"/>
        <v>0</v>
      </c>
      <c r="AX570" s="279" t="s">
        <v>82</v>
      </c>
      <c r="AY570" s="112"/>
      <c r="AZ570" s="276">
        <v>1</v>
      </c>
      <c r="BA570" s="276" t="str">
        <f t="shared" si="432"/>
        <v xml:space="preserve"> </v>
      </c>
      <c r="BC570" s="276"/>
      <c r="BE570" s="276"/>
      <c r="BF570" s="124"/>
      <c r="BG570" s="276"/>
      <c r="BH570" s="124"/>
      <c r="BI570" s="276"/>
      <c r="BJ570" s="124"/>
      <c r="BK570" s="276"/>
      <c r="BL570" s="124"/>
      <c r="BM570" s="280">
        <f t="shared" si="430"/>
        <v>0</v>
      </c>
      <c r="BN570" s="281" t="e">
        <f t="shared" si="433"/>
        <v>#DIV/0!</v>
      </c>
      <c r="BO570" s="124">
        <f t="shared" si="431"/>
        <v>0</v>
      </c>
      <c r="BQ570" s="146"/>
    </row>
    <row r="571" spans="1:69" s="111" customFormat="1" ht="85.8" customHeight="1" x14ac:dyDescent="0.25">
      <c r="A571" s="276" t="s">
        <v>974</v>
      </c>
      <c r="B571" s="964" t="s">
        <v>1213</v>
      </c>
      <c r="C571" s="965"/>
      <c r="D571" s="112"/>
      <c r="E571" s="276" t="s">
        <v>294</v>
      </c>
      <c r="F571" s="112"/>
      <c r="G571" s="276" t="s">
        <v>850</v>
      </c>
      <c r="H571" s="112"/>
      <c r="I571" s="276"/>
      <c r="J571" s="276">
        <v>1</v>
      </c>
      <c r="K571" s="276"/>
      <c r="L571" s="276"/>
      <c r="M571" s="276"/>
      <c r="O571" s="276"/>
      <c r="P571" s="276"/>
      <c r="Q571" s="276">
        <v>1</v>
      </c>
      <c r="R571" s="276"/>
      <c r="S571" s="276"/>
      <c r="T571" s="112"/>
      <c r="U571" s="277" t="s">
        <v>355</v>
      </c>
      <c r="V571" s="276">
        <v>3</v>
      </c>
      <c r="W571" s="276"/>
      <c r="X571" s="276">
        <v>1</v>
      </c>
      <c r="Y571" s="276">
        <v>1</v>
      </c>
      <c r="Z571" s="276"/>
      <c r="AA571" s="276"/>
      <c r="AB571" s="112"/>
      <c r="AC571" s="278"/>
      <c r="AD571" s="635"/>
      <c r="AF571" s="112"/>
      <c r="AG571" s="282" t="s">
        <v>38</v>
      </c>
      <c r="AH571" s="112"/>
      <c r="AI571" s="276"/>
      <c r="AJ571" s="276"/>
      <c r="AK571" s="276"/>
      <c r="AL571" s="276"/>
      <c r="AM571" s="276"/>
      <c r="AN571" s="276"/>
      <c r="AO571" s="276"/>
      <c r="AP571" s="276"/>
      <c r="AQ571" s="276"/>
      <c r="AR571" s="276"/>
      <c r="AS571" s="276"/>
      <c r="AT571" s="276"/>
      <c r="AV571" s="276">
        <f t="shared" si="434"/>
        <v>0</v>
      </c>
      <c r="AX571" s="279" t="s">
        <v>76</v>
      </c>
      <c r="AY571" s="112"/>
      <c r="AZ571" s="276">
        <v>1</v>
      </c>
      <c r="BA571" s="276" t="str">
        <f t="shared" si="432"/>
        <v xml:space="preserve"> </v>
      </c>
      <c r="BC571" s="276"/>
      <c r="BE571" s="276"/>
      <c r="BF571" s="124"/>
      <c r="BG571" s="276"/>
      <c r="BH571" s="124"/>
      <c r="BI571" s="276"/>
      <c r="BJ571" s="124"/>
      <c r="BK571" s="276"/>
      <c r="BL571" s="124"/>
      <c r="BM571" s="280">
        <f t="shared" si="430"/>
        <v>0</v>
      </c>
      <c r="BN571" s="281" t="e">
        <f t="shared" si="433"/>
        <v>#DIV/0!</v>
      </c>
      <c r="BO571" s="124">
        <f t="shared" si="431"/>
        <v>0</v>
      </c>
      <c r="BQ571" s="146"/>
    </row>
    <row r="572" spans="1:69" s="91" customFormat="1" ht="85.8" customHeight="1" x14ac:dyDescent="0.25">
      <c r="A572" s="276" t="s">
        <v>975</v>
      </c>
      <c r="B572" s="964" t="s">
        <v>1214</v>
      </c>
      <c r="C572" s="965"/>
      <c r="D572" s="111"/>
      <c r="E572" s="276" t="s">
        <v>294</v>
      </c>
      <c r="F572" s="111"/>
      <c r="G572" s="276" t="s">
        <v>850</v>
      </c>
      <c r="H572" s="111"/>
      <c r="I572" s="276"/>
      <c r="J572" s="276">
        <v>1</v>
      </c>
      <c r="K572" s="276"/>
      <c r="L572" s="276"/>
      <c r="M572" s="276"/>
      <c r="N572" s="111"/>
      <c r="O572" s="276"/>
      <c r="P572" s="276">
        <v>1</v>
      </c>
      <c r="Q572" s="276"/>
      <c r="R572" s="276"/>
      <c r="S572" s="276"/>
      <c r="T572" s="111"/>
      <c r="U572" s="277" t="s">
        <v>355</v>
      </c>
      <c r="V572" s="276">
        <v>3</v>
      </c>
      <c r="W572" s="276"/>
      <c r="X572" s="276"/>
      <c r="Y572" s="276"/>
      <c r="Z572" s="276">
        <v>1</v>
      </c>
      <c r="AA572" s="276"/>
      <c r="AB572" s="111"/>
      <c r="AC572" s="278"/>
      <c r="AD572" s="132"/>
      <c r="AE572" s="111"/>
      <c r="AF572" s="111"/>
      <c r="AG572" s="282" t="s">
        <v>38</v>
      </c>
      <c r="AH572" s="111"/>
      <c r="AI572" s="276"/>
      <c r="AJ572" s="276"/>
      <c r="AK572" s="276"/>
      <c r="AL572" s="276"/>
      <c r="AM572" s="276"/>
      <c r="AN572" s="276"/>
      <c r="AO572" s="276"/>
      <c r="AP572" s="276"/>
      <c r="AQ572" s="276"/>
      <c r="AR572" s="276"/>
      <c r="AS572" s="276"/>
      <c r="AT572" s="276"/>
      <c r="AU572" s="112"/>
      <c r="AV572" s="276">
        <f>SUM(AI572:AT572)</f>
        <v>0</v>
      </c>
      <c r="AW572" s="112"/>
      <c r="AX572" s="279" t="s">
        <v>252</v>
      </c>
      <c r="AY572" s="111"/>
      <c r="AZ572" s="276">
        <v>1</v>
      </c>
      <c r="BA572" s="276" t="str">
        <f t="shared" si="432"/>
        <v xml:space="preserve"> </v>
      </c>
      <c r="BB572" s="112"/>
      <c r="BC572" s="276"/>
      <c r="BE572" s="276"/>
      <c r="BF572" s="124"/>
      <c r="BG572" s="276"/>
      <c r="BH572" s="124"/>
      <c r="BI572" s="276"/>
      <c r="BJ572" s="124"/>
      <c r="BK572" s="276"/>
      <c r="BL572" s="124"/>
      <c r="BM572" s="280">
        <f>BE572+BG572+BI572+BK572</f>
        <v>0</v>
      </c>
      <c r="BN572" s="281" t="e">
        <f t="shared" si="433"/>
        <v>#DIV/0!</v>
      </c>
      <c r="BO572" s="124">
        <f>BF572+BH572+BJ572+BL572</f>
        <v>0</v>
      </c>
      <c r="BQ572" s="128"/>
    </row>
    <row r="573" spans="1:69" s="112" customFormat="1" ht="85.8" customHeight="1" x14ac:dyDescent="0.25">
      <c r="A573" s="276" t="s">
        <v>976</v>
      </c>
      <c r="B573" s="964" t="s">
        <v>1215</v>
      </c>
      <c r="C573" s="965"/>
      <c r="D573" s="371"/>
      <c r="E573" s="276" t="s">
        <v>294</v>
      </c>
      <c r="F573" s="371"/>
      <c r="G573" s="276" t="s">
        <v>850</v>
      </c>
      <c r="H573" s="371"/>
      <c r="I573" s="276"/>
      <c r="J573" s="276">
        <v>1</v>
      </c>
      <c r="K573" s="276"/>
      <c r="L573" s="276"/>
      <c r="M573" s="276"/>
      <c r="N573" s="371"/>
      <c r="O573" s="276"/>
      <c r="P573" s="276"/>
      <c r="Q573" s="276">
        <v>1</v>
      </c>
      <c r="R573" s="276"/>
      <c r="S573" s="276"/>
      <c r="T573" s="144"/>
      <c r="U573" s="277" t="s">
        <v>355</v>
      </c>
      <c r="V573" s="276">
        <v>3</v>
      </c>
      <c r="W573" s="276"/>
      <c r="X573" s="276"/>
      <c r="Y573" s="276"/>
      <c r="Z573" s="276"/>
      <c r="AA573" s="276"/>
      <c r="AB573" s="371"/>
      <c r="AC573" s="278"/>
      <c r="AD573" s="132"/>
      <c r="AE573" s="111"/>
      <c r="AF573" s="145"/>
      <c r="AG573" s="282" t="s">
        <v>38</v>
      </c>
      <c r="AH573" s="111"/>
      <c r="AI573" s="276"/>
      <c r="AJ573" s="276"/>
      <c r="AK573" s="276"/>
      <c r="AL573" s="276"/>
      <c r="AM573" s="276"/>
      <c r="AN573" s="276"/>
      <c r="AO573" s="276"/>
      <c r="AP573" s="276"/>
      <c r="AQ573" s="276"/>
      <c r="AR573" s="276"/>
      <c r="AS573" s="276"/>
      <c r="AT573" s="276"/>
      <c r="AU573" s="91"/>
      <c r="AV573" s="276">
        <f>SUM(AI573:AT573)</f>
        <v>0</v>
      </c>
      <c r="AW573" s="91"/>
      <c r="AX573" s="279" t="s">
        <v>63</v>
      </c>
      <c r="AY573" s="145"/>
      <c r="AZ573" s="276">
        <v>1</v>
      </c>
      <c r="BA573" s="276" t="str">
        <f t="shared" si="432"/>
        <v xml:space="preserve"> </v>
      </c>
      <c r="BB573" s="91"/>
      <c r="BC573" s="276"/>
      <c r="BE573" s="276"/>
      <c r="BF573" s="124"/>
      <c r="BG573" s="276"/>
      <c r="BH573" s="124"/>
      <c r="BI573" s="276"/>
      <c r="BJ573" s="124"/>
      <c r="BK573" s="276"/>
      <c r="BL573" s="124"/>
      <c r="BM573" s="280">
        <f>BE573+BG573+BI573+BK573</f>
        <v>0</v>
      </c>
      <c r="BN573" s="281" t="e">
        <f t="shared" si="433"/>
        <v>#DIV/0!</v>
      </c>
      <c r="BO573" s="124">
        <f>BF573+BH573+BJ573+BL573</f>
        <v>0</v>
      </c>
      <c r="BQ573" s="146"/>
    </row>
    <row r="574" spans="1:69" s="91" customFormat="1" ht="85.8" customHeight="1" x14ac:dyDescent="0.25">
      <c r="A574" s="276" t="s">
        <v>977</v>
      </c>
      <c r="B574" s="964" t="s">
        <v>1216</v>
      </c>
      <c r="C574" s="965"/>
      <c r="D574" s="112"/>
      <c r="E574" s="276" t="s">
        <v>294</v>
      </c>
      <c r="F574" s="112"/>
      <c r="G574" s="276" t="s">
        <v>850</v>
      </c>
      <c r="H574" s="112"/>
      <c r="I574" s="276"/>
      <c r="J574" s="276">
        <v>1</v>
      </c>
      <c r="K574" s="276"/>
      <c r="L574" s="276"/>
      <c r="M574" s="276"/>
      <c r="N574" s="371"/>
      <c r="O574" s="276"/>
      <c r="P574" s="276"/>
      <c r="Q574" s="276"/>
      <c r="R574" s="276">
        <v>1</v>
      </c>
      <c r="S574" s="276"/>
      <c r="T574" s="112"/>
      <c r="U574" s="277" t="s">
        <v>355</v>
      </c>
      <c r="V574" s="276">
        <v>3</v>
      </c>
      <c r="W574" s="276"/>
      <c r="X574" s="276"/>
      <c r="Y574" s="276">
        <v>1</v>
      </c>
      <c r="Z574" s="276"/>
      <c r="AA574" s="276"/>
      <c r="AB574" s="112"/>
      <c r="AC574" s="278"/>
      <c r="AD574" s="635"/>
      <c r="AE574" s="111"/>
      <c r="AF574" s="112"/>
      <c r="AG574" s="282" t="s">
        <v>38</v>
      </c>
      <c r="AH574" s="111"/>
      <c r="AI574" s="276"/>
      <c r="AJ574" s="276"/>
      <c r="AK574" s="276"/>
      <c r="AL574" s="276"/>
      <c r="AM574" s="276"/>
      <c r="AN574" s="276"/>
      <c r="AO574" s="276"/>
      <c r="AP574" s="276"/>
      <c r="AQ574" s="276"/>
      <c r="AR574" s="276"/>
      <c r="AS574" s="276"/>
      <c r="AT574" s="276"/>
      <c r="AV574" s="276">
        <f t="shared" ref="AV574" si="439">SUM(AI574:AT574)</f>
        <v>0</v>
      </c>
      <c r="AX574" s="279" t="s">
        <v>502</v>
      </c>
      <c r="AY574" s="112"/>
      <c r="AZ574" s="276">
        <v>1</v>
      </c>
      <c r="BA574" s="276" t="str">
        <f t="shared" si="432"/>
        <v xml:space="preserve"> </v>
      </c>
      <c r="BC574" s="276"/>
      <c r="BE574" s="276"/>
      <c r="BF574" s="124"/>
      <c r="BG574" s="276"/>
      <c r="BH574" s="124"/>
      <c r="BI574" s="276"/>
      <c r="BJ574" s="124"/>
      <c r="BK574" s="276"/>
      <c r="BL574" s="124"/>
      <c r="BM574" s="280">
        <f t="shared" ref="BM574" si="440">BE574+BG574+BI574+BK574</f>
        <v>0</v>
      </c>
      <c r="BN574" s="281" t="e">
        <f t="shared" si="433"/>
        <v>#DIV/0!</v>
      </c>
      <c r="BO574" s="124">
        <f t="shared" ref="BO574" si="441">BF574+BH574+BJ574+BL574</f>
        <v>0</v>
      </c>
      <c r="BQ574" s="128"/>
    </row>
    <row r="575" spans="1:69" s="112" customFormat="1" ht="85.8" customHeight="1" x14ac:dyDescent="0.25">
      <c r="A575" s="276" t="s">
        <v>978</v>
      </c>
      <c r="B575" s="964" t="s">
        <v>1217</v>
      </c>
      <c r="C575" s="965"/>
      <c r="D575" s="371"/>
      <c r="E575" s="276" t="s">
        <v>294</v>
      </c>
      <c r="F575" s="371"/>
      <c r="G575" s="276" t="s">
        <v>850</v>
      </c>
      <c r="H575" s="371"/>
      <c r="I575" s="276"/>
      <c r="J575" s="276">
        <v>1</v>
      </c>
      <c r="K575" s="276"/>
      <c r="L575" s="276"/>
      <c r="M575" s="276"/>
      <c r="N575" s="371"/>
      <c r="O575" s="276"/>
      <c r="P575" s="276"/>
      <c r="Q575" s="276">
        <v>1</v>
      </c>
      <c r="R575" s="276"/>
      <c r="S575" s="276"/>
      <c r="T575" s="144"/>
      <c r="U575" s="277" t="s">
        <v>355</v>
      </c>
      <c r="V575" s="276">
        <v>3</v>
      </c>
      <c r="W575" s="276"/>
      <c r="X575" s="276"/>
      <c r="Y575" s="276"/>
      <c r="Z575" s="276"/>
      <c r="AA575" s="276"/>
      <c r="AB575" s="371"/>
      <c r="AC575" s="278"/>
      <c r="AD575" s="132"/>
      <c r="AE575" s="111"/>
      <c r="AF575" s="145"/>
      <c r="AG575" s="282" t="s">
        <v>38</v>
      </c>
      <c r="AH575" s="111"/>
      <c r="AI575" s="276"/>
      <c r="AJ575" s="276"/>
      <c r="AK575" s="276"/>
      <c r="AL575" s="276"/>
      <c r="AM575" s="276"/>
      <c r="AN575" s="276"/>
      <c r="AO575" s="276"/>
      <c r="AP575" s="276"/>
      <c r="AQ575" s="276"/>
      <c r="AR575" s="276"/>
      <c r="AS575" s="276"/>
      <c r="AT575" s="276"/>
      <c r="AU575" s="91"/>
      <c r="AV575" s="276">
        <f t="shared" si="434"/>
        <v>0</v>
      </c>
      <c r="AW575" s="91"/>
      <c r="AX575" s="279" t="s">
        <v>215</v>
      </c>
      <c r="AY575" s="145"/>
      <c r="AZ575" s="276">
        <v>1</v>
      </c>
      <c r="BA575" s="276" t="str">
        <f t="shared" si="432"/>
        <v xml:space="preserve"> </v>
      </c>
      <c r="BB575" s="91"/>
      <c r="BC575" s="276"/>
      <c r="BE575" s="276"/>
      <c r="BF575" s="124"/>
      <c r="BG575" s="276"/>
      <c r="BH575" s="124"/>
      <c r="BI575" s="276"/>
      <c r="BJ575" s="124"/>
      <c r="BK575" s="276"/>
      <c r="BL575" s="124"/>
      <c r="BM575" s="280">
        <f t="shared" si="430"/>
        <v>0</v>
      </c>
      <c r="BN575" s="281" t="e">
        <f t="shared" si="433"/>
        <v>#DIV/0!</v>
      </c>
      <c r="BO575" s="124">
        <f t="shared" si="431"/>
        <v>0</v>
      </c>
      <c r="BQ575" s="146"/>
    </row>
    <row r="576" spans="1:69" s="91" customFormat="1" ht="85.8" customHeight="1" x14ac:dyDescent="0.25">
      <c r="A576" s="276" t="s">
        <v>979</v>
      </c>
      <c r="B576" s="964" t="s">
        <v>1218</v>
      </c>
      <c r="C576" s="965"/>
      <c r="D576" s="112"/>
      <c r="E576" s="276" t="s">
        <v>294</v>
      </c>
      <c r="F576" s="112"/>
      <c r="G576" s="276" t="s">
        <v>850</v>
      </c>
      <c r="H576" s="112"/>
      <c r="I576" s="276"/>
      <c r="J576" s="276">
        <v>1</v>
      </c>
      <c r="K576" s="276"/>
      <c r="L576" s="276"/>
      <c r="M576" s="276"/>
      <c r="N576" s="111"/>
      <c r="O576" s="276"/>
      <c r="P576" s="276"/>
      <c r="Q576" s="276">
        <v>1</v>
      </c>
      <c r="R576" s="276"/>
      <c r="S576" s="276"/>
      <c r="T576" s="112"/>
      <c r="U576" s="277" t="s">
        <v>355</v>
      </c>
      <c r="V576" s="276">
        <v>3</v>
      </c>
      <c r="W576" s="276"/>
      <c r="X576" s="276"/>
      <c r="Y576" s="276">
        <v>1</v>
      </c>
      <c r="Z576" s="276">
        <v>1</v>
      </c>
      <c r="AA576" s="276"/>
      <c r="AB576" s="112"/>
      <c r="AC576" s="278"/>
      <c r="AD576" s="635"/>
      <c r="AE576" s="111"/>
      <c r="AF576" s="112"/>
      <c r="AG576" s="282" t="s">
        <v>38</v>
      </c>
      <c r="AH576" s="423"/>
      <c r="AI576" s="480"/>
      <c r="AJ576" s="480"/>
      <c r="AK576" s="480"/>
      <c r="AL576" s="480"/>
      <c r="AM576" s="480"/>
      <c r="AN576" s="480"/>
      <c r="AO576" s="480"/>
      <c r="AP576" s="479"/>
      <c r="AQ576" s="479"/>
      <c r="AR576" s="479"/>
      <c r="AS576" s="481"/>
      <c r="AT576" s="479"/>
      <c r="AV576" s="276">
        <f t="shared" ref="AV576:AV581" si="442">SUM(AI576:AT576)</f>
        <v>0</v>
      </c>
      <c r="AX576" s="279" t="s">
        <v>79</v>
      </c>
      <c r="AY576" s="112"/>
      <c r="AZ576" s="276">
        <v>1</v>
      </c>
      <c r="BA576" s="276" t="str">
        <f t="shared" si="432"/>
        <v xml:space="preserve"> </v>
      </c>
      <c r="BC576" s="276"/>
      <c r="BE576" s="276"/>
      <c r="BF576" s="124"/>
      <c r="BG576" s="276"/>
      <c r="BH576" s="124"/>
      <c r="BI576" s="276"/>
      <c r="BJ576" s="124"/>
      <c r="BK576" s="276"/>
      <c r="BL576" s="124"/>
      <c r="BM576" s="280">
        <f t="shared" ref="BM576:BM581" si="443">BE576+BG576+BI576+BK576</f>
        <v>0</v>
      </c>
      <c r="BN576" s="281" t="e">
        <f t="shared" si="433"/>
        <v>#DIV/0!</v>
      </c>
      <c r="BO576" s="124">
        <f t="shared" ref="BO576:BO581" si="444">BF576+BH576+BJ576+BL576</f>
        <v>0</v>
      </c>
      <c r="BQ576" s="128"/>
    </row>
    <row r="577" spans="1:69" s="112" customFormat="1" ht="85.8" customHeight="1" x14ac:dyDescent="0.25">
      <c r="A577" s="276" t="s">
        <v>980</v>
      </c>
      <c r="B577" s="964" t="s">
        <v>1219</v>
      </c>
      <c r="C577" s="965"/>
      <c r="D577" s="371"/>
      <c r="E577" s="276" t="s">
        <v>294</v>
      </c>
      <c r="F577" s="371"/>
      <c r="G577" s="276" t="s">
        <v>850</v>
      </c>
      <c r="H577" s="371"/>
      <c r="I577" s="276"/>
      <c r="J577" s="276">
        <v>1</v>
      </c>
      <c r="K577" s="276"/>
      <c r="L577" s="276"/>
      <c r="M577" s="276"/>
      <c r="N577" s="111"/>
      <c r="O577" s="276"/>
      <c r="P577" s="276"/>
      <c r="Q577" s="276">
        <v>1</v>
      </c>
      <c r="R577" s="276"/>
      <c r="S577" s="276"/>
      <c r="T577" s="144"/>
      <c r="U577" s="277" t="s">
        <v>355</v>
      </c>
      <c r="V577" s="276">
        <v>3</v>
      </c>
      <c r="W577" s="276"/>
      <c r="X577" s="276"/>
      <c r="Y577" s="276"/>
      <c r="Z577" s="276"/>
      <c r="AA577" s="276"/>
      <c r="AB577" s="371"/>
      <c r="AC577" s="278"/>
      <c r="AD577" s="132"/>
      <c r="AE577" s="111"/>
      <c r="AF577" s="145"/>
      <c r="AG577" s="282" t="s">
        <v>38</v>
      </c>
      <c r="AH577" s="371"/>
      <c r="AI577" s="276"/>
      <c r="AJ577" s="276"/>
      <c r="AK577" s="276"/>
      <c r="AL577" s="276"/>
      <c r="AM577" s="276"/>
      <c r="AN577" s="276"/>
      <c r="AO577" s="276"/>
      <c r="AP577" s="276"/>
      <c r="AQ577" s="276"/>
      <c r="AR577" s="276"/>
      <c r="AS577" s="276"/>
      <c r="AT577" s="276"/>
      <c r="AU577" s="91"/>
      <c r="AV577" s="276">
        <f t="shared" si="442"/>
        <v>0</v>
      </c>
      <c r="AW577" s="91"/>
      <c r="AX577" s="279" t="s">
        <v>57</v>
      </c>
      <c r="AY577" s="145"/>
      <c r="AZ577" s="276">
        <v>1</v>
      </c>
      <c r="BA577" s="276" t="str">
        <f t="shared" si="432"/>
        <v xml:space="preserve"> </v>
      </c>
      <c r="BB577" s="91"/>
      <c r="BC577" s="276"/>
      <c r="BE577" s="276"/>
      <c r="BF577" s="124"/>
      <c r="BG577" s="276"/>
      <c r="BH577" s="124"/>
      <c r="BI577" s="276"/>
      <c r="BJ577" s="124"/>
      <c r="BK577" s="276"/>
      <c r="BL577" s="124"/>
      <c r="BM577" s="280">
        <f t="shared" si="443"/>
        <v>0</v>
      </c>
      <c r="BN577" s="281" t="e">
        <f t="shared" si="433"/>
        <v>#DIV/0!</v>
      </c>
      <c r="BO577" s="124">
        <f t="shared" si="444"/>
        <v>0</v>
      </c>
      <c r="BQ577" s="146"/>
    </row>
    <row r="578" spans="1:69" s="112" customFormat="1" ht="85.8" customHeight="1" x14ac:dyDescent="0.25">
      <c r="A578" s="276" t="s">
        <v>981</v>
      </c>
      <c r="B578" s="964" t="s">
        <v>1220</v>
      </c>
      <c r="C578" s="965"/>
      <c r="D578" s="142"/>
      <c r="E578" s="276" t="s">
        <v>294</v>
      </c>
      <c r="F578" s="142"/>
      <c r="G578" s="276" t="s">
        <v>850</v>
      </c>
      <c r="H578" s="142"/>
      <c r="I578" s="276"/>
      <c r="J578" s="276">
        <v>1</v>
      </c>
      <c r="K578" s="276"/>
      <c r="L578" s="276"/>
      <c r="M578" s="276"/>
      <c r="N578" s="371"/>
      <c r="O578" s="276"/>
      <c r="P578" s="276"/>
      <c r="Q578" s="276">
        <v>1</v>
      </c>
      <c r="R578" s="276"/>
      <c r="S578" s="276"/>
      <c r="T578" s="240"/>
      <c r="U578" s="277" t="s">
        <v>355</v>
      </c>
      <c r="V578" s="276">
        <v>3</v>
      </c>
      <c r="W578" s="276"/>
      <c r="X578" s="276"/>
      <c r="Y578" s="276"/>
      <c r="Z578" s="276"/>
      <c r="AA578" s="276"/>
      <c r="AB578" s="142"/>
      <c r="AC578" s="278"/>
      <c r="AD578" s="635"/>
      <c r="AE578" s="111"/>
      <c r="AF578" s="241"/>
      <c r="AG578" s="282" t="s">
        <v>38</v>
      </c>
      <c r="AH578" s="142"/>
      <c r="AI578" s="276"/>
      <c r="AJ578" s="276"/>
      <c r="AK578" s="276"/>
      <c r="AL578" s="276"/>
      <c r="AM578" s="276"/>
      <c r="AN578" s="276"/>
      <c r="AO578" s="276"/>
      <c r="AP578" s="276"/>
      <c r="AQ578" s="276"/>
      <c r="AR578" s="276"/>
      <c r="AS578" s="276"/>
      <c r="AT578" s="276"/>
      <c r="AV578" s="276">
        <f t="shared" si="442"/>
        <v>0</v>
      </c>
      <c r="AX578" s="279" t="s">
        <v>80</v>
      </c>
      <c r="AY578" s="241"/>
      <c r="AZ578" s="276">
        <v>1</v>
      </c>
      <c r="BA578" s="276" t="str">
        <f t="shared" si="432"/>
        <v xml:space="preserve"> </v>
      </c>
      <c r="BC578" s="276"/>
      <c r="BE578" s="276"/>
      <c r="BF578" s="124"/>
      <c r="BG578" s="276"/>
      <c r="BH578" s="124"/>
      <c r="BI578" s="276"/>
      <c r="BJ578" s="124"/>
      <c r="BK578" s="276"/>
      <c r="BL578" s="124"/>
      <c r="BM578" s="280">
        <f t="shared" si="443"/>
        <v>0</v>
      </c>
      <c r="BN578" s="281" t="e">
        <f t="shared" si="433"/>
        <v>#DIV/0!</v>
      </c>
      <c r="BO578" s="124">
        <f t="shared" si="444"/>
        <v>0</v>
      </c>
      <c r="BQ578" s="146"/>
    </row>
    <row r="579" spans="1:69" s="91" customFormat="1" ht="106.8" customHeight="1" x14ac:dyDescent="0.25">
      <c r="A579" s="276" t="s">
        <v>982</v>
      </c>
      <c r="B579" s="964" t="s">
        <v>1221</v>
      </c>
      <c r="C579" s="965"/>
      <c r="D579" s="112"/>
      <c r="E579" s="276" t="s">
        <v>294</v>
      </c>
      <c r="F579" s="112"/>
      <c r="G579" s="276" t="s">
        <v>850</v>
      </c>
      <c r="H579" s="112"/>
      <c r="I579" s="276"/>
      <c r="J579" s="276">
        <v>1</v>
      </c>
      <c r="K579" s="276"/>
      <c r="L579" s="276"/>
      <c r="M579" s="276"/>
      <c r="N579" s="111"/>
      <c r="O579" s="276"/>
      <c r="P579" s="276"/>
      <c r="Q579" s="276"/>
      <c r="R579" s="276"/>
      <c r="S579" s="276">
        <v>1</v>
      </c>
      <c r="T579" s="112"/>
      <c r="U579" s="277" t="s">
        <v>355</v>
      </c>
      <c r="V579" s="276">
        <v>3</v>
      </c>
      <c r="W579" s="276"/>
      <c r="X579" s="276"/>
      <c r="Y579" s="276">
        <v>1</v>
      </c>
      <c r="Z579" s="276"/>
      <c r="AA579" s="276"/>
      <c r="AB579" s="112"/>
      <c r="AC579" s="278"/>
      <c r="AD579" s="635"/>
      <c r="AE579" s="111"/>
      <c r="AF579" s="112"/>
      <c r="AG579" s="282" t="s">
        <v>38</v>
      </c>
      <c r="AH579" s="112"/>
      <c r="AI579" s="276"/>
      <c r="AJ579" s="276"/>
      <c r="AK579" s="276"/>
      <c r="AL579" s="276"/>
      <c r="AM579" s="276"/>
      <c r="AN579" s="276"/>
      <c r="AO579" s="276"/>
      <c r="AP579" s="276"/>
      <c r="AQ579" s="276"/>
      <c r="AR579" s="276"/>
      <c r="AS579" s="276"/>
      <c r="AT579" s="276"/>
      <c r="AU579" s="112"/>
      <c r="AV579" s="276">
        <f t="shared" si="442"/>
        <v>0</v>
      </c>
      <c r="AW579" s="112"/>
      <c r="AX579" s="279" t="s">
        <v>251</v>
      </c>
      <c r="AY579" s="112"/>
      <c r="AZ579" s="276">
        <v>1</v>
      </c>
      <c r="BA579" s="276" t="str">
        <f t="shared" si="432"/>
        <v xml:space="preserve"> </v>
      </c>
      <c r="BB579" s="112"/>
      <c r="BC579" s="276"/>
      <c r="BE579" s="276"/>
      <c r="BF579" s="124"/>
      <c r="BG579" s="276"/>
      <c r="BH579" s="124"/>
      <c r="BI579" s="276"/>
      <c r="BJ579" s="124"/>
      <c r="BK579" s="276"/>
      <c r="BL579" s="124"/>
      <c r="BM579" s="280">
        <f t="shared" si="443"/>
        <v>0</v>
      </c>
      <c r="BN579" s="281" t="e">
        <f t="shared" si="433"/>
        <v>#DIV/0!</v>
      </c>
      <c r="BO579" s="124">
        <f t="shared" si="444"/>
        <v>0</v>
      </c>
      <c r="BQ579" s="128"/>
    </row>
    <row r="580" spans="1:69" s="112" customFormat="1" ht="85.8" customHeight="1" x14ac:dyDescent="0.25">
      <c r="A580" s="276" t="s">
        <v>983</v>
      </c>
      <c r="B580" s="964" t="s">
        <v>1222</v>
      </c>
      <c r="C580" s="965"/>
      <c r="D580" s="371"/>
      <c r="E580" s="276" t="s">
        <v>294</v>
      </c>
      <c r="F580" s="371"/>
      <c r="G580" s="276" t="s">
        <v>850</v>
      </c>
      <c r="H580" s="371"/>
      <c r="I580" s="276"/>
      <c r="J580" s="276">
        <v>1</v>
      </c>
      <c r="K580" s="276"/>
      <c r="L580" s="276"/>
      <c r="M580" s="276"/>
      <c r="N580" s="371"/>
      <c r="O580" s="276"/>
      <c r="P580" s="276"/>
      <c r="Q580" s="276">
        <v>1</v>
      </c>
      <c r="R580" s="276"/>
      <c r="S580" s="276"/>
      <c r="T580" s="144"/>
      <c r="U580" s="277" t="s">
        <v>355</v>
      </c>
      <c r="V580" s="276">
        <v>3</v>
      </c>
      <c r="W580" s="276"/>
      <c r="X580" s="276">
        <v>1</v>
      </c>
      <c r="Y580" s="276"/>
      <c r="Z580" s="276"/>
      <c r="AA580" s="276"/>
      <c r="AB580" s="371"/>
      <c r="AC580" s="278"/>
      <c r="AD580" s="132"/>
      <c r="AE580" s="111"/>
      <c r="AF580" s="145"/>
      <c r="AG580" s="282" t="s">
        <v>38</v>
      </c>
      <c r="AH580" s="423"/>
      <c r="AI580" s="282"/>
      <c r="AJ580" s="282"/>
      <c r="AK580" s="282"/>
      <c r="AL580" s="282"/>
      <c r="AM580" s="282"/>
      <c r="AN580" s="282"/>
      <c r="AO580" s="282"/>
      <c r="AP580" s="282"/>
      <c r="AQ580" s="276"/>
      <c r="AR580" s="276"/>
      <c r="AS580" s="276"/>
      <c r="AT580" s="276"/>
      <c r="AV580" s="276">
        <f t="shared" si="442"/>
        <v>0</v>
      </c>
      <c r="AX580" s="279" t="s">
        <v>85</v>
      </c>
      <c r="AY580" s="145"/>
      <c r="AZ580" s="276">
        <v>1</v>
      </c>
      <c r="BA580" s="276" t="str">
        <f t="shared" si="432"/>
        <v xml:space="preserve"> </v>
      </c>
      <c r="BC580" s="276"/>
      <c r="BE580" s="276"/>
      <c r="BF580" s="124"/>
      <c r="BG580" s="276"/>
      <c r="BH580" s="124"/>
      <c r="BI580" s="276"/>
      <c r="BJ580" s="124"/>
      <c r="BK580" s="276"/>
      <c r="BL580" s="124"/>
      <c r="BM580" s="280">
        <f t="shared" si="443"/>
        <v>0</v>
      </c>
      <c r="BN580" s="281" t="e">
        <f t="shared" si="433"/>
        <v>#DIV/0!</v>
      </c>
      <c r="BO580" s="124">
        <f t="shared" si="444"/>
        <v>0</v>
      </c>
      <c r="BQ580" s="146"/>
    </row>
    <row r="581" spans="1:69" s="112" customFormat="1" ht="85.8" customHeight="1" x14ac:dyDescent="0.25">
      <c r="A581" s="276" t="s">
        <v>984</v>
      </c>
      <c r="B581" s="964" t="s">
        <v>1223</v>
      </c>
      <c r="C581" s="965"/>
      <c r="D581" s="371"/>
      <c r="E581" s="276" t="s">
        <v>294</v>
      </c>
      <c r="F581" s="371"/>
      <c r="G581" s="276" t="s">
        <v>850</v>
      </c>
      <c r="H581" s="371"/>
      <c r="I581" s="276"/>
      <c r="J581" s="276">
        <v>1</v>
      </c>
      <c r="K581" s="276"/>
      <c r="L581" s="276"/>
      <c r="M581" s="276"/>
      <c r="N581" s="111"/>
      <c r="O581" s="276"/>
      <c r="P581" s="276"/>
      <c r="Q581" s="276">
        <v>1</v>
      </c>
      <c r="R581" s="276"/>
      <c r="S581" s="276"/>
      <c r="T581" s="144"/>
      <c r="U581" s="277" t="s">
        <v>355</v>
      </c>
      <c r="V581" s="276">
        <v>3</v>
      </c>
      <c r="W581" s="276"/>
      <c r="X581" s="276">
        <v>1</v>
      </c>
      <c r="Y581" s="276">
        <v>1</v>
      </c>
      <c r="Z581" s="276"/>
      <c r="AA581" s="276"/>
      <c r="AB581" s="371"/>
      <c r="AC581" s="278"/>
      <c r="AD581" s="132"/>
      <c r="AE581" s="111"/>
      <c r="AF581" s="145"/>
      <c r="AG581" s="282" t="s">
        <v>38</v>
      </c>
      <c r="AI581" s="276"/>
      <c r="AJ581" s="276"/>
      <c r="AK581" s="276"/>
      <c r="AL581" s="276"/>
      <c r="AM581" s="276"/>
      <c r="AN581" s="276"/>
      <c r="AO581" s="276"/>
      <c r="AP581" s="276"/>
      <c r="AQ581" s="276"/>
      <c r="AR581" s="276"/>
      <c r="AS581" s="276"/>
      <c r="AT581" s="276"/>
      <c r="AV581" s="276">
        <f t="shared" si="442"/>
        <v>0</v>
      </c>
      <c r="AX581" s="279" t="s">
        <v>248</v>
      </c>
      <c r="AY581" s="145"/>
      <c r="AZ581" s="276">
        <v>1</v>
      </c>
      <c r="BA581" s="276" t="str">
        <f t="shared" si="432"/>
        <v xml:space="preserve"> </v>
      </c>
      <c r="BC581" s="276"/>
      <c r="BE581" s="276"/>
      <c r="BF581" s="124"/>
      <c r="BG581" s="276"/>
      <c r="BH581" s="124"/>
      <c r="BI581" s="276"/>
      <c r="BJ581" s="124"/>
      <c r="BK581" s="276"/>
      <c r="BL581" s="124"/>
      <c r="BM581" s="280">
        <f t="shared" si="443"/>
        <v>0</v>
      </c>
      <c r="BN581" s="281" t="e">
        <f t="shared" si="433"/>
        <v>#DIV/0!</v>
      </c>
      <c r="BO581" s="124">
        <f t="shared" si="444"/>
        <v>0</v>
      </c>
      <c r="BQ581" s="146"/>
    </row>
    <row r="582" spans="1:69" s="91" customFormat="1" ht="85.8" customHeight="1" x14ac:dyDescent="0.25">
      <c r="A582" s="276" t="s">
        <v>985</v>
      </c>
      <c r="B582" s="964" t="s">
        <v>1224</v>
      </c>
      <c r="C582" s="965"/>
      <c r="D582" s="111"/>
      <c r="E582" s="276" t="s">
        <v>294</v>
      </c>
      <c r="F582" s="111"/>
      <c r="G582" s="276" t="s">
        <v>850</v>
      </c>
      <c r="H582" s="111"/>
      <c r="I582" s="276"/>
      <c r="J582" s="276">
        <v>1</v>
      </c>
      <c r="K582" s="276"/>
      <c r="L582" s="276"/>
      <c r="M582" s="276"/>
      <c r="N582" s="111"/>
      <c r="O582" s="276"/>
      <c r="P582" s="276">
        <v>1</v>
      </c>
      <c r="Q582" s="276"/>
      <c r="R582" s="276"/>
      <c r="S582" s="276"/>
      <c r="T582" s="111"/>
      <c r="U582" s="277" t="s">
        <v>355</v>
      </c>
      <c r="V582" s="276">
        <v>3</v>
      </c>
      <c r="W582" s="276"/>
      <c r="X582" s="276"/>
      <c r="Y582" s="276">
        <v>1</v>
      </c>
      <c r="Z582" s="276">
        <v>1</v>
      </c>
      <c r="AA582" s="276"/>
      <c r="AB582" s="111"/>
      <c r="AC582" s="278"/>
      <c r="AD582" s="132"/>
      <c r="AE582" s="111"/>
      <c r="AF582" s="111"/>
      <c r="AG582" s="522" t="s">
        <v>794</v>
      </c>
      <c r="AH582" s="111"/>
      <c r="AI582" s="276"/>
      <c r="AJ582" s="276"/>
      <c r="AK582" s="276">
        <v>1</v>
      </c>
      <c r="AL582" s="276"/>
      <c r="AM582" s="276"/>
      <c r="AN582" s="276"/>
      <c r="AO582" s="276"/>
      <c r="AP582" s="276"/>
      <c r="AQ582" s="276"/>
      <c r="AR582" s="276"/>
      <c r="AS582" s="276"/>
      <c r="AT582" s="276"/>
      <c r="AU582" s="112"/>
      <c r="AV582" s="276">
        <f t="shared" ref="AV582" si="445">SUM(AI582:AT582)</f>
        <v>1</v>
      </c>
      <c r="AW582" s="112"/>
      <c r="AX582" s="279" t="s">
        <v>249</v>
      </c>
      <c r="AY582" s="111"/>
      <c r="AZ582" s="276">
        <v>1</v>
      </c>
      <c r="BA582" s="276">
        <f t="shared" si="432"/>
        <v>1</v>
      </c>
      <c r="BB582" s="112"/>
      <c r="BC582" s="276" t="s">
        <v>3</v>
      </c>
      <c r="BE582" s="276"/>
      <c r="BF582" s="124"/>
      <c r="BG582" s="276"/>
      <c r="BH582" s="124"/>
      <c r="BI582" s="276"/>
      <c r="BJ582" s="124"/>
      <c r="BK582" s="276"/>
      <c r="BL582" s="124"/>
      <c r="BM582" s="280">
        <f t="shared" ref="BM582" si="446">BE582+BG582+BI582+BK582</f>
        <v>0</v>
      </c>
      <c r="BN582" s="281">
        <f t="shared" ref="BN582" si="447">BM582/AV582</f>
        <v>0</v>
      </c>
      <c r="BO582" s="124">
        <f t="shared" ref="BO582" si="448">BF582+BH582+BJ582+BL582</f>
        <v>0</v>
      </c>
      <c r="BQ582" s="128"/>
    </row>
    <row r="583" spans="1:69" s="91" customFormat="1" ht="85.8" customHeight="1" x14ac:dyDescent="0.25">
      <c r="A583" s="276" t="s">
        <v>986</v>
      </c>
      <c r="B583" s="964" t="s">
        <v>1224</v>
      </c>
      <c r="C583" s="965"/>
      <c r="D583" s="111"/>
      <c r="E583" s="276" t="s">
        <v>294</v>
      </c>
      <c r="F583" s="111"/>
      <c r="G583" s="276" t="s">
        <v>850</v>
      </c>
      <c r="H583" s="111"/>
      <c r="I583" s="276"/>
      <c r="J583" s="276">
        <v>1</v>
      </c>
      <c r="K583" s="276"/>
      <c r="L583" s="276"/>
      <c r="M583" s="276"/>
      <c r="N583" s="111"/>
      <c r="O583" s="276"/>
      <c r="P583" s="276">
        <v>1</v>
      </c>
      <c r="Q583" s="276"/>
      <c r="R583" s="276"/>
      <c r="S583" s="276"/>
      <c r="T583" s="111"/>
      <c r="U583" s="277" t="s">
        <v>355</v>
      </c>
      <c r="V583" s="276">
        <v>3</v>
      </c>
      <c r="W583" s="276"/>
      <c r="X583" s="276"/>
      <c r="Y583" s="276">
        <v>1</v>
      </c>
      <c r="Z583" s="276">
        <v>1</v>
      </c>
      <c r="AA583" s="276"/>
      <c r="AB583" s="111"/>
      <c r="AC583" s="278"/>
      <c r="AD583" s="132"/>
      <c r="AE583" s="111"/>
      <c r="AF583" s="111"/>
      <c r="AG583" s="282" t="s">
        <v>38</v>
      </c>
      <c r="AH583" s="111"/>
      <c r="AI583" s="276"/>
      <c r="AJ583" s="276"/>
      <c r="AK583" s="276"/>
      <c r="AL583" s="276"/>
      <c r="AM583" s="276"/>
      <c r="AN583" s="276"/>
      <c r="AO583" s="276"/>
      <c r="AP583" s="276"/>
      <c r="AQ583" s="276"/>
      <c r="AR583" s="276"/>
      <c r="AS583" s="276"/>
      <c r="AT583" s="276"/>
      <c r="AU583" s="112"/>
      <c r="AV583" s="276">
        <f t="shared" ref="AV583" si="449">SUM(AI583:AT583)</f>
        <v>0</v>
      </c>
      <c r="AW583" s="112"/>
      <c r="AX583" s="279" t="s">
        <v>249</v>
      </c>
      <c r="AY583" s="111"/>
      <c r="AZ583" s="276">
        <v>1</v>
      </c>
      <c r="BA583" s="276" t="str">
        <f t="shared" si="432"/>
        <v xml:space="preserve"> </v>
      </c>
      <c r="BB583" s="112"/>
      <c r="BC583" s="276"/>
      <c r="BE583" s="276"/>
      <c r="BF583" s="124"/>
      <c r="BG583" s="276"/>
      <c r="BH583" s="124"/>
      <c r="BI583" s="276"/>
      <c r="BJ583" s="124"/>
      <c r="BK583" s="276"/>
      <c r="BL583" s="124"/>
      <c r="BM583" s="280">
        <f t="shared" ref="BM583" si="450">BE583+BG583+BI583+BK583</f>
        <v>0</v>
      </c>
      <c r="BN583" s="281" t="e">
        <f t="shared" ref="BN583" si="451">BM583/AV583</f>
        <v>#DIV/0!</v>
      </c>
      <c r="BO583" s="124">
        <f t="shared" ref="BO583" si="452">BF583+BH583+BJ583+BL583</f>
        <v>0</v>
      </c>
      <c r="BQ583" s="128"/>
    </row>
    <row r="584" spans="1:69" s="112" customFormat="1" ht="85.8" customHeight="1" x14ac:dyDescent="0.25">
      <c r="A584" s="276" t="s">
        <v>987</v>
      </c>
      <c r="B584" s="964" t="s">
        <v>1225</v>
      </c>
      <c r="C584" s="965"/>
      <c r="D584" s="142"/>
      <c r="E584" s="276" t="s">
        <v>294</v>
      </c>
      <c r="F584" s="142"/>
      <c r="G584" s="276" t="s">
        <v>850</v>
      </c>
      <c r="H584" s="142"/>
      <c r="I584" s="276"/>
      <c r="J584" s="276">
        <v>1</v>
      </c>
      <c r="K584" s="276"/>
      <c r="L584" s="276"/>
      <c r="M584" s="276"/>
      <c r="N584" s="371"/>
      <c r="O584" s="276"/>
      <c r="P584" s="276"/>
      <c r="Q584" s="276">
        <v>1</v>
      </c>
      <c r="R584" s="276"/>
      <c r="S584" s="276"/>
      <c r="T584" s="240"/>
      <c r="U584" s="277" t="s">
        <v>355</v>
      </c>
      <c r="V584" s="276">
        <v>3</v>
      </c>
      <c r="W584" s="276"/>
      <c r="X584" s="276"/>
      <c r="Y584" s="276"/>
      <c r="Z584" s="276"/>
      <c r="AA584" s="276"/>
      <c r="AB584" s="142"/>
      <c r="AC584" s="278"/>
      <c r="AD584" s="635"/>
      <c r="AE584" s="111"/>
      <c r="AF584" s="241"/>
      <c r="AG584" s="282" t="s">
        <v>38</v>
      </c>
      <c r="AH584" s="142"/>
      <c r="AI584" s="276"/>
      <c r="AJ584" s="276"/>
      <c r="AK584" s="276"/>
      <c r="AL584" s="276"/>
      <c r="AM584" s="276"/>
      <c r="AN584" s="276"/>
      <c r="AO584" s="276"/>
      <c r="AP584" s="276"/>
      <c r="AQ584" s="276"/>
      <c r="AR584" s="276"/>
      <c r="AS584" s="276"/>
      <c r="AT584" s="276"/>
      <c r="AV584" s="276">
        <f t="shared" ref="AV584" si="453">SUM(AI584:AT584)</f>
        <v>0</v>
      </c>
      <c r="AX584" s="279" t="s">
        <v>301</v>
      </c>
      <c r="AY584" s="241"/>
      <c r="AZ584" s="276">
        <v>1</v>
      </c>
      <c r="BA584" s="276" t="str">
        <f t="shared" si="432"/>
        <v xml:space="preserve"> </v>
      </c>
      <c r="BC584" s="276"/>
      <c r="BE584" s="276"/>
      <c r="BF584" s="124"/>
      <c r="BG584" s="276"/>
      <c r="BH584" s="124"/>
      <c r="BI584" s="276"/>
      <c r="BJ584" s="124"/>
      <c r="BK584" s="276"/>
      <c r="BL584" s="124"/>
      <c r="BM584" s="280">
        <f t="shared" ref="BM584" si="454">BE584+BG584+BI584+BK584</f>
        <v>0</v>
      </c>
      <c r="BN584" s="281" t="e">
        <f t="shared" si="433"/>
        <v>#DIV/0!</v>
      </c>
      <c r="BO584" s="124">
        <f t="shared" ref="BO584" si="455">BF584+BH584+BJ584+BL584</f>
        <v>0</v>
      </c>
      <c r="BQ584" s="146"/>
    </row>
    <row r="585" spans="1:69" s="91" customFormat="1" ht="9" customHeight="1" thickBot="1" x14ac:dyDescent="0.3">
      <c r="A585" s="111"/>
      <c r="B585" s="112"/>
      <c r="C585" s="112"/>
      <c r="D585" s="111"/>
      <c r="E585" s="111"/>
      <c r="F585" s="111"/>
      <c r="G585" s="111"/>
      <c r="H585" s="111"/>
      <c r="I585" s="111"/>
      <c r="J585" s="111"/>
      <c r="K585" s="111"/>
      <c r="L585" s="111"/>
      <c r="M585" s="111"/>
      <c r="N585" s="111"/>
      <c r="O585" s="111"/>
      <c r="P585" s="111"/>
      <c r="Q585" s="111"/>
      <c r="R585" s="111"/>
      <c r="S585" s="111"/>
      <c r="T585" s="111"/>
      <c r="U585" s="113"/>
      <c r="V585" s="111"/>
      <c r="W585" s="111"/>
      <c r="X585" s="111"/>
      <c r="Y585" s="111"/>
      <c r="Z585" s="111"/>
      <c r="AA585" s="111"/>
      <c r="AB585" s="111"/>
      <c r="AC585" s="114"/>
      <c r="AD585" s="132"/>
      <c r="AE585" s="111"/>
      <c r="AF585" s="111"/>
      <c r="AG585" s="111"/>
      <c r="AH585" s="111"/>
      <c r="AI585" s="111"/>
      <c r="AJ585" s="111"/>
      <c r="AK585" s="111"/>
      <c r="AL585" s="111"/>
      <c r="AM585" s="111"/>
      <c r="AN585" s="111"/>
      <c r="AO585" s="111"/>
      <c r="AP585" s="111"/>
      <c r="AQ585" s="111"/>
      <c r="AR585" s="111"/>
      <c r="AS585" s="111"/>
      <c r="AT585" s="111"/>
      <c r="AV585" s="111"/>
      <c r="AX585" s="112"/>
      <c r="AY585" s="111"/>
      <c r="AZ585" s="111"/>
      <c r="BA585" s="111"/>
      <c r="BC585" s="111"/>
      <c r="BF585" s="115"/>
      <c r="BH585" s="115"/>
      <c r="BJ585" s="115"/>
      <c r="BL585" s="115"/>
      <c r="BM585" s="116"/>
      <c r="BN585" s="116"/>
      <c r="BO585" s="115"/>
    </row>
    <row r="586" spans="1:69" s="203" customFormat="1" ht="60.6" customHeight="1" thickTop="1" thickBot="1" x14ac:dyDescent="0.3">
      <c r="A586" s="841" t="str">
        <f>B556</f>
        <v>MESAS DE ASESORÍA Y PREVENCIÓN</v>
      </c>
      <c r="B586" s="841"/>
      <c r="C586" s="441" t="s">
        <v>333</v>
      </c>
      <c r="D586" s="200"/>
      <c r="E586" s="360">
        <f>COUNTIF(BC558:BC584,"P")</f>
        <v>0</v>
      </c>
      <c r="F586" s="200"/>
      <c r="G586" s="575">
        <f>E586/(E586+E587)</f>
        <v>0</v>
      </c>
      <c r="H586" s="200"/>
      <c r="I586" s="360">
        <f>SUM(I558:I584)</f>
        <v>0</v>
      </c>
      <c r="J586" s="360">
        <f>SUM(J558:J584)</f>
        <v>27</v>
      </c>
      <c r="K586" s="360">
        <f>SUM(K558:K584)</f>
        <v>0</v>
      </c>
      <c r="L586" s="360">
        <f>SUM(L558:L584)</f>
        <v>0</v>
      </c>
      <c r="M586" s="360">
        <f>SUM(M558:M584)</f>
        <v>0</v>
      </c>
      <c r="N586" s="201"/>
      <c r="O586" s="360">
        <f>SUM(O558:O584)</f>
        <v>6</v>
      </c>
      <c r="P586" s="360">
        <f>SUM(P558:P584)</f>
        <v>9</v>
      </c>
      <c r="Q586" s="360">
        <f>SUM(Q558:Q584)</f>
        <v>10</v>
      </c>
      <c r="R586" s="360">
        <f>SUM(R558:R584)</f>
        <v>3</v>
      </c>
      <c r="S586" s="360">
        <f>SUM(S558:S584)</f>
        <v>1</v>
      </c>
      <c r="T586" s="200"/>
      <c r="U586" s="202"/>
      <c r="V586" s="200"/>
      <c r="W586" s="514">
        <f>SUM(W558:W584)</f>
        <v>0</v>
      </c>
      <c r="X586" s="514">
        <f>SUM(X558:X584)</f>
        <v>4</v>
      </c>
      <c r="Y586" s="514">
        <f>SUM(Y558:Y584)</f>
        <v>11</v>
      </c>
      <c r="Z586" s="514">
        <f>SUM(Z558:Z584)</f>
        <v>9</v>
      </c>
      <c r="AA586" s="514">
        <f>SUM(AA558:AA584)</f>
        <v>0</v>
      </c>
      <c r="AB586" s="200"/>
      <c r="AC586" s="887"/>
      <c r="AD586" s="639"/>
      <c r="AE586" s="200"/>
      <c r="AF586" s="200"/>
      <c r="AG586" s="360" t="s">
        <v>253</v>
      </c>
      <c r="AH586" s="200"/>
      <c r="AI586" s="841">
        <f>SUM(AI558:AK584)</f>
        <v>1</v>
      </c>
      <c r="AJ586" s="841"/>
      <c r="AK586" s="841"/>
      <c r="AL586" s="841">
        <f>SUM(AL558:AN584)</f>
        <v>0</v>
      </c>
      <c r="AM586" s="841"/>
      <c r="AN586" s="841"/>
      <c r="AO586" s="841">
        <f>SUM(AO558:AQ584)</f>
        <v>0</v>
      </c>
      <c r="AP586" s="841"/>
      <c r="AQ586" s="841"/>
      <c r="AR586" s="841">
        <f>SUM(AR558:AT584)</f>
        <v>0</v>
      </c>
      <c r="AS586" s="841"/>
      <c r="AT586" s="841"/>
      <c r="AV586" s="841">
        <f>SUM(AV558:AV584)</f>
        <v>1</v>
      </c>
      <c r="AX586" s="1262" t="s">
        <v>264</v>
      </c>
      <c r="AY586" s="200"/>
      <c r="AZ586" s="360">
        <f>SUM(AZ558:AZ584)</f>
        <v>27</v>
      </c>
      <c r="BA586" s="360">
        <f>SUM(BA558:BA584)</f>
        <v>1</v>
      </c>
      <c r="BC586" s="201"/>
      <c r="BE586" s="365">
        <f t="shared" ref="BE586:BM586" si="456">SUM(BE558:BE584)</f>
        <v>0</v>
      </c>
      <c r="BF586" s="348">
        <f t="shared" si="456"/>
        <v>0</v>
      </c>
      <c r="BG586" s="365">
        <f t="shared" si="456"/>
        <v>0</v>
      </c>
      <c r="BH586" s="348">
        <f t="shared" si="456"/>
        <v>0</v>
      </c>
      <c r="BI586" s="365">
        <f t="shared" si="456"/>
        <v>0</v>
      </c>
      <c r="BJ586" s="348">
        <f t="shared" si="456"/>
        <v>0</v>
      </c>
      <c r="BK586" s="365">
        <f t="shared" si="456"/>
        <v>0</v>
      </c>
      <c r="BL586" s="348">
        <f t="shared" si="456"/>
        <v>0</v>
      </c>
      <c r="BM586" s="1211">
        <f t="shared" si="456"/>
        <v>0</v>
      </c>
      <c r="BN586" s="1218">
        <f>BM586/AV586</f>
        <v>0</v>
      </c>
      <c r="BO586" s="847">
        <f>SUM(BO558:BO584)</f>
        <v>0</v>
      </c>
      <c r="BP586" s="204"/>
      <c r="BQ586" s="204"/>
    </row>
    <row r="587" spans="1:69" s="203" customFormat="1" ht="60.6" customHeight="1" thickTop="1" thickBot="1" x14ac:dyDescent="0.3">
      <c r="A587" s="841"/>
      <c r="B587" s="841"/>
      <c r="C587" s="441" t="s">
        <v>334</v>
      </c>
      <c r="D587" s="200"/>
      <c r="E587" s="360">
        <f>COUNTIF(BC558:BC584,"C")</f>
        <v>1</v>
      </c>
      <c r="F587" s="200"/>
      <c r="G587" s="575">
        <f>E587/(E586+E587)</f>
        <v>1</v>
      </c>
      <c r="H587" s="200"/>
      <c r="I587" s="841">
        <f>SUM(I586:M586)</f>
        <v>27</v>
      </c>
      <c r="J587" s="841"/>
      <c r="K587" s="841"/>
      <c r="L587" s="841"/>
      <c r="M587" s="841"/>
      <c r="N587" s="201"/>
      <c r="O587" s="841">
        <f>SUM(O586:S586)</f>
        <v>29</v>
      </c>
      <c r="P587" s="841"/>
      <c r="Q587" s="841"/>
      <c r="R587" s="841"/>
      <c r="S587" s="841"/>
      <c r="T587" s="200"/>
      <c r="U587" s="202"/>
      <c r="V587" s="200"/>
      <c r="W587" s="200"/>
      <c r="X587" s="200"/>
      <c r="Y587" s="200"/>
      <c r="Z587" s="200"/>
      <c r="AA587" s="200"/>
      <c r="AB587" s="200"/>
      <c r="AC587" s="887"/>
      <c r="AD587" s="639"/>
      <c r="AE587" s="200"/>
      <c r="AF587" s="200"/>
      <c r="AG587" s="360" t="s">
        <v>766</v>
      </c>
      <c r="AH587" s="200"/>
      <c r="AI587" s="841">
        <f>AI586+AL586+AO586+AR586</f>
        <v>1</v>
      </c>
      <c r="AJ587" s="841"/>
      <c r="AK587" s="841"/>
      <c r="AL587" s="841"/>
      <c r="AM587" s="841"/>
      <c r="AN587" s="841"/>
      <c r="AO587" s="841"/>
      <c r="AP587" s="841"/>
      <c r="AQ587" s="841"/>
      <c r="AR587" s="841"/>
      <c r="AS587" s="841"/>
      <c r="AT587" s="841"/>
      <c r="AV587" s="841"/>
      <c r="AX587" s="1262"/>
      <c r="AY587" s="200"/>
      <c r="AZ587" s="1287">
        <f>BA586/AZ586</f>
        <v>3.7037037037037035E-2</v>
      </c>
      <c r="BA587" s="1287"/>
      <c r="BC587" s="206"/>
      <c r="BE587" s="373">
        <f>BE586/AI586</f>
        <v>0</v>
      </c>
      <c r="BF587" s="275"/>
      <c r="BG587" s="373" t="e">
        <f>BG586/AL586</f>
        <v>#DIV/0!</v>
      </c>
      <c r="BH587" s="275"/>
      <c r="BI587" s="373" t="e">
        <f>BI586/AO586</f>
        <v>#DIV/0!</v>
      </c>
      <c r="BJ587" s="275"/>
      <c r="BK587" s="373" t="e">
        <f>BK586/AR586</f>
        <v>#DIV/0!</v>
      </c>
      <c r="BL587" s="275"/>
      <c r="BM587" s="1211"/>
      <c r="BN587" s="1218"/>
      <c r="BO587" s="847"/>
      <c r="BP587" s="204"/>
      <c r="BQ587" s="204"/>
    </row>
    <row r="588" spans="1:69" s="91" customFormat="1" ht="23.4" thickTop="1" x14ac:dyDescent="0.25">
      <c r="A588" s="117"/>
      <c r="B588" s="118"/>
      <c r="C588" s="118"/>
      <c r="D588" s="111"/>
      <c r="E588" s="111"/>
      <c r="F588" s="111"/>
      <c r="G588" s="111"/>
      <c r="H588" s="111"/>
      <c r="I588" s="111"/>
      <c r="J588" s="111"/>
      <c r="K588" s="111"/>
      <c r="L588" s="111"/>
      <c r="M588" s="111"/>
      <c r="N588" s="111"/>
      <c r="O588" s="111"/>
      <c r="P588" s="111"/>
      <c r="Q588" s="111"/>
      <c r="R588" s="111"/>
      <c r="S588" s="111"/>
      <c r="T588" s="111"/>
      <c r="U588" s="113"/>
      <c r="V588" s="111"/>
      <c r="W588" s="111"/>
      <c r="X588" s="111"/>
      <c r="Y588" s="111"/>
      <c r="Z588" s="111"/>
      <c r="AA588" s="111"/>
      <c r="AB588" s="111"/>
      <c r="AC588" s="114"/>
      <c r="AD588" s="132"/>
      <c r="AE588" s="111"/>
      <c r="AF588" s="111"/>
      <c r="AG588" s="111"/>
      <c r="AH588" s="111"/>
      <c r="AI588" s="111"/>
      <c r="AJ588" s="111"/>
      <c r="AK588" s="111"/>
      <c r="AL588" s="111"/>
      <c r="AM588" s="111"/>
      <c r="AN588" s="111"/>
      <c r="AO588" s="111"/>
      <c r="AP588" s="111"/>
      <c r="AQ588" s="111"/>
      <c r="AR588" s="111"/>
      <c r="AS588" s="111"/>
      <c r="AT588" s="111"/>
      <c r="AV588" s="111"/>
      <c r="AX588" s="112"/>
      <c r="AY588" s="111"/>
      <c r="AZ588" s="111"/>
      <c r="BA588" s="111"/>
      <c r="BC588" s="111"/>
      <c r="BF588" s="115"/>
      <c r="BH588" s="115"/>
      <c r="BJ588" s="115"/>
      <c r="BL588" s="115"/>
      <c r="BM588" s="116"/>
      <c r="BN588" s="116"/>
      <c r="BO588" s="115"/>
    </row>
    <row r="589" spans="1:69" s="204" customFormat="1" ht="68.400000000000006" customHeight="1" x14ac:dyDescent="0.25">
      <c r="A589" s="1243">
        <v>24</v>
      </c>
      <c r="B589" s="1241" t="s">
        <v>489</v>
      </c>
      <c r="C589" s="1242"/>
      <c r="D589" s="201"/>
      <c r="E589" s="111"/>
      <c r="F589" s="111"/>
      <c r="G589" s="111"/>
      <c r="H589" s="201"/>
      <c r="I589" s="201"/>
      <c r="J589" s="201"/>
      <c r="K589" s="201"/>
      <c r="L589" s="201"/>
      <c r="M589" s="201"/>
      <c r="N589" s="201"/>
      <c r="O589" s="201"/>
      <c r="P589" s="201"/>
      <c r="Q589" s="201"/>
      <c r="R589" s="201"/>
      <c r="S589" s="201"/>
      <c r="T589" s="201"/>
      <c r="U589" s="208"/>
      <c r="V589" s="201"/>
      <c r="W589" s="201"/>
      <c r="X589" s="201"/>
      <c r="Y589" s="201"/>
      <c r="Z589" s="201"/>
      <c r="AA589" s="201"/>
      <c r="AB589" s="201"/>
      <c r="AC589" s="207"/>
      <c r="AD589" s="205"/>
      <c r="AE589" s="201"/>
      <c r="AF589" s="201"/>
      <c r="AG589" s="201"/>
      <c r="AH589" s="201"/>
      <c r="AI589" s="201"/>
      <c r="AJ589" s="201"/>
      <c r="AK589" s="201"/>
      <c r="AL589" s="201"/>
      <c r="AM589" s="201"/>
      <c r="AN589" s="201"/>
      <c r="AO589" s="201"/>
      <c r="AP589" s="201"/>
      <c r="AQ589" s="201"/>
      <c r="AR589" s="201"/>
      <c r="AS589" s="201"/>
      <c r="AT589" s="201"/>
      <c r="AV589" s="201"/>
      <c r="AX589" s="207"/>
      <c r="AY589" s="201"/>
      <c r="AZ589" s="201"/>
      <c r="BA589" s="201"/>
      <c r="BC589" s="201"/>
      <c r="BF589" s="209"/>
      <c r="BH589" s="209"/>
      <c r="BJ589" s="209"/>
      <c r="BL589" s="209"/>
      <c r="BM589" s="203"/>
      <c r="BN589" s="203"/>
      <c r="BO589" s="209"/>
    </row>
    <row r="590" spans="1:69" s="204" customFormat="1" ht="220.95" customHeight="1" x14ac:dyDescent="0.25">
      <c r="A590" s="1244"/>
      <c r="B590" s="1091" t="s">
        <v>699</v>
      </c>
      <c r="C590" s="1092"/>
      <c r="D590" s="201"/>
      <c r="E590" s="111"/>
      <c r="F590" s="111"/>
      <c r="G590" s="111"/>
      <c r="H590" s="201"/>
      <c r="I590" s="201"/>
      <c r="J590" s="201"/>
      <c r="K590" s="201"/>
      <c r="L590" s="201"/>
      <c r="M590" s="201"/>
      <c r="N590" s="201"/>
      <c r="O590" s="201"/>
      <c r="P590" s="201"/>
      <c r="Q590" s="201"/>
      <c r="R590" s="201"/>
      <c r="S590" s="201"/>
      <c r="T590" s="201"/>
      <c r="U590" s="211"/>
      <c r="V590" s="210"/>
      <c r="W590" s="210"/>
      <c r="X590" s="210"/>
      <c r="Y590" s="210"/>
      <c r="Z590" s="210"/>
      <c r="AA590" s="210"/>
      <c r="AB590" s="201"/>
      <c r="AC590" s="207"/>
      <c r="AD590" s="205"/>
      <c r="AE590" s="201"/>
      <c r="AF590" s="201"/>
      <c r="AG590" s="201"/>
      <c r="AH590" s="201"/>
      <c r="AI590" s="201"/>
      <c r="AJ590" s="201"/>
      <c r="AK590" s="201"/>
      <c r="AL590" s="201"/>
      <c r="AM590" s="201"/>
      <c r="AN590" s="201"/>
      <c r="AO590" s="201"/>
      <c r="AP590" s="201"/>
      <c r="AQ590" s="201"/>
      <c r="AR590" s="201"/>
      <c r="AS590" s="201"/>
      <c r="AT590" s="201"/>
      <c r="AV590" s="201"/>
      <c r="AX590" s="207"/>
      <c r="AY590" s="201"/>
      <c r="AZ590" s="210"/>
      <c r="BA590" s="210"/>
      <c r="BC590" s="210"/>
      <c r="BF590" s="209"/>
      <c r="BH590" s="209"/>
      <c r="BJ590" s="209"/>
      <c r="BL590" s="209"/>
      <c r="BM590" s="203"/>
      <c r="BN590" s="203"/>
      <c r="BO590" s="209"/>
    </row>
    <row r="591" spans="1:69" s="91" customFormat="1" ht="89.4" customHeight="1" x14ac:dyDescent="0.25">
      <c r="A591" s="299" t="s">
        <v>618</v>
      </c>
      <c r="B591" s="955" t="s">
        <v>1226</v>
      </c>
      <c r="C591" s="956"/>
      <c r="D591" s="111"/>
      <c r="E591" s="299" t="s">
        <v>362</v>
      </c>
      <c r="F591" s="111"/>
      <c r="G591" s="299" t="s">
        <v>850</v>
      </c>
      <c r="H591" s="111"/>
      <c r="I591" s="299"/>
      <c r="J591" s="299"/>
      <c r="K591" s="299">
        <v>1</v>
      </c>
      <c r="L591" s="299"/>
      <c r="M591" s="299"/>
      <c r="N591" s="111"/>
      <c r="O591" s="299">
        <v>1</v>
      </c>
      <c r="P591" s="299"/>
      <c r="Q591" s="299"/>
      <c r="R591" s="299"/>
      <c r="S591" s="299"/>
      <c r="T591" s="111"/>
      <c r="U591" s="300" t="s">
        <v>354</v>
      </c>
      <c r="V591" s="299">
        <v>2</v>
      </c>
      <c r="W591" s="299"/>
      <c r="X591" s="299"/>
      <c r="Y591" s="299"/>
      <c r="Z591" s="299"/>
      <c r="AA591" s="299"/>
      <c r="AB591" s="111"/>
      <c r="AC591" s="301"/>
      <c r="AD591" s="132"/>
      <c r="AE591" s="111"/>
      <c r="AF591" s="111"/>
      <c r="AG591" s="475" t="s">
        <v>38</v>
      </c>
      <c r="AH591" s="111"/>
      <c r="AI591" s="299"/>
      <c r="AJ591" s="299"/>
      <c r="AK591" s="299"/>
      <c r="AL591" s="299"/>
      <c r="AM591" s="299"/>
      <c r="AN591" s="299"/>
      <c r="AO591" s="299"/>
      <c r="AP591" s="299"/>
      <c r="AQ591" s="299"/>
      <c r="AR591" s="299"/>
      <c r="AS591" s="299"/>
      <c r="AT591" s="299"/>
      <c r="AV591" s="299">
        <f>SUM(AI591:AT591)</f>
        <v>0</v>
      </c>
      <c r="AX591" s="302" t="s">
        <v>159</v>
      </c>
      <c r="AY591" s="111"/>
      <c r="AZ591" s="299">
        <v>1</v>
      </c>
      <c r="BA591" s="299" t="str">
        <f>IF(AV591&lt;&gt;0,1," ")</f>
        <v xml:space="preserve"> </v>
      </c>
      <c r="BC591" s="299"/>
      <c r="BE591" s="299"/>
      <c r="BF591" s="124"/>
      <c r="BG591" s="299"/>
      <c r="BH591" s="124"/>
      <c r="BI591" s="299"/>
      <c r="BJ591" s="124"/>
      <c r="BK591" s="299"/>
      <c r="BL591" s="124"/>
      <c r="BM591" s="303">
        <f t="shared" ref="BM591:BM617" si="457">BE591+BG591+BI591+BK591</f>
        <v>0</v>
      </c>
      <c r="BN591" s="304" t="e">
        <f>BM591/AV591</f>
        <v>#DIV/0!</v>
      </c>
      <c r="BO591" s="124">
        <f t="shared" ref="BO591:BO617" si="458">BF591+BH591+BJ591+BL591</f>
        <v>0</v>
      </c>
      <c r="BQ591" s="128"/>
    </row>
    <row r="592" spans="1:69" s="91" customFormat="1" ht="89.4" customHeight="1" x14ac:dyDescent="0.25">
      <c r="A592" s="299" t="s">
        <v>619</v>
      </c>
      <c r="B592" s="955" t="s">
        <v>1227</v>
      </c>
      <c r="C592" s="956"/>
      <c r="D592" s="111"/>
      <c r="E592" s="299" t="s">
        <v>362</v>
      </c>
      <c r="F592" s="111"/>
      <c r="G592" s="299" t="s">
        <v>850</v>
      </c>
      <c r="H592" s="111"/>
      <c r="I592" s="299"/>
      <c r="J592" s="299"/>
      <c r="K592" s="299">
        <v>1</v>
      </c>
      <c r="L592" s="299"/>
      <c r="M592" s="299"/>
      <c r="N592" s="111"/>
      <c r="O592" s="299"/>
      <c r="P592" s="299">
        <v>1</v>
      </c>
      <c r="Q592" s="299"/>
      <c r="R592" s="299"/>
      <c r="S592" s="299"/>
      <c r="T592" s="111"/>
      <c r="U592" s="300" t="s">
        <v>354</v>
      </c>
      <c r="V592" s="299">
        <v>2</v>
      </c>
      <c r="W592" s="299"/>
      <c r="X592" s="299"/>
      <c r="Y592" s="299"/>
      <c r="Z592" s="299"/>
      <c r="AA592" s="299"/>
      <c r="AB592" s="111"/>
      <c r="AC592" s="301"/>
      <c r="AD592" s="132"/>
      <c r="AE592" s="111"/>
      <c r="AF592" s="111"/>
      <c r="AG592" s="475" t="s">
        <v>38</v>
      </c>
      <c r="AH592" s="111"/>
      <c r="AI592" s="299"/>
      <c r="AJ592" s="299"/>
      <c r="AK592" s="299"/>
      <c r="AL592" s="299"/>
      <c r="AM592" s="299"/>
      <c r="AN592" s="299"/>
      <c r="AO592" s="299"/>
      <c r="AP592" s="299"/>
      <c r="AQ592" s="299"/>
      <c r="AR592" s="299"/>
      <c r="AS592" s="299"/>
      <c r="AT592" s="299"/>
      <c r="AV592" s="299">
        <f>SUM(AI592:AT592)</f>
        <v>0</v>
      </c>
      <c r="AX592" s="302" t="s">
        <v>223</v>
      </c>
      <c r="AY592" s="111"/>
      <c r="AZ592" s="299">
        <v>1</v>
      </c>
      <c r="BA592" s="299" t="str">
        <f t="shared" ref="BA592:BA617" si="459">IF(AV592&lt;&gt;0,1," ")</f>
        <v xml:space="preserve"> </v>
      </c>
      <c r="BC592" s="299"/>
      <c r="BE592" s="299"/>
      <c r="BF592" s="124"/>
      <c r="BG592" s="299"/>
      <c r="BH592" s="124"/>
      <c r="BI592" s="299"/>
      <c r="BJ592" s="124"/>
      <c r="BK592" s="299"/>
      <c r="BL592" s="124"/>
      <c r="BM592" s="303">
        <f>BE592+BG592+BI592+BK592</f>
        <v>0</v>
      </c>
      <c r="BN592" s="304" t="e">
        <f t="shared" ref="BN592:BN617" si="460">BM592/AV592</f>
        <v>#DIV/0!</v>
      </c>
      <c r="BO592" s="124">
        <f>BF592+BH592+BJ592+BL592</f>
        <v>0</v>
      </c>
      <c r="BQ592" s="128"/>
    </row>
    <row r="593" spans="1:69" s="91" customFormat="1" ht="89.4" customHeight="1" x14ac:dyDescent="0.25">
      <c r="A593" s="299" t="s">
        <v>620</v>
      </c>
      <c r="B593" s="955" t="s">
        <v>1228</v>
      </c>
      <c r="C593" s="956"/>
      <c r="D593" s="111"/>
      <c r="E593" s="299" t="s">
        <v>362</v>
      </c>
      <c r="F593" s="111"/>
      <c r="G593" s="299" t="s">
        <v>850</v>
      </c>
      <c r="H593" s="111"/>
      <c r="I593" s="299"/>
      <c r="J593" s="299"/>
      <c r="K593" s="299">
        <v>1</v>
      </c>
      <c r="L593" s="299"/>
      <c r="M593" s="299"/>
      <c r="N593" s="111"/>
      <c r="O593" s="299"/>
      <c r="P593" s="299">
        <v>1</v>
      </c>
      <c r="Q593" s="299"/>
      <c r="R593" s="299"/>
      <c r="S593" s="299"/>
      <c r="T593" s="111"/>
      <c r="U593" s="300" t="s">
        <v>354</v>
      </c>
      <c r="V593" s="299">
        <v>2</v>
      </c>
      <c r="W593" s="299"/>
      <c r="X593" s="299"/>
      <c r="Y593" s="299"/>
      <c r="Z593" s="299"/>
      <c r="AA593" s="299"/>
      <c r="AB593" s="111"/>
      <c r="AC593" s="301"/>
      <c r="AD593" s="132"/>
      <c r="AE593" s="111"/>
      <c r="AF593" s="111"/>
      <c r="AG593" s="475" t="s">
        <v>38</v>
      </c>
      <c r="AH593" s="111"/>
      <c r="AI593" s="299"/>
      <c r="AJ593" s="299"/>
      <c r="AK593" s="299"/>
      <c r="AL593" s="299"/>
      <c r="AM593" s="299"/>
      <c r="AN593" s="299"/>
      <c r="AO593" s="299"/>
      <c r="AP593" s="299"/>
      <c r="AQ593" s="299"/>
      <c r="AR593" s="299"/>
      <c r="AS593" s="299"/>
      <c r="AT593" s="299"/>
      <c r="AV593" s="299">
        <f t="shared" ref="AV593:AV617" si="461">SUM(AI593:AT593)</f>
        <v>0</v>
      </c>
      <c r="AX593" s="302" t="s">
        <v>229</v>
      </c>
      <c r="AY593" s="111"/>
      <c r="AZ593" s="299">
        <v>1</v>
      </c>
      <c r="BA593" s="299" t="str">
        <f t="shared" si="459"/>
        <v xml:space="preserve"> </v>
      </c>
      <c r="BC593" s="299"/>
      <c r="BE593" s="299"/>
      <c r="BF593" s="124"/>
      <c r="BG593" s="299"/>
      <c r="BH593" s="124"/>
      <c r="BI593" s="299"/>
      <c r="BJ593" s="124"/>
      <c r="BK593" s="299"/>
      <c r="BL593" s="124"/>
      <c r="BM593" s="303">
        <f t="shared" si="457"/>
        <v>0</v>
      </c>
      <c r="BN593" s="304" t="e">
        <f t="shared" si="460"/>
        <v>#DIV/0!</v>
      </c>
      <c r="BO593" s="124">
        <f t="shared" si="458"/>
        <v>0</v>
      </c>
      <c r="BQ593" s="128"/>
    </row>
    <row r="594" spans="1:69" s="91" customFormat="1" ht="89.4" customHeight="1" x14ac:dyDescent="0.25">
      <c r="A594" s="299" t="s">
        <v>621</v>
      </c>
      <c r="B594" s="955" t="s">
        <v>1229</v>
      </c>
      <c r="C594" s="956"/>
      <c r="D594" s="111"/>
      <c r="E594" s="299" t="s">
        <v>362</v>
      </c>
      <c r="F594" s="111"/>
      <c r="G594" s="299" t="s">
        <v>850</v>
      </c>
      <c r="H594" s="111"/>
      <c r="I594" s="299"/>
      <c r="J594" s="299"/>
      <c r="K594" s="299">
        <v>1</v>
      </c>
      <c r="L594" s="299"/>
      <c r="M594" s="299"/>
      <c r="N594" s="111"/>
      <c r="O594" s="299"/>
      <c r="P594" s="299">
        <v>1</v>
      </c>
      <c r="Q594" s="299"/>
      <c r="R594" s="299"/>
      <c r="S594" s="299"/>
      <c r="T594" s="111"/>
      <c r="U594" s="300" t="s">
        <v>354</v>
      </c>
      <c r="V594" s="299">
        <v>2</v>
      </c>
      <c r="W594" s="299"/>
      <c r="X594" s="299"/>
      <c r="Y594" s="299"/>
      <c r="Z594" s="299">
        <v>1</v>
      </c>
      <c r="AA594" s="299"/>
      <c r="AB594" s="111"/>
      <c r="AC594" s="301"/>
      <c r="AD594" s="132"/>
      <c r="AE594" s="111"/>
      <c r="AF594" s="111"/>
      <c r="AG594" s="525" t="s">
        <v>64</v>
      </c>
      <c r="AH594" s="112"/>
      <c r="AI594" s="299"/>
      <c r="AJ594" s="299"/>
      <c r="AK594" s="299"/>
      <c r="AL594" s="299">
        <v>1</v>
      </c>
      <c r="AM594" s="299"/>
      <c r="AN594" s="305"/>
      <c r="AO594" s="305"/>
      <c r="AP594" s="477"/>
      <c r="AQ594" s="299"/>
      <c r="AR594" s="299"/>
      <c r="AS594" s="299"/>
      <c r="AT594" s="475"/>
      <c r="AV594" s="299">
        <f t="shared" ref="AV594" si="462">SUM(AI594:AT594)</f>
        <v>1</v>
      </c>
      <c r="AX594" s="302" t="s">
        <v>84</v>
      </c>
      <c r="AY594" s="111"/>
      <c r="AZ594" s="299">
        <v>1</v>
      </c>
      <c r="BA594" s="299">
        <f t="shared" ref="BA594" si="463">IF(AV594&lt;&gt;0,1," ")</f>
        <v>1</v>
      </c>
      <c r="BC594" s="299" t="s">
        <v>3</v>
      </c>
      <c r="BE594" s="299"/>
      <c r="BF594" s="124"/>
      <c r="BG594" s="299"/>
      <c r="BH594" s="124"/>
      <c r="BI594" s="299"/>
      <c r="BJ594" s="124"/>
      <c r="BK594" s="299"/>
      <c r="BL594" s="124"/>
      <c r="BM594" s="303">
        <f t="shared" ref="BM594" si="464">BE594+BG594+BI594+BK594</f>
        <v>0</v>
      </c>
      <c r="BN594" s="304">
        <f t="shared" ref="BN594" si="465">BM594/AV594</f>
        <v>0</v>
      </c>
      <c r="BO594" s="124">
        <f t="shared" ref="BO594" si="466">BF594+BH594+BJ594+BL594</f>
        <v>0</v>
      </c>
      <c r="BQ594" s="128"/>
    </row>
    <row r="595" spans="1:69" s="91" customFormat="1" ht="89.4" customHeight="1" x14ac:dyDescent="0.25">
      <c r="A595" s="299" t="s">
        <v>621</v>
      </c>
      <c r="B595" s="955" t="s">
        <v>1230</v>
      </c>
      <c r="C595" s="956"/>
      <c r="D595" s="111"/>
      <c r="E595" s="299" t="s">
        <v>362</v>
      </c>
      <c r="F595" s="111"/>
      <c r="G595" s="299" t="s">
        <v>850</v>
      </c>
      <c r="H595" s="111"/>
      <c r="I595" s="299"/>
      <c r="J595" s="299"/>
      <c r="K595" s="299">
        <v>1</v>
      </c>
      <c r="L595" s="299"/>
      <c r="M595" s="299"/>
      <c r="N595" s="111"/>
      <c r="O595" s="299"/>
      <c r="P595" s="299">
        <v>1</v>
      </c>
      <c r="Q595" s="299"/>
      <c r="R595" s="299"/>
      <c r="S595" s="299"/>
      <c r="T595" s="111"/>
      <c r="U595" s="300" t="s">
        <v>354</v>
      </c>
      <c r="V595" s="299">
        <v>2</v>
      </c>
      <c r="W595" s="299"/>
      <c r="X595" s="299"/>
      <c r="Y595" s="299"/>
      <c r="Z595" s="299">
        <v>1</v>
      </c>
      <c r="AA595" s="299"/>
      <c r="AB595" s="111"/>
      <c r="AC595" s="301"/>
      <c r="AD595" s="132"/>
      <c r="AE595" s="111"/>
      <c r="AF595" s="111"/>
      <c r="AG595" s="525" t="s">
        <v>64</v>
      </c>
      <c r="AH595" s="112"/>
      <c r="AI595" s="299"/>
      <c r="AJ595" s="299"/>
      <c r="AK595" s="299"/>
      <c r="AL595" s="299"/>
      <c r="AM595" s="299"/>
      <c r="AN595" s="305">
        <v>1</v>
      </c>
      <c r="AO595" s="305"/>
      <c r="AP595" s="477"/>
      <c r="AQ595" s="299"/>
      <c r="AR595" s="299"/>
      <c r="AS595" s="299"/>
      <c r="AT595" s="475"/>
      <c r="AV595" s="299">
        <f t="shared" si="461"/>
        <v>1</v>
      </c>
      <c r="AX595" s="302" t="s">
        <v>84</v>
      </c>
      <c r="AY595" s="111"/>
      <c r="AZ595" s="299">
        <v>1</v>
      </c>
      <c r="BA595" s="299">
        <f t="shared" si="459"/>
        <v>1</v>
      </c>
      <c r="BC595" s="299" t="s">
        <v>3</v>
      </c>
      <c r="BE595" s="299"/>
      <c r="BF595" s="124"/>
      <c r="BG595" s="299"/>
      <c r="BH595" s="124"/>
      <c r="BI595" s="299"/>
      <c r="BJ595" s="124"/>
      <c r="BK595" s="299"/>
      <c r="BL595" s="124"/>
      <c r="BM595" s="303">
        <f t="shared" si="457"/>
        <v>0</v>
      </c>
      <c r="BN595" s="304">
        <f t="shared" si="460"/>
        <v>0</v>
      </c>
      <c r="BO595" s="124">
        <f t="shared" si="458"/>
        <v>0</v>
      </c>
      <c r="BQ595" s="128"/>
    </row>
    <row r="596" spans="1:69" s="91" customFormat="1" ht="89.4" customHeight="1" x14ac:dyDescent="0.25">
      <c r="A596" s="299" t="s">
        <v>621</v>
      </c>
      <c r="B596" s="955" t="s">
        <v>1231</v>
      </c>
      <c r="C596" s="956"/>
      <c r="D596" s="111"/>
      <c r="E596" s="299" t="s">
        <v>362</v>
      </c>
      <c r="F596" s="111"/>
      <c r="G596" s="299" t="s">
        <v>850</v>
      </c>
      <c r="H596" s="111"/>
      <c r="I596" s="299"/>
      <c r="J596" s="299"/>
      <c r="K596" s="299">
        <v>1</v>
      </c>
      <c r="L596" s="299"/>
      <c r="M596" s="299"/>
      <c r="N596" s="111"/>
      <c r="O596" s="299"/>
      <c r="P596" s="299">
        <v>1</v>
      </c>
      <c r="Q596" s="299"/>
      <c r="R596" s="299"/>
      <c r="S596" s="299"/>
      <c r="T596" s="111"/>
      <c r="U596" s="300" t="s">
        <v>354</v>
      </c>
      <c r="V596" s="299">
        <v>2</v>
      </c>
      <c r="W596" s="299"/>
      <c r="X596" s="299"/>
      <c r="Y596" s="299"/>
      <c r="Z596" s="299">
        <v>1</v>
      </c>
      <c r="AA596" s="299"/>
      <c r="AB596" s="111"/>
      <c r="AC596" s="301"/>
      <c r="AD596" s="132"/>
      <c r="AE596" s="111"/>
      <c r="AF596" s="111"/>
      <c r="AG596" s="525" t="s">
        <v>64</v>
      </c>
      <c r="AH596" s="112"/>
      <c r="AI596" s="299"/>
      <c r="AJ596" s="299"/>
      <c r="AK596" s="299"/>
      <c r="AL596" s="299"/>
      <c r="AM596" s="299"/>
      <c r="AN596" s="305"/>
      <c r="AO596" s="305"/>
      <c r="AP596" s="477"/>
      <c r="AQ596" s="299">
        <v>1</v>
      </c>
      <c r="AR596" s="299"/>
      <c r="AS596" s="299"/>
      <c r="AT596" s="475"/>
      <c r="AV596" s="299">
        <f t="shared" ref="AV596" si="467">SUM(AI596:AT596)</f>
        <v>1</v>
      </c>
      <c r="AX596" s="302" t="s">
        <v>84</v>
      </c>
      <c r="AY596" s="111"/>
      <c r="AZ596" s="299">
        <v>1</v>
      </c>
      <c r="BA596" s="299">
        <f t="shared" si="459"/>
        <v>1</v>
      </c>
      <c r="BC596" s="299" t="s">
        <v>3</v>
      </c>
      <c r="BE596" s="299"/>
      <c r="BF596" s="124"/>
      <c r="BG596" s="299"/>
      <c r="BH596" s="124"/>
      <c r="BI596" s="299"/>
      <c r="BJ596" s="124"/>
      <c r="BK596" s="299"/>
      <c r="BL596" s="124"/>
      <c r="BM596" s="303">
        <f t="shared" ref="BM596" si="468">BE596+BG596+BI596+BK596</f>
        <v>0</v>
      </c>
      <c r="BN596" s="304">
        <f t="shared" ref="BN596" si="469">BM596/AV596</f>
        <v>0</v>
      </c>
      <c r="BO596" s="124">
        <f t="shared" ref="BO596" si="470">BF596+BH596+BJ596+BL596</f>
        <v>0</v>
      </c>
      <c r="BQ596" s="128"/>
    </row>
    <row r="597" spans="1:69" s="91" customFormat="1" ht="89.4" customHeight="1" x14ac:dyDescent="0.25">
      <c r="A597" s="299" t="s">
        <v>603</v>
      </c>
      <c r="B597" s="955" t="s">
        <v>1232</v>
      </c>
      <c r="C597" s="956"/>
      <c r="D597" s="111"/>
      <c r="E597" s="299" t="s">
        <v>362</v>
      </c>
      <c r="F597" s="111"/>
      <c r="G597" s="299" t="s">
        <v>850</v>
      </c>
      <c r="H597" s="111"/>
      <c r="I597" s="299"/>
      <c r="J597" s="299"/>
      <c r="K597" s="299">
        <v>1</v>
      </c>
      <c r="L597" s="299"/>
      <c r="M597" s="299"/>
      <c r="N597" s="111"/>
      <c r="O597" s="299"/>
      <c r="P597" s="299">
        <v>1</v>
      </c>
      <c r="Q597" s="299"/>
      <c r="R597" s="299"/>
      <c r="S597" s="299"/>
      <c r="T597" s="111"/>
      <c r="U597" s="300" t="s">
        <v>354</v>
      </c>
      <c r="V597" s="299">
        <v>2</v>
      </c>
      <c r="W597" s="299"/>
      <c r="X597" s="299">
        <v>1</v>
      </c>
      <c r="Y597" s="299"/>
      <c r="Z597" s="299"/>
      <c r="AA597" s="299"/>
      <c r="AB597" s="111"/>
      <c r="AC597" s="301"/>
      <c r="AD597" s="132"/>
      <c r="AE597" s="111"/>
      <c r="AF597" s="111"/>
      <c r="AG597" s="475" t="s">
        <v>38</v>
      </c>
      <c r="AH597" s="215"/>
      <c r="AI597" s="475"/>
      <c r="AJ597" s="475"/>
      <c r="AK597" s="475"/>
      <c r="AL597" s="475"/>
      <c r="AM597" s="475"/>
      <c r="AN597" s="475"/>
      <c r="AO597" s="475"/>
      <c r="AP597" s="475"/>
      <c r="AQ597" s="299"/>
      <c r="AR597" s="299"/>
      <c r="AS597" s="299"/>
      <c r="AT597" s="299"/>
      <c r="AV597" s="299">
        <f t="shared" si="461"/>
        <v>0</v>
      </c>
      <c r="AX597" s="302" t="s">
        <v>78</v>
      </c>
      <c r="AY597" s="111"/>
      <c r="AZ597" s="299">
        <v>1</v>
      </c>
      <c r="BA597" s="299" t="str">
        <f t="shared" si="459"/>
        <v xml:space="preserve"> </v>
      </c>
      <c r="BC597" s="299"/>
      <c r="BE597" s="299"/>
      <c r="BF597" s="124"/>
      <c r="BG597" s="299"/>
      <c r="BH597" s="124"/>
      <c r="BI597" s="299"/>
      <c r="BJ597" s="124"/>
      <c r="BK597" s="299"/>
      <c r="BL597" s="124"/>
      <c r="BM597" s="303">
        <f t="shared" si="457"/>
        <v>0</v>
      </c>
      <c r="BN597" s="304" t="e">
        <f t="shared" si="460"/>
        <v>#DIV/0!</v>
      </c>
      <c r="BO597" s="124">
        <f t="shared" si="458"/>
        <v>0</v>
      </c>
      <c r="BQ597" s="128"/>
    </row>
    <row r="598" spans="1:69" s="112" customFormat="1" ht="89.4" customHeight="1" x14ac:dyDescent="0.25">
      <c r="A598" s="299" t="s">
        <v>622</v>
      </c>
      <c r="B598" s="955" t="s">
        <v>1233</v>
      </c>
      <c r="C598" s="956"/>
      <c r="D598" s="371"/>
      <c r="E598" s="299" t="s">
        <v>362</v>
      </c>
      <c r="F598" s="371"/>
      <c r="G598" s="299" t="s">
        <v>850</v>
      </c>
      <c r="H598" s="371"/>
      <c r="I598" s="299"/>
      <c r="J598" s="299"/>
      <c r="K598" s="299">
        <v>1</v>
      </c>
      <c r="L598" s="299"/>
      <c r="M598" s="299"/>
      <c r="N598" s="371"/>
      <c r="O598" s="299"/>
      <c r="P598" s="299">
        <v>1</v>
      </c>
      <c r="Q598" s="299"/>
      <c r="R598" s="299"/>
      <c r="S598" s="299"/>
      <c r="T598" s="144"/>
      <c r="U598" s="300" t="s">
        <v>354</v>
      </c>
      <c r="V598" s="299">
        <v>2</v>
      </c>
      <c r="W598" s="299"/>
      <c r="X598" s="299"/>
      <c r="Y598" s="299"/>
      <c r="Z598" s="299"/>
      <c r="AA598" s="299"/>
      <c r="AB598" s="371"/>
      <c r="AC598" s="301"/>
      <c r="AD598" s="132"/>
      <c r="AE598" s="111"/>
      <c r="AF598" s="145"/>
      <c r="AG598" s="475" t="s">
        <v>38</v>
      </c>
      <c r="AH598" s="371"/>
      <c r="AI598" s="299"/>
      <c r="AJ598" s="299"/>
      <c r="AK598" s="299"/>
      <c r="AL598" s="299"/>
      <c r="AM598" s="299"/>
      <c r="AN598" s="299"/>
      <c r="AO598" s="299"/>
      <c r="AP598" s="299"/>
      <c r="AQ598" s="299"/>
      <c r="AR598" s="299"/>
      <c r="AS598" s="299"/>
      <c r="AT598" s="299"/>
      <c r="AV598" s="299">
        <f t="shared" si="461"/>
        <v>0</v>
      </c>
      <c r="AX598" s="302" t="s">
        <v>77</v>
      </c>
      <c r="AY598" s="145"/>
      <c r="AZ598" s="299">
        <v>1</v>
      </c>
      <c r="BA598" s="299" t="str">
        <f t="shared" si="459"/>
        <v xml:space="preserve"> </v>
      </c>
      <c r="BC598" s="299"/>
      <c r="BE598" s="299"/>
      <c r="BF598" s="124"/>
      <c r="BG598" s="299"/>
      <c r="BH598" s="124"/>
      <c r="BI598" s="299"/>
      <c r="BJ598" s="124"/>
      <c r="BK598" s="299"/>
      <c r="BL598" s="124"/>
      <c r="BM598" s="303">
        <f t="shared" si="457"/>
        <v>0</v>
      </c>
      <c r="BN598" s="304" t="e">
        <f t="shared" si="460"/>
        <v>#DIV/0!</v>
      </c>
      <c r="BO598" s="124">
        <f t="shared" si="458"/>
        <v>0</v>
      </c>
      <c r="BQ598" s="146"/>
    </row>
    <row r="599" spans="1:69" s="112" customFormat="1" ht="89.4" customHeight="1" x14ac:dyDescent="0.25">
      <c r="A599" s="299" t="s">
        <v>623</v>
      </c>
      <c r="B599" s="955" t="s">
        <v>1234</v>
      </c>
      <c r="C599" s="956"/>
      <c r="D599" s="142"/>
      <c r="E599" s="299" t="s">
        <v>362</v>
      </c>
      <c r="F599" s="142"/>
      <c r="G599" s="299" t="s">
        <v>850</v>
      </c>
      <c r="H599" s="142"/>
      <c r="I599" s="299"/>
      <c r="J599" s="299"/>
      <c r="K599" s="299">
        <v>1</v>
      </c>
      <c r="L599" s="299"/>
      <c r="M599" s="299"/>
      <c r="N599" s="371"/>
      <c r="O599" s="299"/>
      <c r="P599" s="299">
        <v>1</v>
      </c>
      <c r="Q599" s="299"/>
      <c r="R599" s="299"/>
      <c r="S599" s="299"/>
      <c r="T599" s="240"/>
      <c r="U599" s="300" t="s">
        <v>354</v>
      </c>
      <c r="V599" s="299">
        <v>2</v>
      </c>
      <c r="W599" s="299"/>
      <c r="X599" s="299">
        <v>1</v>
      </c>
      <c r="Y599" s="299"/>
      <c r="Z599" s="299"/>
      <c r="AA599" s="299"/>
      <c r="AB599" s="142"/>
      <c r="AC599" s="301"/>
      <c r="AD599" s="635"/>
      <c r="AE599" s="111"/>
      <c r="AF599" s="241"/>
      <c r="AG599" s="525" t="s">
        <v>794</v>
      </c>
      <c r="AH599" s="142"/>
      <c r="AI599" s="525"/>
      <c r="AJ599" s="525"/>
      <c r="AK599" s="525"/>
      <c r="AL599" s="525"/>
      <c r="AM599" s="525"/>
      <c r="AN599" s="525"/>
      <c r="AO599" s="525"/>
      <c r="AP599" s="525"/>
      <c r="AQ599" s="525">
        <v>1</v>
      </c>
      <c r="AR599" s="525"/>
      <c r="AS599" s="525"/>
      <c r="AT599" s="525"/>
      <c r="AV599" s="299">
        <f t="shared" si="461"/>
        <v>1</v>
      </c>
      <c r="AX599" s="302" t="s">
        <v>62</v>
      </c>
      <c r="AY599" s="241"/>
      <c r="AZ599" s="299">
        <v>1</v>
      </c>
      <c r="BA599" s="299">
        <f t="shared" si="459"/>
        <v>1</v>
      </c>
      <c r="BC599" s="299" t="s">
        <v>3</v>
      </c>
      <c r="BE599" s="299"/>
      <c r="BF599" s="124"/>
      <c r="BG599" s="299"/>
      <c r="BH599" s="124"/>
      <c r="BI599" s="299"/>
      <c r="BJ599" s="124"/>
      <c r="BK599" s="299"/>
      <c r="BL599" s="124"/>
      <c r="BM599" s="303">
        <f t="shared" si="457"/>
        <v>0</v>
      </c>
      <c r="BN599" s="304">
        <f t="shared" si="460"/>
        <v>0</v>
      </c>
      <c r="BO599" s="124">
        <f t="shared" si="458"/>
        <v>0</v>
      </c>
      <c r="BQ599" s="146"/>
    </row>
    <row r="600" spans="1:69" s="112" customFormat="1" ht="89.4" customHeight="1" x14ac:dyDescent="0.25">
      <c r="A600" s="299" t="s">
        <v>624</v>
      </c>
      <c r="B600" s="955" t="s">
        <v>1235</v>
      </c>
      <c r="C600" s="956"/>
      <c r="D600" s="371"/>
      <c r="E600" s="299" t="s">
        <v>362</v>
      </c>
      <c r="F600" s="371"/>
      <c r="G600" s="299" t="s">
        <v>850</v>
      </c>
      <c r="H600" s="371"/>
      <c r="I600" s="299"/>
      <c r="J600" s="299"/>
      <c r="K600" s="299">
        <v>1</v>
      </c>
      <c r="L600" s="299"/>
      <c r="M600" s="299"/>
      <c r="N600" s="371"/>
      <c r="O600" s="299"/>
      <c r="P600" s="299"/>
      <c r="Q600" s="299">
        <v>1</v>
      </c>
      <c r="R600" s="299"/>
      <c r="S600" s="299"/>
      <c r="T600" s="144"/>
      <c r="U600" s="300" t="s">
        <v>354</v>
      </c>
      <c r="V600" s="299">
        <v>2</v>
      </c>
      <c r="W600" s="299"/>
      <c r="X600" s="299">
        <v>1</v>
      </c>
      <c r="Y600" s="299"/>
      <c r="Z600" s="299"/>
      <c r="AA600" s="299"/>
      <c r="AB600" s="371"/>
      <c r="AC600" s="301"/>
      <c r="AD600" s="132"/>
      <c r="AE600" s="111"/>
      <c r="AF600" s="145"/>
      <c r="AG600" s="475" t="s">
        <v>38</v>
      </c>
      <c r="AH600" s="371"/>
      <c r="AI600" s="299"/>
      <c r="AJ600" s="299"/>
      <c r="AK600" s="299"/>
      <c r="AL600" s="299"/>
      <c r="AM600" s="299"/>
      <c r="AN600" s="299"/>
      <c r="AO600" s="299"/>
      <c r="AP600" s="299"/>
      <c r="AQ600" s="299"/>
      <c r="AR600" s="299"/>
      <c r="AS600" s="299"/>
      <c r="AT600" s="299"/>
      <c r="AV600" s="299">
        <f t="shared" si="461"/>
        <v>0</v>
      </c>
      <c r="AX600" s="302" t="s">
        <v>83</v>
      </c>
      <c r="AY600" s="145"/>
      <c r="AZ600" s="299">
        <v>1</v>
      </c>
      <c r="BA600" s="299" t="str">
        <f t="shared" si="459"/>
        <v xml:space="preserve"> </v>
      </c>
      <c r="BC600" s="299"/>
      <c r="BE600" s="299"/>
      <c r="BF600" s="124"/>
      <c r="BG600" s="299"/>
      <c r="BH600" s="124"/>
      <c r="BI600" s="299"/>
      <c r="BJ600" s="124"/>
      <c r="BK600" s="299"/>
      <c r="BL600" s="124"/>
      <c r="BM600" s="303">
        <f t="shared" si="457"/>
        <v>0</v>
      </c>
      <c r="BN600" s="304" t="e">
        <f t="shared" si="460"/>
        <v>#DIV/0!</v>
      </c>
      <c r="BO600" s="124">
        <f t="shared" si="458"/>
        <v>0</v>
      </c>
      <c r="BQ600" s="146"/>
    </row>
    <row r="601" spans="1:69" s="111" customFormat="1" ht="89.4" customHeight="1" x14ac:dyDescent="0.25">
      <c r="A601" s="299" t="s">
        <v>625</v>
      </c>
      <c r="B601" s="955" t="s">
        <v>1236</v>
      </c>
      <c r="C601" s="956"/>
      <c r="E601" s="299" t="s">
        <v>362</v>
      </c>
      <c r="G601" s="299" t="s">
        <v>850</v>
      </c>
      <c r="I601" s="299"/>
      <c r="J601" s="299"/>
      <c r="K601" s="299">
        <v>1</v>
      </c>
      <c r="L601" s="299"/>
      <c r="M601" s="299"/>
      <c r="O601" s="299"/>
      <c r="P601" s="299">
        <v>1</v>
      </c>
      <c r="Q601" s="299"/>
      <c r="R601" s="299"/>
      <c r="S601" s="299"/>
      <c r="U601" s="300" t="s">
        <v>354</v>
      </c>
      <c r="V601" s="299">
        <v>2</v>
      </c>
      <c r="W601" s="299"/>
      <c r="X601" s="299">
        <v>1</v>
      </c>
      <c r="Y601" s="299"/>
      <c r="Z601" s="299"/>
      <c r="AA601" s="299"/>
      <c r="AC601" s="301"/>
      <c r="AD601" s="132"/>
      <c r="AG601" s="475" t="s">
        <v>38</v>
      </c>
      <c r="AI601" s="299"/>
      <c r="AJ601" s="299"/>
      <c r="AK601" s="299"/>
      <c r="AL601" s="299"/>
      <c r="AM601" s="299"/>
      <c r="AN601" s="299"/>
      <c r="AO601" s="299"/>
      <c r="AP601" s="299"/>
      <c r="AQ601" s="299"/>
      <c r="AR601" s="299"/>
      <c r="AS601" s="299"/>
      <c r="AT601" s="299"/>
      <c r="AV601" s="299">
        <f t="shared" si="461"/>
        <v>0</v>
      </c>
      <c r="AX601" s="302" t="s">
        <v>75</v>
      </c>
      <c r="AZ601" s="299">
        <v>1</v>
      </c>
      <c r="BA601" s="299" t="str">
        <f t="shared" si="459"/>
        <v xml:space="preserve"> </v>
      </c>
      <c r="BC601" s="299"/>
      <c r="BE601" s="299"/>
      <c r="BF601" s="124"/>
      <c r="BG601" s="299"/>
      <c r="BH601" s="124"/>
      <c r="BI601" s="299"/>
      <c r="BJ601" s="124"/>
      <c r="BK601" s="299"/>
      <c r="BL601" s="124"/>
      <c r="BM601" s="303">
        <f t="shared" si="457"/>
        <v>0</v>
      </c>
      <c r="BN601" s="304" t="e">
        <f t="shared" si="460"/>
        <v>#DIV/0!</v>
      </c>
      <c r="BO601" s="124">
        <f t="shared" si="458"/>
        <v>0</v>
      </c>
      <c r="BQ601" s="146"/>
    </row>
    <row r="602" spans="1:69" s="111" customFormat="1" ht="89.4" customHeight="1" x14ac:dyDescent="0.25">
      <c r="A602" s="299" t="s">
        <v>626</v>
      </c>
      <c r="B602" s="955" t="s">
        <v>1237</v>
      </c>
      <c r="C602" s="956"/>
      <c r="D602" s="112"/>
      <c r="E602" s="299" t="s">
        <v>362</v>
      </c>
      <c r="F602" s="112"/>
      <c r="G602" s="299" t="s">
        <v>850</v>
      </c>
      <c r="H602" s="112"/>
      <c r="I602" s="299"/>
      <c r="J602" s="299"/>
      <c r="K602" s="299">
        <v>1</v>
      </c>
      <c r="L602" s="299"/>
      <c r="M602" s="299"/>
      <c r="O602" s="299"/>
      <c r="P602" s="299">
        <v>1</v>
      </c>
      <c r="Q602" s="299"/>
      <c r="R602" s="299"/>
      <c r="S602" s="299"/>
      <c r="T602" s="112"/>
      <c r="U602" s="300" t="s">
        <v>354</v>
      </c>
      <c r="V602" s="299">
        <v>2</v>
      </c>
      <c r="W602" s="299"/>
      <c r="X602" s="299"/>
      <c r="Y602" s="299">
        <v>1</v>
      </c>
      <c r="Z602" s="299"/>
      <c r="AA602" s="299"/>
      <c r="AB602" s="112"/>
      <c r="AC602" s="301"/>
      <c r="AD602" s="635"/>
      <c r="AG602" s="475" t="s">
        <v>38</v>
      </c>
      <c r="AH602" s="215"/>
      <c r="AI602" s="475"/>
      <c r="AJ602" s="475"/>
      <c r="AK602" s="475"/>
      <c r="AL602" s="475"/>
      <c r="AM602" s="475"/>
      <c r="AN602" s="475"/>
      <c r="AO602" s="475"/>
      <c r="AP602" s="475"/>
      <c r="AQ602" s="299"/>
      <c r="AR602" s="299"/>
      <c r="AS602" s="299"/>
      <c r="AT602" s="299"/>
      <c r="AV602" s="299">
        <f t="shared" si="461"/>
        <v>0</v>
      </c>
      <c r="AX602" s="302" t="s">
        <v>49</v>
      </c>
      <c r="AY602" s="112"/>
      <c r="AZ602" s="299">
        <v>1</v>
      </c>
      <c r="BA602" s="299" t="str">
        <f t="shared" si="459"/>
        <v xml:space="preserve"> </v>
      </c>
      <c r="BC602" s="299"/>
      <c r="BE602" s="299"/>
      <c r="BF602" s="124"/>
      <c r="BG602" s="299"/>
      <c r="BH602" s="124"/>
      <c r="BI602" s="299"/>
      <c r="BJ602" s="124"/>
      <c r="BK602" s="299"/>
      <c r="BL602" s="124"/>
      <c r="BM602" s="303">
        <f t="shared" si="457"/>
        <v>0</v>
      </c>
      <c r="BN602" s="304" t="e">
        <f t="shared" si="460"/>
        <v>#DIV/0!</v>
      </c>
      <c r="BO602" s="124">
        <f t="shared" si="458"/>
        <v>0</v>
      </c>
      <c r="BQ602" s="146"/>
    </row>
    <row r="603" spans="1:69" s="91" customFormat="1" ht="89.4" customHeight="1" x14ac:dyDescent="0.25">
      <c r="A603" s="299" t="s">
        <v>627</v>
      </c>
      <c r="B603" s="955" t="s">
        <v>1238</v>
      </c>
      <c r="C603" s="956"/>
      <c r="D603" s="112"/>
      <c r="E603" s="299" t="s">
        <v>362</v>
      </c>
      <c r="F603" s="112"/>
      <c r="G603" s="299" t="s">
        <v>850</v>
      </c>
      <c r="H603" s="112"/>
      <c r="I603" s="299"/>
      <c r="J603" s="299"/>
      <c r="K603" s="299">
        <v>1</v>
      </c>
      <c r="L603" s="299"/>
      <c r="M603" s="299"/>
      <c r="N603" s="111"/>
      <c r="O603" s="299">
        <v>1</v>
      </c>
      <c r="P603" s="299"/>
      <c r="Q603" s="299"/>
      <c r="R603" s="299">
        <v>1</v>
      </c>
      <c r="S603" s="299"/>
      <c r="T603" s="112"/>
      <c r="U603" s="300" t="s">
        <v>354</v>
      </c>
      <c r="V603" s="299">
        <v>2</v>
      </c>
      <c r="W603" s="299"/>
      <c r="X603" s="299"/>
      <c r="Y603" s="299">
        <v>1</v>
      </c>
      <c r="Z603" s="299"/>
      <c r="AA603" s="299"/>
      <c r="AB603" s="112"/>
      <c r="AC603" s="301"/>
      <c r="AD603" s="635"/>
      <c r="AE603" s="111"/>
      <c r="AF603" s="111"/>
      <c r="AG603" s="475" t="s">
        <v>38</v>
      </c>
      <c r="AH603" s="215"/>
      <c r="AI603" s="475"/>
      <c r="AJ603" s="475"/>
      <c r="AK603" s="475"/>
      <c r="AL603" s="475"/>
      <c r="AM603" s="475"/>
      <c r="AN603" s="475"/>
      <c r="AO603" s="475"/>
      <c r="AP603" s="475"/>
      <c r="AQ603" s="299"/>
      <c r="AR603" s="299"/>
      <c r="AS603" s="299"/>
      <c r="AT603" s="299"/>
      <c r="AV603" s="299">
        <f t="shared" si="461"/>
        <v>0</v>
      </c>
      <c r="AX603" s="302" t="s">
        <v>81</v>
      </c>
      <c r="AY603" s="112"/>
      <c r="AZ603" s="299">
        <v>1</v>
      </c>
      <c r="BA603" s="299" t="str">
        <f t="shared" si="459"/>
        <v xml:space="preserve"> </v>
      </c>
      <c r="BC603" s="299"/>
      <c r="BE603" s="299"/>
      <c r="BF603" s="124"/>
      <c r="BG603" s="299"/>
      <c r="BH603" s="124"/>
      <c r="BI603" s="299"/>
      <c r="BJ603" s="124"/>
      <c r="BK603" s="299"/>
      <c r="BL603" s="124"/>
      <c r="BM603" s="303">
        <f t="shared" si="457"/>
        <v>0</v>
      </c>
      <c r="BN603" s="304" t="e">
        <f t="shared" si="460"/>
        <v>#DIV/0!</v>
      </c>
      <c r="BO603" s="124">
        <f t="shared" si="458"/>
        <v>0</v>
      </c>
      <c r="BQ603" s="128"/>
    </row>
    <row r="604" spans="1:69" s="111" customFormat="1" ht="89.4" customHeight="1" x14ac:dyDescent="0.25">
      <c r="A604" s="299" t="s">
        <v>628</v>
      </c>
      <c r="B604" s="955" t="s">
        <v>1239</v>
      </c>
      <c r="C604" s="956"/>
      <c r="E604" s="299" t="s">
        <v>362</v>
      </c>
      <c r="G604" s="299" t="s">
        <v>850</v>
      </c>
      <c r="I604" s="299"/>
      <c r="J604" s="299"/>
      <c r="K604" s="299">
        <v>1</v>
      </c>
      <c r="L604" s="299"/>
      <c r="M604" s="299"/>
      <c r="O604" s="299">
        <v>1</v>
      </c>
      <c r="P604" s="299"/>
      <c r="Q604" s="299"/>
      <c r="R604" s="299">
        <v>1</v>
      </c>
      <c r="S604" s="299"/>
      <c r="U604" s="300" t="s">
        <v>354</v>
      </c>
      <c r="V604" s="299">
        <v>2</v>
      </c>
      <c r="W604" s="299"/>
      <c r="X604" s="299"/>
      <c r="Y604" s="299"/>
      <c r="Z604" s="299"/>
      <c r="AA604" s="299"/>
      <c r="AC604" s="301"/>
      <c r="AD604" s="132"/>
      <c r="AG604" s="475" t="s">
        <v>208</v>
      </c>
      <c r="AI604" s="299"/>
      <c r="AJ604" s="299"/>
      <c r="AK604" s="299"/>
      <c r="AL604" s="299"/>
      <c r="AM604" s="299"/>
      <c r="AN604" s="299"/>
      <c r="AO604" s="299"/>
      <c r="AP604" s="299"/>
      <c r="AQ604" s="299"/>
      <c r="AR604" s="299"/>
      <c r="AS604" s="299"/>
      <c r="AT604" s="299">
        <v>1</v>
      </c>
      <c r="AV604" s="299">
        <f t="shared" si="461"/>
        <v>1</v>
      </c>
      <c r="AX604" s="302" t="s">
        <v>35</v>
      </c>
      <c r="AZ604" s="299">
        <v>1</v>
      </c>
      <c r="BA604" s="299">
        <f t="shared" si="459"/>
        <v>1</v>
      </c>
      <c r="BC604" s="299" t="s">
        <v>332</v>
      </c>
      <c r="BE604" s="299"/>
      <c r="BF604" s="124"/>
      <c r="BG604" s="299"/>
      <c r="BH604" s="124"/>
      <c r="BI604" s="299"/>
      <c r="BJ604" s="124"/>
      <c r="BK604" s="299"/>
      <c r="BL604" s="124"/>
      <c r="BM604" s="303">
        <f t="shared" si="457"/>
        <v>0</v>
      </c>
      <c r="BN604" s="304">
        <f t="shared" si="460"/>
        <v>0</v>
      </c>
      <c r="BO604" s="124">
        <f t="shared" si="458"/>
        <v>0</v>
      </c>
      <c r="BQ604" s="146"/>
    </row>
    <row r="605" spans="1:69" s="111" customFormat="1" ht="89.4" customHeight="1" x14ac:dyDescent="0.25">
      <c r="A605" s="299" t="s">
        <v>629</v>
      </c>
      <c r="B605" s="955" t="s">
        <v>1240</v>
      </c>
      <c r="C605" s="956"/>
      <c r="D605" s="112"/>
      <c r="E605" s="299" t="s">
        <v>362</v>
      </c>
      <c r="F605" s="112"/>
      <c r="G605" s="299" t="s">
        <v>850</v>
      </c>
      <c r="H605" s="112"/>
      <c r="I605" s="299"/>
      <c r="J605" s="299"/>
      <c r="K605" s="299">
        <v>1</v>
      </c>
      <c r="L605" s="299"/>
      <c r="M605" s="299"/>
      <c r="O605" s="299">
        <v>1</v>
      </c>
      <c r="P605" s="299"/>
      <c r="Q605" s="299"/>
      <c r="R605" s="299"/>
      <c r="S605" s="299"/>
      <c r="T605" s="112"/>
      <c r="U605" s="300" t="s">
        <v>354</v>
      </c>
      <c r="V605" s="299">
        <v>2</v>
      </c>
      <c r="W605" s="299"/>
      <c r="X605" s="299"/>
      <c r="Y605" s="299"/>
      <c r="Z605" s="299"/>
      <c r="AA605" s="299"/>
      <c r="AB605" s="112"/>
      <c r="AC605" s="301"/>
      <c r="AD605" s="635"/>
      <c r="AF605" s="112"/>
      <c r="AG605" s="475" t="s">
        <v>38</v>
      </c>
      <c r="AH605" s="112"/>
      <c r="AI605" s="299"/>
      <c r="AJ605" s="299"/>
      <c r="AK605" s="299"/>
      <c r="AL605" s="299"/>
      <c r="AM605" s="299"/>
      <c r="AN605" s="299"/>
      <c r="AO605" s="299"/>
      <c r="AP605" s="299"/>
      <c r="AQ605" s="299"/>
      <c r="AR605" s="299"/>
      <c r="AS605" s="299"/>
      <c r="AT605" s="299"/>
      <c r="AV605" s="299">
        <f t="shared" si="461"/>
        <v>0</v>
      </c>
      <c r="AX605" s="302" t="s">
        <v>82</v>
      </c>
      <c r="AY605" s="112"/>
      <c r="AZ605" s="299">
        <v>1</v>
      </c>
      <c r="BA605" s="299" t="str">
        <f t="shared" si="459"/>
        <v xml:space="preserve"> </v>
      </c>
      <c r="BC605" s="299"/>
      <c r="BE605" s="299"/>
      <c r="BF605" s="124"/>
      <c r="BG605" s="299"/>
      <c r="BH605" s="124"/>
      <c r="BI605" s="299"/>
      <c r="BJ605" s="124"/>
      <c r="BK605" s="299"/>
      <c r="BL605" s="124"/>
      <c r="BM605" s="303">
        <f t="shared" si="457"/>
        <v>0</v>
      </c>
      <c r="BN605" s="304" t="e">
        <f t="shared" si="460"/>
        <v>#DIV/0!</v>
      </c>
      <c r="BO605" s="124">
        <f t="shared" si="458"/>
        <v>0</v>
      </c>
      <c r="BQ605" s="146"/>
    </row>
    <row r="606" spans="1:69" s="111" customFormat="1" ht="89.4" customHeight="1" x14ac:dyDescent="0.25">
      <c r="A606" s="299" t="s">
        <v>630</v>
      </c>
      <c r="B606" s="955" t="s">
        <v>1241</v>
      </c>
      <c r="C606" s="956"/>
      <c r="D606" s="112"/>
      <c r="E606" s="299" t="s">
        <v>362</v>
      </c>
      <c r="F606" s="112"/>
      <c r="G606" s="299" t="s">
        <v>850</v>
      </c>
      <c r="H606" s="112"/>
      <c r="I606" s="299"/>
      <c r="J606" s="299"/>
      <c r="K606" s="299">
        <v>1</v>
      </c>
      <c r="L606" s="299"/>
      <c r="M606" s="299"/>
      <c r="O606" s="299"/>
      <c r="P606" s="299"/>
      <c r="Q606" s="299">
        <v>1</v>
      </c>
      <c r="R606" s="299"/>
      <c r="S606" s="299"/>
      <c r="T606" s="112"/>
      <c r="U606" s="300" t="s">
        <v>354</v>
      </c>
      <c r="V606" s="299">
        <v>2</v>
      </c>
      <c r="W606" s="299"/>
      <c r="X606" s="299"/>
      <c r="Y606" s="299"/>
      <c r="Z606" s="299"/>
      <c r="AA606" s="299"/>
      <c r="AB606" s="112"/>
      <c r="AC606" s="301"/>
      <c r="AD606" s="635"/>
      <c r="AF606" s="112"/>
      <c r="AG606" s="475" t="s">
        <v>38</v>
      </c>
      <c r="AH606" s="112"/>
      <c r="AI606" s="299"/>
      <c r="AJ606" s="299"/>
      <c r="AK606" s="299"/>
      <c r="AL606" s="299"/>
      <c r="AM606" s="299"/>
      <c r="AN606" s="299"/>
      <c r="AO606" s="299"/>
      <c r="AP606" s="299"/>
      <c r="AQ606" s="299"/>
      <c r="AR606" s="299"/>
      <c r="AS606" s="299"/>
      <c r="AT606" s="299"/>
      <c r="AV606" s="299">
        <f t="shared" si="461"/>
        <v>0</v>
      </c>
      <c r="AX606" s="302" t="s">
        <v>76</v>
      </c>
      <c r="AY606" s="112"/>
      <c r="AZ606" s="299">
        <v>1</v>
      </c>
      <c r="BA606" s="299" t="str">
        <f t="shared" si="459"/>
        <v xml:space="preserve"> </v>
      </c>
      <c r="BC606" s="299"/>
      <c r="BE606" s="299"/>
      <c r="BF606" s="124"/>
      <c r="BG606" s="299"/>
      <c r="BH606" s="124"/>
      <c r="BI606" s="299"/>
      <c r="BJ606" s="124"/>
      <c r="BK606" s="299"/>
      <c r="BL606" s="124"/>
      <c r="BM606" s="303">
        <f t="shared" si="457"/>
        <v>0</v>
      </c>
      <c r="BN606" s="304" t="e">
        <f t="shared" si="460"/>
        <v>#DIV/0!</v>
      </c>
      <c r="BO606" s="124">
        <f t="shared" si="458"/>
        <v>0</v>
      </c>
      <c r="BQ606" s="146"/>
    </row>
    <row r="607" spans="1:69" s="91" customFormat="1" ht="89.4" customHeight="1" x14ac:dyDescent="0.25">
      <c r="A607" s="299" t="s">
        <v>631</v>
      </c>
      <c r="B607" s="955" t="s">
        <v>1242</v>
      </c>
      <c r="C607" s="956"/>
      <c r="D607" s="111"/>
      <c r="E607" s="299" t="s">
        <v>362</v>
      </c>
      <c r="F607" s="111"/>
      <c r="G607" s="299" t="s">
        <v>850</v>
      </c>
      <c r="H607" s="111"/>
      <c r="I607" s="299"/>
      <c r="J607" s="299"/>
      <c r="K607" s="299">
        <v>1</v>
      </c>
      <c r="L607" s="299"/>
      <c r="M607" s="299"/>
      <c r="N607" s="111"/>
      <c r="O607" s="299"/>
      <c r="P607" s="299">
        <v>1</v>
      </c>
      <c r="Q607" s="299"/>
      <c r="R607" s="299"/>
      <c r="S607" s="299"/>
      <c r="T607" s="111"/>
      <c r="U607" s="300" t="s">
        <v>354</v>
      </c>
      <c r="V607" s="299">
        <v>2</v>
      </c>
      <c r="W607" s="299"/>
      <c r="X607" s="299"/>
      <c r="Y607" s="299"/>
      <c r="Z607" s="299"/>
      <c r="AA607" s="299"/>
      <c r="AB607" s="111"/>
      <c r="AC607" s="301"/>
      <c r="AD607" s="132"/>
      <c r="AE607" s="111"/>
      <c r="AF607" s="111"/>
      <c r="AG607" s="475" t="s">
        <v>38</v>
      </c>
      <c r="AH607" s="111"/>
      <c r="AI607" s="299"/>
      <c r="AJ607" s="299"/>
      <c r="AK607" s="299"/>
      <c r="AL607" s="299"/>
      <c r="AM607" s="299"/>
      <c r="AN607" s="299"/>
      <c r="AO607" s="299"/>
      <c r="AP607" s="299"/>
      <c r="AQ607" s="299"/>
      <c r="AR607" s="299"/>
      <c r="AS607" s="299"/>
      <c r="AT607" s="299"/>
      <c r="AU607" s="112"/>
      <c r="AV607" s="299">
        <f>SUM(AI607:AT607)</f>
        <v>0</v>
      </c>
      <c r="AW607" s="112"/>
      <c r="AX607" s="302" t="s">
        <v>252</v>
      </c>
      <c r="AY607" s="111"/>
      <c r="AZ607" s="299">
        <v>1</v>
      </c>
      <c r="BA607" s="299" t="str">
        <f t="shared" si="459"/>
        <v xml:space="preserve"> </v>
      </c>
      <c r="BB607" s="112"/>
      <c r="BC607" s="299"/>
      <c r="BE607" s="299"/>
      <c r="BF607" s="124"/>
      <c r="BG607" s="299"/>
      <c r="BH607" s="124"/>
      <c r="BI607" s="299"/>
      <c r="BJ607" s="124"/>
      <c r="BK607" s="299"/>
      <c r="BL607" s="124"/>
      <c r="BM607" s="303">
        <f>BE607+BG607+BI607+BK607</f>
        <v>0</v>
      </c>
      <c r="BN607" s="304" t="e">
        <f t="shared" si="460"/>
        <v>#DIV/0!</v>
      </c>
      <c r="BO607" s="124">
        <f>BF607+BH607+BJ607+BL607</f>
        <v>0</v>
      </c>
      <c r="BQ607" s="128"/>
    </row>
    <row r="608" spans="1:69" s="112" customFormat="1" ht="89.4" customHeight="1" x14ac:dyDescent="0.25">
      <c r="A608" s="299" t="s">
        <v>632</v>
      </c>
      <c r="B608" s="955" t="s">
        <v>1243</v>
      </c>
      <c r="C608" s="956"/>
      <c r="D608" s="371"/>
      <c r="E608" s="299" t="s">
        <v>362</v>
      </c>
      <c r="F608" s="371"/>
      <c r="G608" s="299" t="s">
        <v>850</v>
      </c>
      <c r="H608" s="371"/>
      <c r="I608" s="299"/>
      <c r="J608" s="299"/>
      <c r="K608" s="299">
        <v>1</v>
      </c>
      <c r="L608" s="299"/>
      <c r="M608" s="299"/>
      <c r="N608" s="371"/>
      <c r="O608" s="299">
        <v>1</v>
      </c>
      <c r="P608" s="299"/>
      <c r="Q608" s="299"/>
      <c r="R608" s="299"/>
      <c r="S608" s="299"/>
      <c r="T608" s="144"/>
      <c r="U608" s="300" t="s">
        <v>354</v>
      </c>
      <c r="V608" s="299">
        <v>2</v>
      </c>
      <c r="W608" s="299"/>
      <c r="X608" s="299">
        <v>1</v>
      </c>
      <c r="Y608" s="299">
        <v>1</v>
      </c>
      <c r="Z608" s="299"/>
      <c r="AA608" s="299"/>
      <c r="AB608" s="371"/>
      <c r="AC608" s="301"/>
      <c r="AD608" s="132"/>
      <c r="AE608" s="111"/>
      <c r="AF608" s="145"/>
      <c r="AG608" s="475" t="s">
        <v>38</v>
      </c>
      <c r="AI608" s="299"/>
      <c r="AJ608" s="299"/>
      <c r="AK608" s="299"/>
      <c r="AL608" s="299"/>
      <c r="AM608" s="299"/>
      <c r="AN608" s="305"/>
      <c r="AO608" s="305"/>
      <c r="AP608" s="477"/>
      <c r="AQ608" s="305"/>
      <c r="AR608" s="305"/>
      <c r="AS608" s="305"/>
      <c r="AT608" s="305"/>
      <c r="AU608" s="91"/>
      <c r="AV608" s="299">
        <f>SUM(AI608:AT608)</f>
        <v>0</v>
      </c>
      <c r="AW608" s="91"/>
      <c r="AX608" s="302" t="s">
        <v>63</v>
      </c>
      <c r="AY608" s="145"/>
      <c r="AZ608" s="299">
        <v>1</v>
      </c>
      <c r="BA608" s="299" t="str">
        <f t="shared" si="459"/>
        <v xml:space="preserve"> </v>
      </c>
      <c r="BB608" s="91"/>
      <c r="BC608" s="299"/>
      <c r="BE608" s="299"/>
      <c r="BF608" s="124"/>
      <c r="BG608" s="299"/>
      <c r="BH608" s="124"/>
      <c r="BI608" s="299"/>
      <c r="BJ608" s="124"/>
      <c r="BK608" s="299"/>
      <c r="BL608" s="124"/>
      <c r="BM608" s="303">
        <f>BE608+BG608+BI608+BK608</f>
        <v>0</v>
      </c>
      <c r="BN608" s="304" t="e">
        <f t="shared" si="460"/>
        <v>#DIV/0!</v>
      </c>
      <c r="BO608" s="124">
        <f>BF608+BH608+BJ608+BL608</f>
        <v>0</v>
      </c>
      <c r="BQ608" s="146"/>
    </row>
    <row r="609" spans="1:69" s="91" customFormat="1" ht="89.4" customHeight="1" x14ac:dyDescent="0.25">
      <c r="A609" s="299" t="s">
        <v>633</v>
      </c>
      <c r="B609" s="955" t="s">
        <v>1244</v>
      </c>
      <c r="C609" s="956"/>
      <c r="D609" s="112"/>
      <c r="E609" s="299" t="s">
        <v>362</v>
      </c>
      <c r="F609" s="112"/>
      <c r="G609" s="299" t="s">
        <v>850</v>
      </c>
      <c r="H609" s="112"/>
      <c r="I609" s="299"/>
      <c r="J609" s="299"/>
      <c r="K609" s="299">
        <v>1</v>
      </c>
      <c r="L609" s="299"/>
      <c r="M609" s="299"/>
      <c r="N609" s="371"/>
      <c r="O609" s="299"/>
      <c r="P609" s="299"/>
      <c r="Q609" s="299"/>
      <c r="R609" s="299">
        <v>1</v>
      </c>
      <c r="S609" s="299"/>
      <c r="T609" s="112"/>
      <c r="U609" s="300" t="s">
        <v>354</v>
      </c>
      <c r="V609" s="299">
        <v>2</v>
      </c>
      <c r="W609" s="299"/>
      <c r="X609" s="299">
        <v>1</v>
      </c>
      <c r="Y609" s="299">
        <v>1</v>
      </c>
      <c r="Z609" s="299"/>
      <c r="AA609" s="299"/>
      <c r="AB609" s="112"/>
      <c r="AC609" s="301"/>
      <c r="AD609" s="635"/>
      <c r="AE609" s="111"/>
      <c r="AF609" s="112"/>
      <c r="AG609" s="475" t="s">
        <v>38</v>
      </c>
      <c r="AH609" s="112"/>
      <c r="AI609" s="299"/>
      <c r="AJ609" s="299"/>
      <c r="AK609" s="299"/>
      <c r="AL609" s="299"/>
      <c r="AM609" s="299"/>
      <c r="AN609" s="299"/>
      <c r="AO609" s="299"/>
      <c r="AP609" s="299"/>
      <c r="AQ609" s="299"/>
      <c r="AR609" s="299"/>
      <c r="AS609" s="299"/>
      <c r="AT609" s="299"/>
      <c r="AV609" s="299">
        <f>SUM(AI609:AT609)</f>
        <v>0</v>
      </c>
      <c r="AX609" s="302" t="s">
        <v>502</v>
      </c>
      <c r="AY609" s="112"/>
      <c r="AZ609" s="299">
        <v>1</v>
      </c>
      <c r="BA609" s="299" t="str">
        <f t="shared" si="459"/>
        <v xml:space="preserve"> </v>
      </c>
      <c r="BC609" s="299"/>
      <c r="BE609" s="299"/>
      <c r="BF609" s="124"/>
      <c r="BG609" s="299"/>
      <c r="BH609" s="124"/>
      <c r="BI609" s="299"/>
      <c r="BJ609" s="124"/>
      <c r="BK609" s="299"/>
      <c r="BL609" s="124"/>
      <c r="BM609" s="303">
        <f>BE609+BG609+BI609+BK609</f>
        <v>0</v>
      </c>
      <c r="BN609" s="304" t="e">
        <f t="shared" si="460"/>
        <v>#DIV/0!</v>
      </c>
      <c r="BO609" s="124">
        <f>BF609+BH609+BJ609+BL609</f>
        <v>0</v>
      </c>
      <c r="BQ609" s="128"/>
    </row>
    <row r="610" spans="1:69" s="112" customFormat="1" ht="89.4" customHeight="1" x14ac:dyDescent="0.25">
      <c r="A610" s="299" t="s">
        <v>634</v>
      </c>
      <c r="B610" s="955" t="s">
        <v>1245</v>
      </c>
      <c r="C610" s="956"/>
      <c r="D610" s="371"/>
      <c r="E610" s="299" t="s">
        <v>362</v>
      </c>
      <c r="F610" s="371"/>
      <c r="G610" s="299" t="s">
        <v>850</v>
      </c>
      <c r="H610" s="371"/>
      <c r="I610" s="299"/>
      <c r="J610" s="299"/>
      <c r="K610" s="299">
        <v>1</v>
      </c>
      <c r="L610" s="299"/>
      <c r="M610" s="299"/>
      <c r="N610" s="371"/>
      <c r="O610" s="299">
        <v>1</v>
      </c>
      <c r="P610" s="299"/>
      <c r="Q610" s="299"/>
      <c r="R610" s="299"/>
      <c r="S610" s="299"/>
      <c r="T610" s="144"/>
      <c r="U610" s="300" t="s">
        <v>354</v>
      </c>
      <c r="V610" s="299">
        <v>2</v>
      </c>
      <c r="W610" s="299"/>
      <c r="X610" s="299"/>
      <c r="Y610" s="299">
        <v>1</v>
      </c>
      <c r="Z610" s="299">
        <v>1</v>
      </c>
      <c r="AA610" s="299"/>
      <c r="AB610" s="371"/>
      <c r="AC610" s="301"/>
      <c r="AD610" s="132"/>
      <c r="AE610" s="111"/>
      <c r="AF610" s="145"/>
      <c r="AG610" s="475" t="s">
        <v>38</v>
      </c>
      <c r="AH610" s="371"/>
      <c r="AI610" s="305"/>
      <c r="AJ610" s="305"/>
      <c r="AK610" s="305"/>
      <c r="AL610" s="305"/>
      <c r="AM610" s="305"/>
      <c r="AN610" s="305"/>
      <c r="AO610" s="305"/>
      <c r="AP610" s="305"/>
      <c r="AQ610" s="305"/>
      <c r="AR610" s="305"/>
      <c r="AS610" s="305"/>
      <c r="AT610" s="305"/>
      <c r="AU610" s="91"/>
      <c r="AV610" s="299">
        <f t="shared" si="461"/>
        <v>0</v>
      </c>
      <c r="AW610" s="91"/>
      <c r="AX610" s="302" t="s">
        <v>215</v>
      </c>
      <c r="AY610" s="145"/>
      <c r="AZ610" s="299">
        <v>1</v>
      </c>
      <c r="BA610" s="299" t="str">
        <f t="shared" si="459"/>
        <v xml:space="preserve"> </v>
      </c>
      <c r="BB610" s="91"/>
      <c r="BC610" s="299"/>
      <c r="BE610" s="299"/>
      <c r="BF610" s="124"/>
      <c r="BG610" s="299"/>
      <c r="BH610" s="124"/>
      <c r="BI610" s="299"/>
      <c r="BJ610" s="124"/>
      <c r="BK610" s="299"/>
      <c r="BL610" s="124"/>
      <c r="BM610" s="303">
        <f t="shared" si="457"/>
        <v>0</v>
      </c>
      <c r="BN610" s="304" t="e">
        <f t="shared" si="460"/>
        <v>#DIV/0!</v>
      </c>
      <c r="BO610" s="124">
        <f t="shared" si="458"/>
        <v>0</v>
      </c>
      <c r="BQ610" s="146"/>
    </row>
    <row r="611" spans="1:69" s="91" customFormat="1" ht="89.4" customHeight="1" x14ac:dyDescent="0.25">
      <c r="A611" s="299" t="s">
        <v>635</v>
      </c>
      <c r="B611" s="955" t="s">
        <v>1246</v>
      </c>
      <c r="C611" s="956"/>
      <c r="D611" s="112"/>
      <c r="E611" s="299" t="s">
        <v>362</v>
      </c>
      <c r="F611" s="112"/>
      <c r="G611" s="299" t="s">
        <v>850</v>
      </c>
      <c r="H611" s="112"/>
      <c r="I611" s="299"/>
      <c r="J611" s="299"/>
      <c r="K611" s="299">
        <v>1</v>
      </c>
      <c r="L611" s="299"/>
      <c r="M611" s="299"/>
      <c r="N611" s="111"/>
      <c r="O611" s="299"/>
      <c r="P611" s="299"/>
      <c r="Q611" s="299">
        <v>1</v>
      </c>
      <c r="R611" s="299"/>
      <c r="S611" s="299"/>
      <c r="T611" s="112"/>
      <c r="U611" s="300" t="s">
        <v>354</v>
      </c>
      <c r="V611" s="299">
        <v>2</v>
      </c>
      <c r="W611" s="299"/>
      <c r="X611" s="299">
        <v>1</v>
      </c>
      <c r="Y611" s="299"/>
      <c r="Z611" s="299"/>
      <c r="AA611" s="299"/>
      <c r="AB611" s="112"/>
      <c r="AC611" s="301"/>
      <c r="AD611" s="635"/>
      <c r="AE611" s="111"/>
      <c r="AF611" s="112"/>
      <c r="AG611" s="475" t="s">
        <v>38</v>
      </c>
      <c r="AH611" s="112"/>
      <c r="AI611" s="299"/>
      <c r="AJ611" s="299"/>
      <c r="AK611" s="299"/>
      <c r="AL611" s="299"/>
      <c r="AM611" s="299"/>
      <c r="AN611" s="299"/>
      <c r="AO611" s="299"/>
      <c r="AP611" s="299"/>
      <c r="AQ611" s="299"/>
      <c r="AR611" s="299"/>
      <c r="AS611" s="299"/>
      <c r="AT611" s="299"/>
      <c r="AV611" s="299">
        <f t="shared" ref="AV611:AV616" si="471">SUM(AI611:AT611)</f>
        <v>0</v>
      </c>
      <c r="AX611" s="302" t="s">
        <v>79</v>
      </c>
      <c r="AY611" s="112"/>
      <c r="AZ611" s="299">
        <v>1</v>
      </c>
      <c r="BA611" s="299" t="str">
        <f t="shared" si="459"/>
        <v xml:space="preserve"> </v>
      </c>
      <c r="BC611" s="299"/>
      <c r="BE611" s="299"/>
      <c r="BF611" s="124"/>
      <c r="BG611" s="299"/>
      <c r="BH611" s="124"/>
      <c r="BI611" s="299"/>
      <c r="BJ611" s="124"/>
      <c r="BK611" s="299"/>
      <c r="BL611" s="124"/>
      <c r="BM611" s="303">
        <f t="shared" ref="BM611:BM616" si="472">BE611+BG611+BI611+BK611</f>
        <v>0</v>
      </c>
      <c r="BN611" s="304" t="e">
        <f t="shared" si="460"/>
        <v>#DIV/0!</v>
      </c>
      <c r="BO611" s="124">
        <f t="shared" ref="BO611:BO616" si="473">BF611+BH611+BJ611+BL611</f>
        <v>0</v>
      </c>
      <c r="BQ611" s="128"/>
    </row>
    <row r="612" spans="1:69" s="112" customFormat="1" ht="89.4" customHeight="1" x14ac:dyDescent="0.25">
      <c r="A612" s="299" t="s">
        <v>636</v>
      </c>
      <c r="B612" s="955" t="s">
        <v>1247</v>
      </c>
      <c r="C612" s="956"/>
      <c r="D612" s="371"/>
      <c r="E612" s="299" t="s">
        <v>362</v>
      </c>
      <c r="F612" s="371"/>
      <c r="G612" s="299" t="s">
        <v>850</v>
      </c>
      <c r="H612" s="371"/>
      <c r="I612" s="299"/>
      <c r="J612" s="299"/>
      <c r="K612" s="299">
        <v>1</v>
      </c>
      <c r="L612" s="299"/>
      <c r="M612" s="299"/>
      <c r="N612" s="111"/>
      <c r="O612" s="299"/>
      <c r="P612" s="299"/>
      <c r="Q612" s="299">
        <v>1</v>
      </c>
      <c r="R612" s="299"/>
      <c r="S612" s="299"/>
      <c r="T612" s="144"/>
      <c r="U612" s="300" t="s">
        <v>354</v>
      </c>
      <c r="V612" s="299">
        <v>2</v>
      </c>
      <c r="W612" s="299"/>
      <c r="X612" s="299">
        <v>1</v>
      </c>
      <c r="Y612" s="299">
        <v>1</v>
      </c>
      <c r="Z612" s="299"/>
      <c r="AA612" s="299"/>
      <c r="AB612" s="371"/>
      <c r="AC612" s="301"/>
      <c r="AD612" s="132"/>
      <c r="AE612" s="111"/>
      <c r="AF612" s="145"/>
      <c r="AG612" s="475" t="s">
        <v>38</v>
      </c>
      <c r="AH612" s="423"/>
      <c r="AI612" s="475"/>
      <c r="AJ612" s="475"/>
      <c r="AK612" s="475"/>
      <c r="AL612" s="475"/>
      <c r="AM612" s="475"/>
      <c r="AN612" s="475"/>
      <c r="AO612" s="475"/>
      <c r="AP612" s="475"/>
      <c r="AQ612" s="299"/>
      <c r="AR612" s="299"/>
      <c r="AS612" s="299"/>
      <c r="AT612" s="299"/>
      <c r="AU612" s="91"/>
      <c r="AV612" s="299">
        <f t="shared" si="471"/>
        <v>0</v>
      </c>
      <c r="AW612" s="91"/>
      <c r="AX612" s="302" t="s">
        <v>57</v>
      </c>
      <c r="AY612" s="145"/>
      <c r="AZ612" s="299">
        <v>1</v>
      </c>
      <c r="BA612" s="299" t="str">
        <f t="shared" si="459"/>
        <v xml:space="preserve"> </v>
      </c>
      <c r="BB612" s="91"/>
      <c r="BC612" s="299"/>
      <c r="BE612" s="299"/>
      <c r="BF612" s="124"/>
      <c r="BG612" s="299"/>
      <c r="BH612" s="124"/>
      <c r="BI612" s="299"/>
      <c r="BJ612" s="124"/>
      <c r="BK612" s="299"/>
      <c r="BL612" s="124"/>
      <c r="BM612" s="303">
        <f t="shared" si="472"/>
        <v>0</v>
      </c>
      <c r="BN612" s="304" t="e">
        <f t="shared" si="460"/>
        <v>#DIV/0!</v>
      </c>
      <c r="BO612" s="124">
        <f t="shared" si="473"/>
        <v>0</v>
      </c>
      <c r="BQ612" s="146"/>
    </row>
    <row r="613" spans="1:69" s="112" customFormat="1" ht="89.4" customHeight="1" x14ac:dyDescent="0.25">
      <c r="A613" s="299" t="s">
        <v>637</v>
      </c>
      <c r="B613" s="955" t="s">
        <v>1248</v>
      </c>
      <c r="C613" s="956"/>
      <c r="D613" s="142"/>
      <c r="E613" s="299" t="s">
        <v>362</v>
      </c>
      <c r="F613" s="142"/>
      <c r="G613" s="299" t="s">
        <v>850</v>
      </c>
      <c r="H613" s="142"/>
      <c r="I613" s="299"/>
      <c r="J613" s="299"/>
      <c r="K613" s="299">
        <v>1</v>
      </c>
      <c r="L613" s="299"/>
      <c r="M613" s="299"/>
      <c r="N613" s="371"/>
      <c r="O613" s="299"/>
      <c r="P613" s="299"/>
      <c r="Q613" s="299">
        <v>1</v>
      </c>
      <c r="R613" s="299"/>
      <c r="S613" s="299"/>
      <c r="T613" s="240"/>
      <c r="U613" s="300" t="s">
        <v>354</v>
      </c>
      <c r="V613" s="299">
        <v>2</v>
      </c>
      <c r="W613" s="299"/>
      <c r="X613" s="299">
        <v>1</v>
      </c>
      <c r="Y613" s="299"/>
      <c r="Z613" s="299">
        <v>1</v>
      </c>
      <c r="AA613" s="299"/>
      <c r="AB613" s="142"/>
      <c r="AC613" s="301"/>
      <c r="AD613" s="635"/>
      <c r="AE613" s="111"/>
      <c r="AF613" s="241"/>
      <c r="AG613" s="475" t="s">
        <v>38</v>
      </c>
      <c r="AH613" s="111"/>
      <c r="AI613" s="299"/>
      <c r="AJ613" s="299"/>
      <c r="AK613" s="299"/>
      <c r="AL613" s="299"/>
      <c r="AM613" s="299"/>
      <c r="AN613" s="299"/>
      <c r="AO613" s="299"/>
      <c r="AP613" s="299"/>
      <c r="AQ613" s="299"/>
      <c r="AR613" s="299"/>
      <c r="AS613" s="299"/>
      <c r="AT613" s="299"/>
      <c r="AV613" s="299">
        <f t="shared" si="471"/>
        <v>0</v>
      </c>
      <c r="AX613" s="302" t="s">
        <v>80</v>
      </c>
      <c r="AY613" s="241"/>
      <c r="AZ613" s="299">
        <v>1</v>
      </c>
      <c r="BA613" s="299" t="str">
        <f t="shared" si="459"/>
        <v xml:space="preserve"> </v>
      </c>
      <c r="BC613" s="299"/>
      <c r="BE613" s="299"/>
      <c r="BF613" s="124"/>
      <c r="BG613" s="299"/>
      <c r="BH613" s="124"/>
      <c r="BI613" s="299"/>
      <c r="BJ613" s="124"/>
      <c r="BK613" s="299"/>
      <c r="BL613" s="124"/>
      <c r="BM613" s="303">
        <f t="shared" si="472"/>
        <v>0</v>
      </c>
      <c r="BN613" s="304" t="e">
        <f t="shared" si="460"/>
        <v>#DIV/0!</v>
      </c>
      <c r="BO613" s="124">
        <f t="shared" si="473"/>
        <v>0</v>
      </c>
      <c r="BQ613" s="146"/>
    </row>
    <row r="614" spans="1:69" s="91" customFormat="1" ht="100.2" customHeight="1" x14ac:dyDescent="0.25">
      <c r="A614" s="299" t="s">
        <v>638</v>
      </c>
      <c r="B614" s="955" t="s">
        <v>1249</v>
      </c>
      <c r="C614" s="956"/>
      <c r="D614" s="112"/>
      <c r="E614" s="299" t="s">
        <v>362</v>
      </c>
      <c r="F614" s="112"/>
      <c r="G614" s="299" t="s">
        <v>850</v>
      </c>
      <c r="H614" s="112"/>
      <c r="I614" s="299"/>
      <c r="J614" s="299"/>
      <c r="K614" s="299">
        <v>1</v>
      </c>
      <c r="L614" s="299"/>
      <c r="M614" s="299"/>
      <c r="N614" s="111"/>
      <c r="O614" s="299"/>
      <c r="P614" s="299"/>
      <c r="Q614" s="299"/>
      <c r="R614" s="299"/>
      <c r="S614" s="299">
        <v>1</v>
      </c>
      <c r="T614" s="112"/>
      <c r="U614" s="300" t="s">
        <v>354</v>
      </c>
      <c r="V614" s="299">
        <v>2</v>
      </c>
      <c r="W614" s="299"/>
      <c r="X614" s="299">
        <v>1</v>
      </c>
      <c r="Y614" s="299">
        <v>1</v>
      </c>
      <c r="Z614" s="299">
        <v>1</v>
      </c>
      <c r="AA614" s="299"/>
      <c r="AB614" s="112"/>
      <c r="AC614" s="301"/>
      <c r="AD614" s="635"/>
      <c r="AE614" s="111"/>
      <c r="AF614" s="112"/>
      <c r="AG614" s="525" t="s">
        <v>794</v>
      </c>
      <c r="AH614" s="111"/>
      <c r="AI614" s="299"/>
      <c r="AJ614" s="299"/>
      <c r="AK614" s="299"/>
      <c r="AL614" s="299"/>
      <c r="AM614" s="299"/>
      <c r="AN614" s="299"/>
      <c r="AO614" s="299"/>
      <c r="AP614" s="299"/>
      <c r="AQ614" s="299"/>
      <c r="AR614" s="299">
        <v>1</v>
      </c>
      <c r="AS614" s="299"/>
      <c r="AT614" s="299"/>
      <c r="AU614" s="112"/>
      <c r="AV614" s="299">
        <f t="shared" si="471"/>
        <v>1</v>
      </c>
      <c r="AW614" s="112"/>
      <c r="AX614" s="302" t="s">
        <v>251</v>
      </c>
      <c r="AY614" s="112"/>
      <c r="AZ614" s="299">
        <v>1</v>
      </c>
      <c r="BA614" s="299">
        <f t="shared" si="459"/>
        <v>1</v>
      </c>
      <c r="BB614" s="112"/>
      <c r="BC614" s="299" t="s">
        <v>3</v>
      </c>
      <c r="BE614" s="299"/>
      <c r="BF614" s="124"/>
      <c r="BG614" s="299"/>
      <c r="BH614" s="124"/>
      <c r="BI614" s="299"/>
      <c r="BJ614" s="124"/>
      <c r="BK614" s="299"/>
      <c r="BL614" s="124"/>
      <c r="BM614" s="303">
        <f t="shared" si="472"/>
        <v>0</v>
      </c>
      <c r="BN614" s="304">
        <f t="shared" si="460"/>
        <v>0</v>
      </c>
      <c r="BO614" s="124">
        <f t="shared" si="473"/>
        <v>0</v>
      </c>
      <c r="BQ614" s="128"/>
    </row>
    <row r="615" spans="1:69" s="112" customFormat="1" ht="89.4" customHeight="1" x14ac:dyDescent="0.25">
      <c r="A615" s="299" t="s">
        <v>639</v>
      </c>
      <c r="B615" s="955" t="s">
        <v>1250</v>
      </c>
      <c r="C615" s="956"/>
      <c r="D615" s="371"/>
      <c r="E615" s="299" t="s">
        <v>362</v>
      </c>
      <c r="F615" s="371"/>
      <c r="G615" s="299" t="s">
        <v>850</v>
      </c>
      <c r="H615" s="371"/>
      <c r="I615" s="299"/>
      <c r="J615" s="299"/>
      <c r="K615" s="299">
        <v>1</v>
      </c>
      <c r="L615" s="299"/>
      <c r="M615" s="299"/>
      <c r="N615" s="371"/>
      <c r="O615" s="299"/>
      <c r="P615" s="299"/>
      <c r="Q615" s="299">
        <v>1</v>
      </c>
      <c r="R615" s="299"/>
      <c r="S615" s="299"/>
      <c r="T615" s="144"/>
      <c r="U615" s="300" t="s">
        <v>354</v>
      </c>
      <c r="V615" s="299">
        <v>2</v>
      </c>
      <c r="W615" s="299"/>
      <c r="X615" s="299">
        <v>1</v>
      </c>
      <c r="Y615" s="299">
        <v>1</v>
      </c>
      <c r="Z615" s="299"/>
      <c r="AA615" s="299"/>
      <c r="AB615" s="371"/>
      <c r="AC615" s="301"/>
      <c r="AD615" s="132"/>
      <c r="AE615" s="111"/>
      <c r="AF615" s="145"/>
      <c r="AG615" s="475" t="s">
        <v>38</v>
      </c>
      <c r="AH615" s="371"/>
      <c r="AI615" s="305"/>
      <c r="AJ615" s="305"/>
      <c r="AK615" s="305"/>
      <c r="AL615" s="305"/>
      <c r="AM615" s="305"/>
      <c r="AN615" s="305"/>
      <c r="AO615" s="305"/>
      <c r="AP615" s="305"/>
      <c r="AQ615" s="305"/>
      <c r="AR615" s="305"/>
      <c r="AS615" s="305"/>
      <c r="AT615" s="305"/>
      <c r="AV615" s="299">
        <f t="shared" si="471"/>
        <v>0</v>
      </c>
      <c r="AX615" s="302" t="s">
        <v>85</v>
      </c>
      <c r="AY615" s="145"/>
      <c r="AZ615" s="299">
        <v>1</v>
      </c>
      <c r="BA615" s="299" t="str">
        <f t="shared" si="459"/>
        <v xml:space="preserve"> </v>
      </c>
      <c r="BC615" s="299"/>
      <c r="BE615" s="299"/>
      <c r="BF615" s="124"/>
      <c r="BG615" s="299"/>
      <c r="BH615" s="124"/>
      <c r="BI615" s="299"/>
      <c r="BJ615" s="124"/>
      <c r="BK615" s="299"/>
      <c r="BL615" s="124"/>
      <c r="BM615" s="303">
        <f t="shared" si="472"/>
        <v>0</v>
      </c>
      <c r="BN615" s="304" t="e">
        <f t="shared" si="460"/>
        <v>#DIV/0!</v>
      </c>
      <c r="BO615" s="124">
        <f t="shared" si="473"/>
        <v>0</v>
      </c>
      <c r="BQ615" s="146"/>
    </row>
    <row r="616" spans="1:69" s="112" customFormat="1" ht="89.4" customHeight="1" x14ac:dyDescent="0.25">
      <c r="A616" s="299" t="s">
        <v>640</v>
      </c>
      <c r="B616" s="955" t="s">
        <v>1251</v>
      </c>
      <c r="C616" s="956"/>
      <c r="D616" s="371"/>
      <c r="E616" s="299" t="s">
        <v>362</v>
      </c>
      <c r="F616" s="371"/>
      <c r="G616" s="299" t="s">
        <v>850</v>
      </c>
      <c r="H616" s="371"/>
      <c r="I616" s="299"/>
      <c r="J616" s="299"/>
      <c r="K616" s="299">
        <v>1</v>
      </c>
      <c r="L616" s="299"/>
      <c r="M616" s="299"/>
      <c r="N616" s="111"/>
      <c r="O616" s="299"/>
      <c r="P616" s="299"/>
      <c r="Q616" s="299">
        <v>1</v>
      </c>
      <c r="R616" s="299"/>
      <c r="S616" s="299"/>
      <c r="T616" s="144"/>
      <c r="U616" s="300" t="s">
        <v>354</v>
      </c>
      <c r="V616" s="299">
        <v>2</v>
      </c>
      <c r="W616" s="299"/>
      <c r="X616" s="299"/>
      <c r="Y616" s="299">
        <v>1</v>
      </c>
      <c r="Z616" s="299"/>
      <c r="AA616" s="299"/>
      <c r="AB616" s="371"/>
      <c r="AC616" s="301"/>
      <c r="AD616" s="132"/>
      <c r="AE616" s="111"/>
      <c r="AF616" s="145"/>
      <c r="AG616" s="475" t="s">
        <v>38</v>
      </c>
      <c r="AH616" s="371"/>
      <c r="AI616" s="299"/>
      <c r="AJ616" s="299"/>
      <c r="AK616" s="299"/>
      <c r="AL616" s="299"/>
      <c r="AM616" s="299"/>
      <c r="AN616" s="299"/>
      <c r="AO616" s="299"/>
      <c r="AP616" s="299"/>
      <c r="AQ616" s="299"/>
      <c r="AR616" s="299"/>
      <c r="AS616" s="299"/>
      <c r="AT616" s="299"/>
      <c r="AV616" s="299">
        <f t="shared" si="471"/>
        <v>0</v>
      </c>
      <c r="AX616" s="302" t="s">
        <v>248</v>
      </c>
      <c r="AY616" s="145"/>
      <c r="AZ616" s="299">
        <v>1</v>
      </c>
      <c r="BA616" s="299" t="str">
        <f t="shared" si="459"/>
        <v xml:space="preserve"> </v>
      </c>
      <c r="BC616" s="299"/>
      <c r="BE616" s="299"/>
      <c r="BF616" s="124"/>
      <c r="BG616" s="299"/>
      <c r="BH616" s="124"/>
      <c r="BI616" s="299"/>
      <c r="BJ616" s="124"/>
      <c r="BK616" s="299"/>
      <c r="BL616" s="124"/>
      <c r="BM616" s="303">
        <f t="shared" si="472"/>
        <v>0</v>
      </c>
      <c r="BN616" s="304" t="e">
        <f t="shared" si="460"/>
        <v>#DIV/0!</v>
      </c>
      <c r="BO616" s="124">
        <f t="shared" si="473"/>
        <v>0</v>
      </c>
      <c r="BQ616" s="146"/>
    </row>
    <row r="617" spans="1:69" s="91" customFormat="1" ht="89.4" customHeight="1" x14ac:dyDescent="0.25">
      <c r="A617" s="299" t="s">
        <v>641</v>
      </c>
      <c r="B617" s="955" t="s">
        <v>1252</v>
      </c>
      <c r="C617" s="956"/>
      <c r="D617" s="111"/>
      <c r="E617" s="299" t="s">
        <v>362</v>
      </c>
      <c r="F617" s="111"/>
      <c r="G617" s="299" t="s">
        <v>850</v>
      </c>
      <c r="H617" s="111"/>
      <c r="I617" s="299"/>
      <c r="J617" s="299"/>
      <c r="K617" s="299">
        <v>1</v>
      </c>
      <c r="L617" s="299"/>
      <c r="M617" s="299"/>
      <c r="N617" s="111"/>
      <c r="O617" s="299"/>
      <c r="P617" s="299">
        <v>1</v>
      </c>
      <c r="Q617" s="299"/>
      <c r="R617" s="299"/>
      <c r="S617" s="299"/>
      <c r="T617" s="111"/>
      <c r="U617" s="300" t="s">
        <v>354</v>
      </c>
      <c r="V617" s="299">
        <v>2</v>
      </c>
      <c r="W617" s="299"/>
      <c r="X617" s="299">
        <v>1</v>
      </c>
      <c r="Y617" s="299"/>
      <c r="Z617" s="299">
        <v>1</v>
      </c>
      <c r="AA617" s="299"/>
      <c r="AB617" s="111"/>
      <c r="AC617" s="301"/>
      <c r="AD617" s="132"/>
      <c r="AE617" s="111"/>
      <c r="AF617" s="111"/>
      <c r="AG617" s="475" t="s">
        <v>38</v>
      </c>
      <c r="AH617" s="111"/>
      <c r="AI617" s="299"/>
      <c r="AJ617" s="299"/>
      <c r="AK617" s="299"/>
      <c r="AL617" s="299"/>
      <c r="AM617" s="299"/>
      <c r="AN617" s="299"/>
      <c r="AO617" s="299"/>
      <c r="AP617" s="299"/>
      <c r="AQ617" s="299"/>
      <c r="AR617" s="299"/>
      <c r="AS617" s="299"/>
      <c r="AT617" s="299"/>
      <c r="AU617" s="112"/>
      <c r="AV617" s="299">
        <f t="shared" si="461"/>
        <v>0</v>
      </c>
      <c r="AW617" s="112"/>
      <c r="AX617" s="302" t="s">
        <v>249</v>
      </c>
      <c r="AY617" s="111"/>
      <c r="AZ617" s="299">
        <v>1</v>
      </c>
      <c r="BA617" s="299" t="str">
        <f t="shared" si="459"/>
        <v xml:space="preserve"> </v>
      </c>
      <c r="BB617" s="112"/>
      <c r="BC617" s="299"/>
      <c r="BE617" s="299"/>
      <c r="BF617" s="124"/>
      <c r="BG617" s="299"/>
      <c r="BH617" s="124"/>
      <c r="BI617" s="299"/>
      <c r="BJ617" s="124"/>
      <c r="BK617" s="299"/>
      <c r="BL617" s="124"/>
      <c r="BM617" s="303">
        <f t="shared" si="457"/>
        <v>0</v>
      </c>
      <c r="BN617" s="304" t="e">
        <f t="shared" si="460"/>
        <v>#DIV/0!</v>
      </c>
      <c r="BO617" s="124">
        <f t="shared" si="458"/>
        <v>0</v>
      </c>
      <c r="BQ617" s="128"/>
    </row>
    <row r="618" spans="1:69" s="91" customFormat="1" ht="9" customHeight="1" thickBot="1" x14ac:dyDescent="0.3">
      <c r="A618" s="111"/>
      <c r="B618" s="112"/>
      <c r="C618" s="112"/>
      <c r="D618" s="111"/>
      <c r="E618" s="111"/>
      <c r="F618" s="111"/>
      <c r="G618" s="111"/>
      <c r="H618" s="111"/>
      <c r="I618" s="111"/>
      <c r="J618" s="111"/>
      <c r="K618" s="111"/>
      <c r="L618" s="111"/>
      <c r="M618" s="111"/>
      <c r="N618" s="111"/>
      <c r="O618" s="111"/>
      <c r="P618" s="111"/>
      <c r="Q618" s="111"/>
      <c r="R618" s="111"/>
      <c r="S618" s="111"/>
      <c r="T618" s="111"/>
      <c r="U618" s="113"/>
      <c r="V618" s="111"/>
      <c r="W618" s="111"/>
      <c r="X618" s="111"/>
      <c r="Y618" s="111"/>
      <c r="Z618" s="111"/>
      <c r="AA618" s="111"/>
      <c r="AB618" s="111"/>
      <c r="AC618" s="114"/>
      <c r="AD618" s="132"/>
      <c r="AE618" s="111"/>
      <c r="AF618" s="111"/>
      <c r="AG618" s="111"/>
      <c r="AH618" s="111"/>
      <c r="AI618" s="111"/>
      <c r="AJ618" s="111"/>
      <c r="AK618" s="111"/>
      <c r="AL618" s="111"/>
      <c r="AM618" s="111"/>
      <c r="AN618" s="111"/>
      <c r="AO618" s="111"/>
      <c r="AP618" s="111"/>
      <c r="AQ618" s="111"/>
      <c r="AR618" s="111"/>
      <c r="AS618" s="111"/>
      <c r="AT618" s="111"/>
      <c r="AV618" s="111"/>
      <c r="AX618" s="112"/>
      <c r="AY618" s="111"/>
      <c r="AZ618" s="111"/>
      <c r="BA618" s="111"/>
      <c r="BC618" s="111"/>
      <c r="BF618" s="115"/>
      <c r="BH618" s="115"/>
      <c r="BJ618" s="115"/>
      <c r="BL618" s="115"/>
      <c r="BM618" s="116"/>
      <c r="BN618" s="116"/>
      <c r="BO618" s="115"/>
    </row>
    <row r="619" spans="1:69" s="203" customFormat="1" ht="60.6" customHeight="1" thickTop="1" thickBot="1" x14ac:dyDescent="0.3">
      <c r="A619" s="954" t="str">
        <f>B589</f>
        <v>MESAS DE ANÁLISIS DE RIESGOS Y CONTROLES</v>
      </c>
      <c r="B619" s="954"/>
      <c r="C619" s="444" t="s">
        <v>333</v>
      </c>
      <c r="D619" s="200"/>
      <c r="E619" s="410">
        <f>COUNTIF(BC591:BC617,"P")</f>
        <v>1</v>
      </c>
      <c r="F619" s="200"/>
      <c r="G619" s="579">
        <f>E619/(E619+E620)</f>
        <v>0.16666666666666666</v>
      </c>
      <c r="H619" s="200"/>
      <c r="I619" s="410">
        <f>SUM(I591:I617)</f>
        <v>0</v>
      </c>
      <c r="J619" s="410">
        <f>SUM(J591:J617)</f>
        <v>0</v>
      </c>
      <c r="K619" s="410">
        <f>SUM(K591:K617)</f>
        <v>27</v>
      </c>
      <c r="L619" s="410">
        <f>SUM(L591:L617)</f>
        <v>0</v>
      </c>
      <c r="M619" s="410">
        <f>SUM(M591:M617)</f>
        <v>0</v>
      </c>
      <c r="N619" s="201"/>
      <c r="O619" s="410">
        <f>SUM(O591:O617)</f>
        <v>6</v>
      </c>
      <c r="P619" s="410">
        <f>SUM(P591:P617)</f>
        <v>12</v>
      </c>
      <c r="Q619" s="410">
        <f>SUM(Q591:Q617)</f>
        <v>7</v>
      </c>
      <c r="R619" s="410">
        <f>SUM(R591:R617)</f>
        <v>3</v>
      </c>
      <c r="S619" s="410">
        <f>SUM(S591:S617)</f>
        <v>1</v>
      </c>
      <c r="T619" s="200"/>
      <c r="U619" s="202"/>
      <c r="V619" s="200"/>
      <c r="W619" s="517">
        <f>SUM(W591:W617)</f>
        <v>0</v>
      </c>
      <c r="X619" s="517">
        <f>SUM(X591:X617)</f>
        <v>12</v>
      </c>
      <c r="Y619" s="517">
        <f>SUM(Y591:Y617)</f>
        <v>9</v>
      </c>
      <c r="Z619" s="517">
        <f>SUM(Z591:Z617)</f>
        <v>7</v>
      </c>
      <c r="AA619" s="517">
        <f>SUM(AA591:AA617)</f>
        <v>0</v>
      </c>
      <c r="AB619" s="200"/>
      <c r="AC619" s="887"/>
      <c r="AD619" s="639"/>
      <c r="AE619" s="200"/>
      <c r="AF619" s="200"/>
      <c r="AG619" s="410" t="s">
        <v>253</v>
      </c>
      <c r="AH619" s="200"/>
      <c r="AI619" s="954">
        <f>SUM(AI591:AK617)</f>
        <v>0</v>
      </c>
      <c r="AJ619" s="954"/>
      <c r="AK619" s="954"/>
      <c r="AL619" s="954">
        <f>SUM(AL591:AN617)</f>
        <v>2</v>
      </c>
      <c r="AM619" s="954"/>
      <c r="AN619" s="954"/>
      <c r="AO619" s="954">
        <f>SUM(AO591:AQ617)</f>
        <v>2</v>
      </c>
      <c r="AP619" s="954"/>
      <c r="AQ619" s="954"/>
      <c r="AR619" s="954">
        <f>SUM(AR591:AT617)</f>
        <v>2</v>
      </c>
      <c r="AS619" s="954"/>
      <c r="AT619" s="954"/>
      <c r="AV619" s="954">
        <f>SUM(AV591:AV617)</f>
        <v>6</v>
      </c>
      <c r="AX619" s="1259" t="s">
        <v>264</v>
      </c>
      <c r="AY619" s="200"/>
      <c r="AZ619" s="410">
        <f>SUM(AZ591:AZ617)</f>
        <v>27</v>
      </c>
      <c r="BA619" s="410">
        <f>SUM(BA591:BA617)</f>
        <v>6</v>
      </c>
      <c r="BC619" s="201"/>
      <c r="BE619" s="387">
        <f t="shared" ref="BE619:BM619" si="474">SUM(BE591:BE617)</f>
        <v>0</v>
      </c>
      <c r="BF619" s="847">
        <f t="shared" si="474"/>
        <v>0</v>
      </c>
      <c r="BG619" s="387">
        <f t="shared" si="474"/>
        <v>0</v>
      </c>
      <c r="BH619" s="847">
        <f t="shared" si="474"/>
        <v>0</v>
      </c>
      <c r="BI619" s="387">
        <f t="shared" si="474"/>
        <v>0</v>
      </c>
      <c r="BJ619" s="847">
        <f t="shared" si="474"/>
        <v>0</v>
      </c>
      <c r="BK619" s="387">
        <f t="shared" si="474"/>
        <v>0</v>
      </c>
      <c r="BL619" s="847">
        <f t="shared" si="474"/>
        <v>0</v>
      </c>
      <c r="BM619" s="1179">
        <f t="shared" si="474"/>
        <v>0</v>
      </c>
      <c r="BN619" s="1183">
        <f>BM619/AV619</f>
        <v>0</v>
      </c>
      <c r="BO619" s="847">
        <f>SUM(BO591:BO617)</f>
        <v>0</v>
      </c>
      <c r="BP619" s="204"/>
      <c r="BQ619" s="204"/>
    </row>
    <row r="620" spans="1:69" s="203" customFormat="1" ht="60.6" customHeight="1" thickTop="1" thickBot="1" x14ac:dyDescent="0.3">
      <c r="A620" s="954"/>
      <c r="B620" s="954"/>
      <c r="C620" s="444" t="s">
        <v>334</v>
      </c>
      <c r="D620" s="200"/>
      <c r="E620" s="410">
        <f>COUNTIF(BC591:BC617,"C")</f>
        <v>5</v>
      </c>
      <c r="F620" s="200"/>
      <c r="G620" s="579">
        <f>E620/(E619+E620)</f>
        <v>0.83333333333333337</v>
      </c>
      <c r="H620" s="200"/>
      <c r="I620" s="954">
        <f>SUM(I619:M619)</f>
        <v>27</v>
      </c>
      <c r="J620" s="954"/>
      <c r="K620" s="954"/>
      <c r="L620" s="954"/>
      <c r="M620" s="954"/>
      <c r="N620" s="201"/>
      <c r="O620" s="954">
        <f>SUM(O619:S619)</f>
        <v>29</v>
      </c>
      <c r="P620" s="954"/>
      <c r="Q620" s="954"/>
      <c r="R620" s="954"/>
      <c r="S620" s="954"/>
      <c r="T620" s="200"/>
      <c r="U620" s="202"/>
      <c r="V620" s="200"/>
      <c r="W620" s="200"/>
      <c r="X620" s="200"/>
      <c r="Y620" s="200"/>
      <c r="Z620" s="200"/>
      <c r="AA620" s="200"/>
      <c r="AB620" s="200"/>
      <c r="AC620" s="887"/>
      <c r="AD620" s="639"/>
      <c r="AE620" s="200"/>
      <c r="AF620" s="200"/>
      <c r="AG620" s="410" t="s">
        <v>766</v>
      </c>
      <c r="AH620" s="200"/>
      <c r="AI620" s="954">
        <f>AI619+AL619+AO619+AR619</f>
        <v>6</v>
      </c>
      <c r="AJ620" s="954"/>
      <c r="AK620" s="954"/>
      <c r="AL620" s="954"/>
      <c r="AM620" s="954"/>
      <c r="AN620" s="954"/>
      <c r="AO620" s="954"/>
      <c r="AP620" s="954"/>
      <c r="AQ620" s="954"/>
      <c r="AR620" s="954"/>
      <c r="AS620" s="954"/>
      <c r="AT620" s="954"/>
      <c r="AV620" s="954"/>
      <c r="AX620" s="1259"/>
      <c r="AY620" s="200"/>
      <c r="AZ620" s="1226">
        <f>BA619/AZ619</f>
        <v>0.22222222222222221</v>
      </c>
      <c r="BA620" s="1226"/>
      <c r="BC620" s="206"/>
      <c r="BE620" s="374" t="e">
        <f>BE619/AI619</f>
        <v>#DIV/0!</v>
      </c>
      <c r="BF620" s="847"/>
      <c r="BG620" s="374">
        <f>BG619/AL619</f>
        <v>0</v>
      </c>
      <c r="BH620" s="847"/>
      <c r="BI620" s="374">
        <f>BI619/AO619</f>
        <v>0</v>
      </c>
      <c r="BJ620" s="847"/>
      <c r="BK620" s="374">
        <f>BK619/AR619</f>
        <v>0</v>
      </c>
      <c r="BL620" s="847"/>
      <c r="BM620" s="1179"/>
      <c r="BN620" s="1183"/>
      <c r="BO620" s="847"/>
      <c r="BP620" s="204"/>
      <c r="BQ620" s="204"/>
    </row>
    <row r="621" spans="1:69" s="91" customFormat="1" ht="23.4" thickTop="1" x14ac:dyDescent="0.25">
      <c r="A621" s="117"/>
      <c r="B621" s="118"/>
      <c r="C621" s="118"/>
      <c r="D621" s="111"/>
      <c r="E621" s="111"/>
      <c r="F621" s="111"/>
      <c r="G621" s="111"/>
      <c r="H621" s="111"/>
      <c r="I621" s="111"/>
      <c r="J621" s="111"/>
      <c r="K621" s="111"/>
      <c r="L621" s="111"/>
      <c r="M621" s="111"/>
      <c r="N621" s="111"/>
      <c r="O621" s="111"/>
      <c r="P621" s="111"/>
      <c r="Q621" s="111"/>
      <c r="R621" s="111"/>
      <c r="S621" s="111"/>
      <c r="T621" s="111"/>
      <c r="U621" s="113"/>
      <c r="V621" s="111"/>
      <c r="W621" s="111"/>
      <c r="X621" s="111"/>
      <c r="Y621" s="111"/>
      <c r="Z621" s="111"/>
      <c r="AA621" s="111"/>
      <c r="AB621" s="111"/>
      <c r="AC621" s="114"/>
      <c r="AD621" s="132"/>
      <c r="AE621" s="111"/>
      <c r="AF621" s="111"/>
      <c r="AG621" s="111"/>
      <c r="AH621" s="111"/>
      <c r="AI621" s="111"/>
      <c r="AJ621" s="111"/>
      <c r="AK621" s="111"/>
      <c r="AL621" s="111"/>
      <c r="AM621" s="111"/>
      <c r="AN621" s="111"/>
      <c r="AO621" s="111"/>
      <c r="AP621" s="111"/>
      <c r="AQ621" s="111"/>
      <c r="AR621" s="111"/>
      <c r="AS621" s="111"/>
      <c r="AT621" s="111"/>
      <c r="AV621" s="111"/>
      <c r="AX621" s="112"/>
      <c r="AY621" s="111"/>
      <c r="AZ621" s="111"/>
      <c r="BA621" s="111"/>
      <c r="BC621" s="111"/>
      <c r="BF621" s="115"/>
      <c r="BH621" s="115"/>
      <c r="BJ621" s="115"/>
      <c r="BL621" s="115"/>
      <c r="BM621" s="116"/>
      <c r="BN621" s="116"/>
      <c r="BO621" s="115"/>
    </row>
    <row r="622" spans="1:69" s="204" customFormat="1" ht="62.4" customHeight="1" x14ac:dyDescent="0.25">
      <c r="A622" s="1239">
        <v>25</v>
      </c>
      <c r="B622" s="1237" t="s">
        <v>490</v>
      </c>
      <c r="C622" s="1238"/>
      <c r="D622" s="201"/>
      <c r="E622" s="111"/>
      <c r="F622" s="111"/>
      <c r="G622" s="111"/>
      <c r="H622" s="201"/>
      <c r="I622" s="201"/>
      <c r="J622" s="201"/>
      <c r="K622" s="201"/>
      <c r="L622" s="201"/>
      <c r="M622" s="201"/>
      <c r="N622" s="201"/>
      <c r="O622" s="201"/>
      <c r="P622" s="201"/>
      <c r="Q622" s="201"/>
      <c r="R622" s="201"/>
      <c r="S622" s="201"/>
      <c r="T622" s="201"/>
      <c r="U622" s="208"/>
      <c r="V622" s="201"/>
      <c r="W622" s="201"/>
      <c r="X622" s="201"/>
      <c r="Y622" s="201"/>
      <c r="Z622" s="201"/>
      <c r="AA622" s="201"/>
      <c r="AB622" s="201"/>
      <c r="AC622" s="207"/>
      <c r="AD622" s="205"/>
      <c r="AE622" s="201"/>
      <c r="AF622" s="201"/>
      <c r="AG622" s="201"/>
      <c r="AH622" s="201"/>
      <c r="AI622" s="201"/>
      <c r="AJ622" s="201"/>
      <c r="AK622" s="201"/>
      <c r="AL622" s="201"/>
      <c r="AM622" s="201"/>
      <c r="AN622" s="201"/>
      <c r="AO622" s="201"/>
      <c r="AP622" s="201"/>
      <c r="AQ622" s="201"/>
      <c r="AR622" s="201"/>
      <c r="AS622" s="201"/>
      <c r="AT622" s="201"/>
      <c r="AV622" s="201"/>
      <c r="AX622" s="207"/>
      <c r="AY622" s="201"/>
      <c r="AZ622" s="201"/>
      <c r="BA622" s="201"/>
      <c r="BC622" s="201"/>
      <c r="BF622" s="209"/>
      <c r="BH622" s="209"/>
      <c r="BJ622" s="209"/>
      <c r="BL622" s="209"/>
      <c r="BM622" s="203"/>
      <c r="BN622" s="203"/>
      <c r="BO622" s="209"/>
    </row>
    <row r="623" spans="1:69" s="204" customFormat="1" ht="147.6" customHeight="1" x14ac:dyDescent="0.25">
      <c r="A623" s="1240"/>
      <c r="B623" s="1276" t="s">
        <v>700</v>
      </c>
      <c r="C623" s="953"/>
      <c r="D623" s="201"/>
      <c r="E623" s="111"/>
      <c r="F623" s="111"/>
      <c r="G623" s="111"/>
      <c r="H623" s="201"/>
      <c r="I623" s="201"/>
      <c r="J623" s="201"/>
      <c r="K623" s="201"/>
      <c r="L623" s="201"/>
      <c r="M623" s="201"/>
      <c r="N623" s="201"/>
      <c r="O623" s="201"/>
      <c r="P623" s="201"/>
      <c r="Q623" s="201"/>
      <c r="R623" s="201"/>
      <c r="S623" s="201"/>
      <c r="T623" s="201"/>
      <c r="U623" s="211"/>
      <c r="V623" s="210"/>
      <c r="W623" s="210"/>
      <c r="X623" s="210"/>
      <c r="Y623" s="210"/>
      <c r="Z623" s="210"/>
      <c r="AA623" s="210"/>
      <c r="AB623" s="201"/>
      <c r="AC623" s="207"/>
      <c r="AD623" s="205"/>
      <c r="AE623" s="201"/>
      <c r="AF623" s="201"/>
      <c r="AG623" s="201"/>
      <c r="AH623" s="201"/>
      <c r="AI623" s="201"/>
      <c r="AJ623" s="201"/>
      <c r="AK623" s="201"/>
      <c r="AL623" s="201"/>
      <c r="AM623" s="201"/>
      <c r="AN623" s="201"/>
      <c r="AO623" s="201"/>
      <c r="AP623" s="201"/>
      <c r="AQ623" s="201"/>
      <c r="AR623" s="201"/>
      <c r="AS623" s="201"/>
      <c r="AT623" s="201"/>
      <c r="AV623" s="201"/>
      <c r="AX623" s="207"/>
      <c r="AY623" s="201"/>
      <c r="AZ623" s="210"/>
      <c r="BA623" s="210"/>
      <c r="BC623" s="210"/>
      <c r="BF623" s="209"/>
      <c r="BH623" s="209"/>
      <c r="BJ623" s="209"/>
      <c r="BL623" s="209"/>
      <c r="BM623" s="203"/>
      <c r="BN623" s="203"/>
      <c r="BO623" s="209"/>
    </row>
    <row r="624" spans="1:69" s="91" customFormat="1" ht="96.6" customHeight="1" x14ac:dyDescent="0.4">
      <c r="A624" s="190" t="s">
        <v>642</v>
      </c>
      <c r="B624" s="968" t="s">
        <v>1253</v>
      </c>
      <c r="C624" s="969"/>
      <c r="D624" s="111"/>
      <c r="E624" s="190" t="s">
        <v>214</v>
      </c>
      <c r="F624" s="111"/>
      <c r="G624" s="190" t="s">
        <v>850</v>
      </c>
      <c r="H624" s="111"/>
      <c r="I624" s="190"/>
      <c r="J624" s="190"/>
      <c r="K624" s="190"/>
      <c r="L624" s="190">
        <v>1</v>
      </c>
      <c r="M624" s="190"/>
      <c r="N624" s="111"/>
      <c r="O624" s="190"/>
      <c r="P624" s="190">
        <v>1</v>
      </c>
      <c r="Q624" s="190"/>
      <c r="R624" s="190"/>
      <c r="S624" s="190"/>
      <c r="T624" s="111"/>
      <c r="U624" s="193" t="s">
        <v>354</v>
      </c>
      <c r="V624" s="190">
        <v>1</v>
      </c>
      <c r="W624" s="190"/>
      <c r="X624" s="190"/>
      <c r="Y624" s="190"/>
      <c r="Z624" s="190"/>
      <c r="AA624" s="190"/>
      <c r="AB624" s="111"/>
      <c r="AC624" s="112"/>
      <c r="AD624" s="132"/>
      <c r="AE624" s="215"/>
      <c r="AF624" s="215"/>
      <c r="AG624" s="198" t="s">
        <v>788</v>
      </c>
      <c r="AH624" s="111"/>
      <c r="AI624" s="190"/>
      <c r="AJ624" s="190"/>
      <c r="AK624" s="190"/>
      <c r="AL624" s="190"/>
      <c r="AM624" s="190"/>
      <c r="AN624" s="190"/>
      <c r="AO624" s="190"/>
      <c r="AP624" s="190"/>
      <c r="AQ624" s="190"/>
      <c r="AR624" s="190"/>
      <c r="AS624" s="190"/>
      <c r="AT624" s="190"/>
      <c r="AV624" s="190">
        <f>SUM(AI624:AT624)</f>
        <v>0</v>
      </c>
      <c r="AX624" s="192" t="s">
        <v>159</v>
      </c>
      <c r="AY624" s="111"/>
      <c r="AZ624" s="190">
        <v>1</v>
      </c>
      <c r="BA624" s="190" t="str">
        <f>IF(AV624&lt;&gt;0,1," ")</f>
        <v xml:space="preserve"> </v>
      </c>
      <c r="BC624" s="190"/>
      <c r="BE624" s="195"/>
      <c r="BF624" s="154"/>
      <c r="BG624" s="195"/>
      <c r="BH624" s="154"/>
      <c r="BI624" s="195"/>
      <c r="BJ624" s="154"/>
      <c r="BK624" s="195"/>
      <c r="BL624" s="154"/>
      <c r="BM624" s="196">
        <f t="shared" ref="BM624" si="475">BE624+BG624+BI624+BK624</f>
        <v>0</v>
      </c>
      <c r="BN624" s="197" t="e">
        <f t="shared" ref="BN624" si="476">BM624/AV624</f>
        <v>#DIV/0!</v>
      </c>
      <c r="BO624" s="124">
        <f t="shared" ref="BO624" si="477">BF624+BH624+BJ624+BL624</f>
        <v>0</v>
      </c>
      <c r="BP624" s="127"/>
      <c r="BQ624" s="128"/>
    </row>
    <row r="625" spans="1:69" s="91" customFormat="1" ht="96.6" customHeight="1" x14ac:dyDescent="0.4">
      <c r="A625" s="190" t="s">
        <v>643</v>
      </c>
      <c r="B625" s="952" t="s">
        <v>1254</v>
      </c>
      <c r="C625" s="953"/>
      <c r="D625" s="111"/>
      <c r="E625" s="190" t="s">
        <v>214</v>
      </c>
      <c r="F625" s="111"/>
      <c r="G625" s="190" t="s">
        <v>850</v>
      </c>
      <c r="H625" s="111"/>
      <c r="I625" s="190"/>
      <c r="J625" s="190"/>
      <c r="K625" s="190"/>
      <c r="L625" s="190">
        <v>1</v>
      </c>
      <c r="M625" s="190"/>
      <c r="N625" s="111"/>
      <c r="O625" s="190"/>
      <c r="P625" s="190">
        <v>1</v>
      </c>
      <c r="Q625" s="190"/>
      <c r="R625" s="190"/>
      <c r="S625" s="190"/>
      <c r="T625" s="111"/>
      <c r="U625" s="193" t="s">
        <v>354</v>
      </c>
      <c r="V625" s="190">
        <v>1</v>
      </c>
      <c r="W625" s="190"/>
      <c r="X625" s="190">
        <v>1</v>
      </c>
      <c r="Y625" s="190">
        <v>1</v>
      </c>
      <c r="Z625" s="190"/>
      <c r="AA625" s="190"/>
      <c r="AB625" s="111"/>
      <c r="AC625" s="112"/>
      <c r="AD625" s="132"/>
      <c r="AE625" s="215"/>
      <c r="AF625" s="215"/>
      <c r="AG625" s="198" t="s">
        <v>788</v>
      </c>
      <c r="AH625" s="111"/>
      <c r="AI625" s="190"/>
      <c r="AJ625" s="190"/>
      <c r="AK625" s="190"/>
      <c r="AL625" s="190"/>
      <c r="AM625" s="190"/>
      <c r="AN625" s="190"/>
      <c r="AO625" s="190"/>
      <c r="AP625" s="190"/>
      <c r="AQ625" s="190"/>
      <c r="AR625" s="190"/>
      <c r="AS625" s="190"/>
      <c r="AT625" s="190"/>
      <c r="AV625" s="190">
        <f>SUM(AI625:AT625)</f>
        <v>0</v>
      </c>
      <c r="AX625" s="192" t="s">
        <v>223</v>
      </c>
      <c r="AY625" s="111"/>
      <c r="AZ625" s="190">
        <v>1</v>
      </c>
      <c r="BA625" s="190" t="str">
        <f t="shared" ref="BA625:BA652" si="478">IF(AV625&lt;&gt;0,1," ")</f>
        <v xml:space="preserve"> </v>
      </c>
      <c r="BC625" s="190"/>
      <c r="BE625" s="195"/>
      <c r="BF625" s="154"/>
      <c r="BG625" s="195"/>
      <c r="BH625" s="154"/>
      <c r="BI625" s="195"/>
      <c r="BJ625" s="154"/>
      <c r="BK625" s="195"/>
      <c r="BL625" s="154"/>
      <c r="BM625" s="196">
        <f t="shared" ref="BM625:BM651" si="479">BE625+BG625+BI625+BK625</f>
        <v>0</v>
      </c>
      <c r="BN625" s="197" t="e">
        <f t="shared" ref="BN625:BN651" si="480">BM625/AV625</f>
        <v>#DIV/0!</v>
      </c>
      <c r="BO625" s="124">
        <f t="shared" ref="BO625:BO651" si="481">BF625+BH625+BJ625+BL625</f>
        <v>0</v>
      </c>
      <c r="BP625" s="127"/>
      <c r="BQ625" s="128"/>
    </row>
    <row r="626" spans="1:69" s="91" customFormat="1" ht="96.6" customHeight="1" x14ac:dyDescent="0.4">
      <c r="A626" s="190" t="s">
        <v>644</v>
      </c>
      <c r="B626" s="968" t="s">
        <v>1255</v>
      </c>
      <c r="C626" s="969"/>
      <c r="D626" s="111"/>
      <c r="E626" s="190" t="s">
        <v>214</v>
      </c>
      <c r="F626" s="111"/>
      <c r="G626" s="190" t="s">
        <v>850</v>
      </c>
      <c r="H626" s="111"/>
      <c r="I626" s="190"/>
      <c r="J626" s="190"/>
      <c r="K626" s="190"/>
      <c r="L626" s="190">
        <v>1</v>
      </c>
      <c r="M626" s="190"/>
      <c r="N626" s="111"/>
      <c r="O626" s="190"/>
      <c r="P626" s="190">
        <v>1</v>
      </c>
      <c r="Q626" s="190"/>
      <c r="R626" s="190"/>
      <c r="S626" s="190"/>
      <c r="T626" s="111"/>
      <c r="U626" s="193" t="s">
        <v>354</v>
      </c>
      <c r="V626" s="190">
        <v>1</v>
      </c>
      <c r="W626" s="190"/>
      <c r="X626" s="190">
        <v>1</v>
      </c>
      <c r="Y626" s="190"/>
      <c r="Z626" s="190"/>
      <c r="AA626" s="190"/>
      <c r="AB626" s="111"/>
      <c r="AC626" s="112"/>
      <c r="AD626" s="132"/>
      <c r="AE626" s="215"/>
      <c r="AF626" s="215"/>
      <c r="AG626" s="198" t="s">
        <v>250</v>
      </c>
      <c r="AH626" s="111"/>
      <c r="AI626" s="190"/>
      <c r="AJ626" s="190"/>
      <c r="AK626" s="190"/>
      <c r="AL626" s="190"/>
      <c r="AM626" s="190"/>
      <c r="AN626" s="190"/>
      <c r="AO626" s="190"/>
      <c r="AP626" s="190"/>
      <c r="AQ626" s="190">
        <v>1</v>
      </c>
      <c r="AR626" s="190"/>
      <c r="AS626" s="190"/>
      <c r="AT626" s="190"/>
      <c r="AV626" s="190">
        <f t="shared" ref="AV626" si="482">SUM(AI626:AT626)</f>
        <v>1</v>
      </c>
      <c r="AX626" s="192" t="s">
        <v>229</v>
      </c>
      <c r="AY626" s="111"/>
      <c r="AZ626" s="190">
        <v>1</v>
      </c>
      <c r="BA626" s="190">
        <f t="shared" ref="BA626" si="483">IF(AV626&lt;&gt;0,1," ")</f>
        <v>1</v>
      </c>
      <c r="BC626" s="190" t="s">
        <v>332</v>
      </c>
      <c r="BE626" s="195"/>
      <c r="BF626" s="154"/>
      <c r="BG626" s="195"/>
      <c r="BH626" s="154"/>
      <c r="BI626" s="195"/>
      <c r="BJ626" s="154"/>
      <c r="BK626" s="195"/>
      <c r="BL626" s="154"/>
      <c r="BM626" s="196">
        <f t="shared" ref="BM626" si="484">BE626+BG626+BI626+BK626</f>
        <v>0</v>
      </c>
      <c r="BN626" s="197">
        <f t="shared" ref="BN626" si="485">BM626/AV626</f>
        <v>0</v>
      </c>
      <c r="BO626" s="154">
        <f t="shared" ref="BO626" si="486">BF626+BH626+BJ626+BL626</f>
        <v>0</v>
      </c>
      <c r="BP626" s="127"/>
      <c r="BQ626" s="128"/>
    </row>
    <row r="627" spans="1:69" s="111" customFormat="1" ht="188.4" customHeight="1" x14ac:dyDescent="0.4">
      <c r="A627" s="190" t="s">
        <v>645</v>
      </c>
      <c r="B627" s="940" t="s">
        <v>1256</v>
      </c>
      <c r="C627" s="941"/>
      <c r="E627" s="190" t="s">
        <v>214</v>
      </c>
      <c r="G627" s="190" t="s">
        <v>850</v>
      </c>
      <c r="I627" s="190"/>
      <c r="J627" s="190"/>
      <c r="K627" s="190"/>
      <c r="L627" s="190">
        <v>1</v>
      </c>
      <c r="M627" s="190"/>
      <c r="O627" s="190"/>
      <c r="P627" s="190">
        <v>1</v>
      </c>
      <c r="Q627" s="190"/>
      <c r="R627" s="190"/>
      <c r="S627" s="190"/>
      <c r="U627" s="193" t="s">
        <v>354</v>
      </c>
      <c r="V627" s="190">
        <v>1</v>
      </c>
      <c r="W627" s="190"/>
      <c r="X627" s="190">
        <v>1</v>
      </c>
      <c r="Y627" s="190">
        <v>1</v>
      </c>
      <c r="Z627" s="190">
        <v>1</v>
      </c>
      <c r="AA627" s="190"/>
      <c r="AC627" s="112"/>
      <c r="AD627" s="132"/>
      <c r="AG627" s="526" t="s">
        <v>64</v>
      </c>
      <c r="AI627" s="190"/>
      <c r="AJ627" s="190"/>
      <c r="AK627" s="190">
        <v>1</v>
      </c>
      <c r="AL627" s="190"/>
      <c r="AM627" s="190"/>
      <c r="AN627" s="190"/>
      <c r="AO627" s="190"/>
      <c r="AP627" s="190"/>
      <c r="AQ627" s="190"/>
      <c r="AR627" s="190"/>
      <c r="AS627" s="190"/>
      <c r="AT627" s="190"/>
      <c r="AV627" s="190">
        <f t="shared" ref="AV627:AV651" si="487">SUM(AI627:AT627)</f>
        <v>1</v>
      </c>
      <c r="AX627" s="192" t="s">
        <v>59</v>
      </c>
      <c r="AZ627" s="190">
        <v>1</v>
      </c>
      <c r="BA627" s="190">
        <f t="shared" si="478"/>
        <v>1</v>
      </c>
      <c r="BC627" s="190" t="s">
        <v>3</v>
      </c>
      <c r="BE627" s="190"/>
      <c r="BF627" s="625"/>
      <c r="BG627" s="190"/>
      <c r="BH627" s="625"/>
      <c r="BI627" s="190"/>
      <c r="BJ627" s="625"/>
      <c r="BK627" s="190"/>
      <c r="BL627" s="625"/>
      <c r="BM627" s="504">
        <f t="shared" si="479"/>
        <v>0</v>
      </c>
      <c r="BN627" s="626">
        <f t="shared" si="480"/>
        <v>0</v>
      </c>
      <c r="BO627" s="625">
        <f t="shared" si="481"/>
        <v>0</v>
      </c>
      <c r="BP627" s="159"/>
      <c r="BQ627" s="146"/>
    </row>
    <row r="628" spans="1:69" s="111" customFormat="1" ht="96.6" customHeight="1" x14ac:dyDescent="0.4">
      <c r="A628" s="190" t="s">
        <v>645</v>
      </c>
      <c r="B628" s="940" t="s">
        <v>1257</v>
      </c>
      <c r="C628" s="941"/>
      <c r="E628" s="190" t="s">
        <v>214</v>
      </c>
      <c r="G628" s="190" t="s">
        <v>850</v>
      </c>
      <c r="I628" s="190"/>
      <c r="J628" s="190"/>
      <c r="K628" s="190"/>
      <c r="L628" s="190">
        <v>1</v>
      </c>
      <c r="M628" s="190"/>
      <c r="O628" s="190"/>
      <c r="P628" s="190">
        <v>1</v>
      </c>
      <c r="Q628" s="190"/>
      <c r="R628" s="190"/>
      <c r="S628" s="190"/>
      <c r="U628" s="193" t="s">
        <v>354</v>
      </c>
      <c r="V628" s="190">
        <v>1</v>
      </c>
      <c r="W628" s="190"/>
      <c r="X628" s="190">
        <v>1</v>
      </c>
      <c r="Y628" s="190">
        <v>1</v>
      </c>
      <c r="Z628" s="190">
        <v>1</v>
      </c>
      <c r="AA628" s="190"/>
      <c r="AC628" s="112"/>
      <c r="AD628" s="132"/>
      <c r="AG628" s="190" t="s">
        <v>250</v>
      </c>
      <c r="AI628" s="190"/>
      <c r="AJ628" s="190"/>
      <c r="AK628" s="190"/>
      <c r="AL628" s="190"/>
      <c r="AM628" s="190"/>
      <c r="AN628" s="190"/>
      <c r="AO628" s="190"/>
      <c r="AP628" s="190"/>
      <c r="AQ628" s="190">
        <v>1</v>
      </c>
      <c r="AR628" s="190"/>
      <c r="AS628" s="190"/>
      <c r="AT628" s="190"/>
      <c r="AV628" s="190">
        <f t="shared" ref="AV628" si="488">SUM(AI628:AT628)</f>
        <v>1</v>
      </c>
      <c r="AX628" s="192" t="s">
        <v>59</v>
      </c>
      <c r="AZ628" s="190">
        <v>1</v>
      </c>
      <c r="BA628" s="190">
        <f t="shared" ref="BA628" si="489">IF(AV628&lt;&gt;0,1," ")</f>
        <v>1</v>
      </c>
      <c r="BC628" s="190" t="s">
        <v>332</v>
      </c>
      <c r="BE628" s="190"/>
      <c r="BF628" s="625"/>
      <c r="BG628" s="190"/>
      <c r="BH628" s="625"/>
      <c r="BI628" s="190"/>
      <c r="BJ628" s="625"/>
      <c r="BK628" s="190"/>
      <c r="BL628" s="625"/>
      <c r="BM628" s="504">
        <f t="shared" ref="BM628" si="490">BE628+BG628+BI628+BK628</f>
        <v>0</v>
      </c>
      <c r="BN628" s="626">
        <f t="shared" ref="BN628" si="491">BM628/AV628</f>
        <v>0</v>
      </c>
      <c r="BO628" s="625">
        <f t="shared" ref="BO628" si="492">BF628+BH628+BJ628+BL628</f>
        <v>0</v>
      </c>
      <c r="BP628" s="159"/>
      <c r="BQ628" s="146"/>
    </row>
    <row r="629" spans="1:69" s="111" customFormat="1" ht="96.6" customHeight="1" x14ac:dyDescent="0.4">
      <c r="A629" s="190" t="s">
        <v>646</v>
      </c>
      <c r="B629" s="940" t="s">
        <v>1258</v>
      </c>
      <c r="C629" s="941"/>
      <c r="E629" s="190" t="s">
        <v>214</v>
      </c>
      <c r="G629" s="190" t="s">
        <v>850</v>
      </c>
      <c r="I629" s="190"/>
      <c r="J629" s="190"/>
      <c r="K629" s="190"/>
      <c r="L629" s="190">
        <v>1</v>
      </c>
      <c r="M629" s="190"/>
      <c r="O629" s="190"/>
      <c r="P629" s="190">
        <v>1</v>
      </c>
      <c r="Q629" s="190"/>
      <c r="R629" s="190"/>
      <c r="S629" s="190"/>
      <c r="U629" s="193" t="s">
        <v>354</v>
      </c>
      <c r="V629" s="190">
        <v>1</v>
      </c>
      <c r="W629" s="190"/>
      <c r="X629" s="190">
        <v>1</v>
      </c>
      <c r="Y629" s="190">
        <v>1</v>
      </c>
      <c r="Z629" s="190">
        <v>1</v>
      </c>
      <c r="AA629" s="190"/>
      <c r="AC629" s="112"/>
      <c r="AD629" s="132"/>
      <c r="AG629" s="190" t="s">
        <v>61</v>
      </c>
      <c r="AI629" s="190"/>
      <c r="AJ629" s="190"/>
      <c r="AK629" s="190"/>
      <c r="AL629" s="190"/>
      <c r="AM629" s="190"/>
      <c r="AN629" s="190"/>
      <c r="AO629" s="190"/>
      <c r="AP629" s="190"/>
      <c r="AQ629" s="190">
        <v>1</v>
      </c>
      <c r="AR629" s="190"/>
      <c r="AS629" s="190"/>
      <c r="AT629" s="190"/>
      <c r="AV629" s="190">
        <f t="shared" si="487"/>
        <v>1</v>
      </c>
      <c r="AX629" s="192" t="s">
        <v>50</v>
      </c>
      <c r="AZ629" s="190">
        <v>1</v>
      </c>
      <c r="BA629" s="190">
        <f t="shared" si="478"/>
        <v>1</v>
      </c>
      <c r="BC629" s="190" t="s">
        <v>332</v>
      </c>
      <c r="BE629" s="190"/>
      <c r="BF629" s="625"/>
      <c r="BG629" s="190"/>
      <c r="BH629" s="625"/>
      <c r="BI629" s="190"/>
      <c r="BJ629" s="625"/>
      <c r="BK629" s="190"/>
      <c r="BL629" s="625"/>
      <c r="BM629" s="504">
        <f t="shared" si="479"/>
        <v>0</v>
      </c>
      <c r="BN629" s="626">
        <f t="shared" si="480"/>
        <v>0</v>
      </c>
      <c r="BO629" s="625">
        <f t="shared" si="481"/>
        <v>0</v>
      </c>
      <c r="BP629" s="159"/>
      <c r="BQ629" s="146"/>
    </row>
    <row r="630" spans="1:69" s="112" customFormat="1" ht="96.6" customHeight="1" x14ac:dyDescent="0.4">
      <c r="A630" s="190" t="s">
        <v>647</v>
      </c>
      <c r="B630" s="940" t="s">
        <v>1259</v>
      </c>
      <c r="C630" s="941"/>
      <c r="D630" s="371"/>
      <c r="E630" s="190" t="s">
        <v>214</v>
      </c>
      <c r="F630" s="371"/>
      <c r="G630" s="190" t="s">
        <v>850</v>
      </c>
      <c r="H630" s="371"/>
      <c r="I630" s="190"/>
      <c r="J630" s="190"/>
      <c r="K630" s="190"/>
      <c r="L630" s="190">
        <v>1</v>
      </c>
      <c r="M630" s="190"/>
      <c r="N630" s="371"/>
      <c r="O630" s="190"/>
      <c r="P630" s="190">
        <v>1</v>
      </c>
      <c r="Q630" s="190"/>
      <c r="R630" s="190"/>
      <c r="S630" s="190"/>
      <c r="T630" s="371"/>
      <c r="U630" s="193" t="s">
        <v>354</v>
      </c>
      <c r="V630" s="190">
        <v>1</v>
      </c>
      <c r="W630" s="190"/>
      <c r="X630" s="190">
        <v>1</v>
      </c>
      <c r="Y630" s="190">
        <v>1</v>
      </c>
      <c r="Z630" s="190">
        <v>1</v>
      </c>
      <c r="AA630" s="190"/>
      <c r="AB630" s="144"/>
      <c r="AD630" s="132"/>
      <c r="AE630" s="111"/>
      <c r="AF630" s="111"/>
      <c r="AG630" s="190" t="s">
        <v>827</v>
      </c>
      <c r="AH630" s="371"/>
      <c r="AI630" s="190"/>
      <c r="AJ630" s="190"/>
      <c r="AK630" s="190"/>
      <c r="AL630" s="190"/>
      <c r="AM630" s="190"/>
      <c r="AN630" s="190"/>
      <c r="AO630" s="190"/>
      <c r="AP630" s="190"/>
      <c r="AQ630" s="190">
        <v>1</v>
      </c>
      <c r="AR630" s="190"/>
      <c r="AS630" s="190"/>
      <c r="AT630" s="190"/>
      <c r="AV630" s="190">
        <f t="shared" si="487"/>
        <v>1</v>
      </c>
      <c r="AX630" s="192" t="s">
        <v>30</v>
      </c>
      <c r="AY630" s="371"/>
      <c r="AZ630" s="190">
        <v>1</v>
      </c>
      <c r="BA630" s="190">
        <f t="shared" si="478"/>
        <v>1</v>
      </c>
      <c r="BC630" s="190" t="s">
        <v>332</v>
      </c>
      <c r="BE630" s="190"/>
      <c r="BF630" s="625"/>
      <c r="BG630" s="190"/>
      <c r="BH630" s="625"/>
      <c r="BI630" s="190"/>
      <c r="BJ630" s="625"/>
      <c r="BK630" s="190"/>
      <c r="BL630" s="625"/>
      <c r="BM630" s="504">
        <f t="shared" si="479"/>
        <v>0</v>
      </c>
      <c r="BN630" s="626">
        <f t="shared" si="480"/>
        <v>0</v>
      </c>
      <c r="BO630" s="625">
        <f t="shared" si="481"/>
        <v>0</v>
      </c>
      <c r="BP630" s="159"/>
      <c r="BQ630" s="146"/>
    </row>
    <row r="631" spans="1:69" s="111" customFormat="1" ht="188.4" customHeight="1" x14ac:dyDescent="0.4">
      <c r="A631" s="190" t="s">
        <v>648</v>
      </c>
      <c r="B631" s="940" t="s">
        <v>1260</v>
      </c>
      <c r="C631" s="941"/>
      <c r="E631" s="190" t="s">
        <v>214</v>
      </c>
      <c r="G631" s="190" t="s">
        <v>850</v>
      </c>
      <c r="I631" s="190"/>
      <c r="J631" s="190"/>
      <c r="K631" s="190"/>
      <c r="L631" s="190">
        <v>1</v>
      </c>
      <c r="M631" s="190"/>
      <c r="O631" s="190"/>
      <c r="P631" s="190">
        <v>1</v>
      </c>
      <c r="Q631" s="190"/>
      <c r="R631" s="190"/>
      <c r="S631" s="190"/>
      <c r="U631" s="193" t="s">
        <v>354</v>
      </c>
      <c r="V631" s="190">
        <v>1</v>
      </c>
      <c r="W631" s="190"/>
      <c r="X631" s="190">
        <v>1</v>
      </c>
      <c r="Y631" s="190">
        <v>1</v>
      </c>
      <c r="Z631" s="190">
        <v>1</v>
      </c>
      <c r="AA631" s="190"/>
      <c r="AC631" s="112"/>
      <c r="AD631" s="132"/>
      <c r="AG631" s="526" t="s">
        <v>64</v>
      </c>
      <c r="AI631" s="190"/>
      <c r="AJ631" s="190"/>
      <c r="AK631" s="190"/>
      <c r="AL631" s="190"/>
      <c r="AM631" s="190">
        <v>1</v>
      </c>
      <c r="AN631" s="190"/>
      <c r="AO631" s="190"/>
      <c r="AP631" s="190"/>
      <c r="AQ631" s="190"/>
      <c r="AR631" s="190"/>
      <c r="AS631" s="190"/>
      <c r="AT631" s="190"/>
      <c r="AV631" s="190">
        <f t="shared" ref="AV631" si="493">SUM(AI631:AT631)</f>
        <v>1</v>
      </c>
      <c r="AX631" s="192" t="s">
        <v>51</v>
      </c>
      <c r="AZ631" s="190">
        <v>1</v>
      </c>
      <c r="BA631" s="190">
        <f t="shared" ref="BA631" si="494">IF(AV631&lt;&gt;0,1," ")</f>
        <v>1</v>
      </c>
      <c r="BC631" s="190" t="s">
        <v>3</v>
      </c>
      <c r="BE631" s="190"/>
      <c r="BF631" s="625"/>
      <c r="BG631" s="190"/>
      <c r="BH631" s="625"/>
      <c r="BI631" s="190"/>
      <c r="BJ631" s="625"/>
      <c r="BK631" s="190"/>
      <c r="BL631" s="625"/>
      <c r="BM631" s="504">
        <f t="shared" ref="BM631" si="495">BE631+BG631+BI631+BK631</f>
        <v>0</v>
      </c>
      <c r="BN631" s="626">
        <f t="shared" ref="BN631" si="496">BM631/AV631</f>
        <v>0</v>
      </c>
      <c r="BO631" s="625">
        <f t="shared" ref="BO631" si="497">BF631+BH631+BJ631+BL631</f>
        <v>0</v>
      </c>
      <c r="BP631" s="159"/>
      <c r="BQ631" s="146"/>
    </row>
    <row r="632" spans="1:69" s="112" customFormat="1" ht="96.6" customHeight="1" x14ac:dyDescent="0.4">
      <c r="A632" s="190" t="s">
        <v>648</v>
      </c>
      <c r="B632" s="940" t="s">
        <v>1261</v>
      </c>
      <c r="C632" s="941"/>
      <c r="D632" s="142"/>
      <c r="E632" s="190" t="s">
        <v>214</v>
      </c>
      <c r="F632" s="142"/>
      <c r="G632" s="190" t="s">
        <v>850</v>
      </c>
      <c r="H632" s="142"/>
      <c r="I632" s="190"/>
      <c r="J632" s="190"/>
      <c r="K632" s="190"/>
      <c r="L632" s="190">
        <v>1</v>
      </c>
      <c r="M632" s="190"/>
      <c r="N632" s="371"/>
      <c r="O632" s="190"/>
      <c r="P632" s="190">
        <v>1</v>
      </c>
      <c r="Q632" s="190"/>
      <c r="R632" s="190"/>
      <c r="S632" s="190"/>
      <c r="T632" s="142"/>
      <c r="U632" s="193" t="s">
        <v>354</v>
      </c>
      <c r="V632" s="190">
        <v>1</v>
      </c>
      <c r="W632" s="190"/>
      <c r="X632" s="190">
        <v>1</v>
      </c>
      <c r="Y632" s="190">
        <v>1</v>
      </c>
      <c r="Z632" s="190">
        <v>1</v>
      </c>
      <c r="AA632" s="190"/>
      <c r="AB632" s="240"/>
      <c r="AD632" s="635"/>
      <c r="AE632" s="111"/>
      <c r="AF632" s="241"/>
      <c r="AG632" s="190" t="s">
        <v>66</v>
      </c>
      <c r="AH632" s="142"/>
      <c r="AI632" s="199"/>
      <c r="AJ632" s="199"/>
      <c r="AK632" s="199"/>
      <c r="AL632" s="199"/>
      <c r="AM632" s="199"/>
      <c r="AN632" s="199"/>
      <c r="AO632" s="199"/>
      <c r="AP632" s="199"/>
      <c r="AQ632" s="199">
        <v>1</v>
      </c>
      <c r="AR632" s="199"/>
      <c r="AS632" s="199"/>
      <c r="AT632" s="199"/>
      <c r="AV632" s="190">
        <f t="shared" si="487"/>
        <v>1</v>
      </c>
      <c r="AX632" s="192" t="s">
        <v>51</v>
      </c>
      <c r="AY632" s="142"/>
      <c r="AZ632" s="190">
        <v>1</v>
      </c>
      <c r="BA632" s="190">
        <f t="shared" si="478"/>
        <v>1</v>
      </c>
      <c r="BC632" s="190" t="s">
        <v>332</v>
      </c>
      <c r="BE632" s="190"/>
      <c r="BF632" s="625"/>
      <c r="BG632" s="190"/>
      <c r="BH632" s="625"/>
      <c r="BI632" s="190"/>
      <c r="BJ632" s="625"/>
      <c r="BK632" s="190"/>
      <c r="BL632" s="625"/>
      <c r="BM632" s="504">
        <f t="shared" si="479"/>
        <v>0</v>
      </c>
      <c r="BN632" s="626">
        <f t="shared" si="480"/>
        <v>0</v>
      </c>
      <c r="BO632" s="625">
        <f t="shared" si="481"/>
        <v>0</v>
      </c>
      <c r="BP632" s="159"/>
      <c r="BQ632" s="146"/>
    </row>
    <row r="633" spans="1:69" s="112" customFormat="1" ht="96.6" customHeight="1" x14ac:dyDescent="0.4">
      <c r="A633" s="190" t="s">
        <v>649</v>
      </c>
      <c r="B633" s="940" t="s">
        <v>1262</v>
      </c>
      <c r="C633" s="941"/>
      <c r="D633" s="371"/>
      <c r="E633" s="190" t="s">
        <v>214</v>
      </c>
      <c r="F633" s="371"/>
      <c r="G633" s="190" t="s">
        <v>850</v>
      </c>
      <c r="H633" s="371"/>
      <c r="I633" s="190"/>
      <c r="J633" s="190"/>
      <c r="K633" s="190"/>
      <c r="L633" s="190">
        <v>1</v>
      </c>
      <c r="M633" s="190"/>
      <c r="N633" s="371"/>
      <c r="O633" s="190"/>
      <c r="P633" s="190"/>
      <c r="Q633" s="190">
        <v>1</v>
      </c>
      <c r="R633" s="190"/>
      <c r="S633" s="190"/>
      <c r="T633" s="371"/>
      <c r="U633" s="193" t="s">
        <v>354</v>
      </c>
      <c r="V633" s="190">
        <v>1</v>
      </c>
      <c r="W633" s="190"/>
      <c r="X633" s="190">
        <v>1</v>
      </c>
      <c r="Y633" s="190">
        <v>1</v>
      </c>
      <c r="Z633" s="190">
        <v>1</v>
      </c>
      <c r="AA633" s="190"/>
      <c r="AB633" s="144"/>
      <c r="AD633" s="132"/>
      <c r="AE633" s="111"/>
      <c r="AF633" s="145"/>
      <c r="AG633" s="190" t="s">
        <v>1011</v>
      </c>
      <c r="AH633" s="371"/>
      <c r="AI633" s="190"/>
      <c r="AJ633" s="190"/>
      <c r="AK633" s="190"/>
      <c r="AL633" s="190"/>
      <c r="AM633" s="190"/>
      <c r="AN633" s="190"/>
      <c r="AO633" s="190"/>
      <c r="AP633" s="190"/>
      <c r="AQ633" s="190">
        <v>1</v>
      </c>
      <c r="AR633" s="190"/>
      <c r="AS633" s="190"/>
      <c r="AT633" s="190"/>
      <c r="AV633" s="190">
        <f t="shared" si="487"/>
        <v>1</v>
      </c>
      <c r="AX633" s="192" t="s">
        <v>29</v>
      </c>
      <c r="AY633" s="371"/>
      <c r="AZ633" s="190">
        <v>1</v>
      </c>
      <c r="BA633" s="190">
        <f t="shared" si="478"/>
        <v>1</v>
      </c>
      <c r="BC633" s="190" t="s">
        <v>332</v>
      </c>
      <c r="BE633" s="190"/>
      <c r="BF633" s="625"/>
      <c r="BG633" s="190"/>
      <c r="BH633" s="625"/>
      <c r="BI633" s="190"/>
      <c r="BJ633" s="625"/>
      <c r="BK633" s="190"/>
      <c r="BL633" s="625"/>
      <c r="BM633" s="504">
        <f t="shared" si="479"/>
        <v>0</v>
      </c>
      <c r="BN633" s="626">
        <f t="shared" si="480"/>
        <v>0</v>
      </c>
      <c r="BO633" s="625">
        <f t="shared" si="481"/>
        <v>0</v>
      </c>
      <c r="BP633" s="159"/>
      <c r="BQ633" s="146"/>
    </row>
    <row r="634" spans="1:69" s="111" customFormat="1" ht="96.6" customHeight="1" x14ac:dyDescent="0.4">
      <c r="A634" s="190" t="s">
        <v>650</v>
      </c>
      <c r="B634" s="940" t="s">
        <v>1263</v>
      </c>
      <c r="C634" s="941"/>
      <c r="E634" s="190" t="s">
        <v>214</v>
      </c>
      <c r="G634" s="190" t="s">
        <v>850</v>
      </c>
      <c r="I634" s="190"/>
      <c r="J634" s="190"/>
      <c r="K634" s="190"/>
      <c r="L634" s="190">
        <v>1</v>
      </c>
      <c r="M634" s="190"/>
      <c r="O634" s="190"/>
      <c r="P634" s="190">
        <v>1</v>
      </c>
      <c r="Q634" s="190"/>
      <c r="R634" s="190"/>
      <c r="S634" s="190"/>
      <c r="U634" s="193" t="s">
        <v>354</v>
      </c>
      <c r="V634" s="190">
        <v>1</v>
      </c>
      <c r="W634" s="190"/>
      <c r="X634" s="190">
        <v>1</v>
      </c>
      <c r="Y634" s="190">
        <v>1</v>
      </c>
      <c r="Z634" s="190">
        <v>1</v>
      </c>
      <c r="AA634" s="190"/>
      <c r="AC634" s="112"/>
      <c r="AD634" s="132"/>
      <c r="AG634" s="190" t="s">
        <v>1011</v>
      </c>
      <c r="AI634" s="190"/>
      <c r="AJ634" s="190"/>
      <c r="AK634" s="190"/>
      <c r="AL634" s="190"/>
      <c r="AM634" s="190"/>
      <c r="AN634" s="190"/>
      <c r="AO634" s="190"/>
      <c r="AP634" s="190"/>
      <c r="AQ634" s="190">
        <v>1</v>
      </c>
      <c r="AR634" s="190"/>
      <c r="AS634" s="190"/>
      <c r="AT634" s="190"/>
      <c r="AV634" s="190">
        <f t="shared" si="487"/>
        <v>1</v>
      </c>
      <c r="AX634" s="192" t="s">
        <v>52</v>
      </c>
      <c r="AZ634" s="190">
        <v>1</v>
      </c>
      <c r="BA634" s="190">
        <f t="shared" si="478"/>
        <v>1</v>
      </c>
      <c r="BC634" s="190" t="s">
        <v>332</v>
      </c>
      <c r="BE634" s="190"/>
      <c r="BF634" s="625"/>
      <c r="BG634" s="190"/>
      <c r="BH634" s="625"/>
      <c r="BI634" s="190"/>
      <c r="BJ634" s="625"/>
      <c r="BK634" s="190"/>
      <c r="BL634" s="625"/>
      <c r="BM634" s="504">
        <f t="shared" si="479"/>
        <v>0</v>
      </c>
      <c r="BN634" s="626">
        <f t="shared" si="480"/>
        <v>0</v>
      </c>
      <c r="BO634" s="625">
        <f t="shared" si="481"/>
        <v>0</v>
      </c>
      <c r="BP634" s="159"/>
      <c r="BQ634" s="146"/>
    </row>
    <row r="635" spans="1:69" s="111" customFormat="1" ht="96.6" customHeight="1" x14ac:dyDescent="0.4">
      <c r="A635" s="190" t="s">
        <v>651</v>
      </c>
      <c r="B635" s="940" t="s">
        <v>1264</v>
      </c>
      <c r="C635" s="941"/>
      <c r="D635" s="112"/>
      <c r="E635" s="190" t="s">
        <v>214</v>
      </c>
      <c r="F635" s="112"/>
      <c r="G635" s="190" t="s">
        <v>850</v>
      </c>
      <c r="H635" s="112"/>
      <c r="I635" s="190"/>
      <c r="J635" s="190"/>
      <c r="K635" s="190"/>
      <c r="L635" s="190">
        <v>1</v>
      </c>
      <c r="M635" s="190"/>
      <c r="O635" s="190"/>
      <c r="P635" s="190">
        <v>1</v>
      </c>
      <c r="Q635" s="190"/>
      <c r="R635" s="190"/>
      <c r="S635" s="190"/>
      <c r="T635" s="112"/>
      <c r="U635" s="193" t="s">
        <v>354</v>
      </c>
      <c r="V635" s="190">
        <v>1</v>
      </c>
      <c r="W635" s="190"/>
      <c r="X635" s="190">
        <v>1</v>
      </c>
      <c r="Y635" s="190">
        <v>1</v>
      </c>
      <c r="Z635" s="190">
        <v>1</v>
      </c>
      <c r="AA635" s="190"/>
      <c r="AB635" s="112"/>
      <c r="AC635" s="112"/>
      <c r="AD635" s="635"/>
      <c r="AF635" s="112"/>
      <c r="AG635" s="190" t="s">
        <v>821</v>
      </c>
      <c r="AH635" s="112"/>
      <c r="AI635" s="190"/>
      <c r="AJ635" s="190"/>
      <c r="AK635" s="190"/>
      <c r="AL635" s="190"/>
      <c r="AM635" s="190"/>
      <c r="AN635" s="190"/>
      <c r="AO635" s="190"/>
      <c r="AP635" s="190"/>
      <c r="AQ635" s="190">
        <v>1</v>
      </c>
      <c r="AR635" s="190"/>
      <c r="AS635" s="190"/>
      <c r="AT635" s="190"/>
      <c r="AV635" s="190">
        <f t="shared" si="487"/>
        <v>1</v>
      </c>
      <c r="AX635" s="192" t="s">
        <v>49</v>
      </c>
      <c r="AY635" s="112"/>
      <c r="AZ635" s="190">
        <v>1</v>
      </c>
      <c r="BA635" s="190">
        <f t="shared" si="478"/>
        <v>1</v>
      </c>
      <c r="BC635" s="190" t="s">
        <v>332</v>
      </c>
      <c r="BE635" s="190"/>
      <c r="BF635" s="625"/>
      <c r="BG635" s="190"/>
      <c r="BH635" s="625"/>
      <c r="BI635" s="190"/>
      <c r="BJ635" s="625"/>
      <c r="BK635" s="190"/>
      <c r="BL635" s="625"/>
      <c r="BM635" s="504">
        <f t="shared" si="479"/>
        <v>0</v>
      </c>
      <c r="BN635" s="626">
        <f t="shared" si="480"/>
        <v>0</v>
      </c>
      <c r="BO635" s="625">
        <f t="shared" si="481"/>
        <v>0</v>
      </c>
      <c r="BP635" s="159"/>
      <c r="BQ635" s="146"/>
    </row>
    <row r="636" spans="1:69" s="111" customFormat="1" ht="96.6" customHeight="1" x14ac:dyDescent="0.4">
      <c r="A636" s="190" t="s">
        <v>652</v>
      </c>
      <c r="B636" s="940" t="s">
        <v>1265</v>
      </c>
      <c r="C636" s="941"/>
      <c r="D636" s="112"/>
      <c r="E636" s="190" t="s">
        <v>214</v>
      </c>
      <c r="F636" s="112"/>
      <c r="G636" s="190" t="s">
        <v>850</v>
      </c>
      <c r="H636" s="112"/>
      <c r="I636" s="190"/>
      <c r="J636" s="190"/>
      <c r="K636" s="190"/>
      <c r="L636" s="190">
        <v>1</v>
      </c>
      <c r="M636" s="190"/>
      <c r="O636" s="190">
        <v>1</v>
      </c>
      <c r="P636" s="190"/>
      <c r="Q636" s="190"/>
      <c r="R636" s="190">
        <v>1</v>
      </c>
      <c r="S636" s="190"/>
      <c r="T636" s="112"/>
      <c r="U636" s="193" t="s">
        <v>354</v>
      </c>
      <c r="V636" s="190">
        <v>1</v>
      </c>
      <c r="W636" s="190"/>
      <c r="X636" s="190">
        <v>1</v>
      </c>
      <c r="Y636" s="190">
        <v>1</v>
      </c>
      <c r="Z636" s="190">
        <v>1</v>
      </c>
      <c r="AA636" s="190"/>
      <c r="AB636" s="112"/>
      <c r="AC636" s="112"/>
      <c r="AD636" s="635"/>
      <c r="AF636" s="112"/>
      <c r="AG636" s="190" t="s">
        <v>1017</v>
      </c>
      <c r="AH636" s="112"/>
      <c r="AI636" s="199"/>
      <c r="AJ636" s="199"/>
      <c r="AK636" s="199"/>
      <c r="AL636" s="199"/>
      <c r="AM636" s="199"/>
      <c r="AN636" s="199"/>
      <c r="AO636" s="199"/>
      <c r="AP636" s="199"/>
      <c r="AQ636" s="199">
        <v>1</v>
      </c>
      <c r="AR636" s="199"/>
      <c r="AS636" s="199"/>
      <c r="AT636" s="199"/>
      <c r="AV636" s="190">
        <f t="shared" si="487"/>
        <v>1</v>
      </c>
      <c r="AX636" s="192" t="s">
        <v>55</v>
      </c>
      <c r="AY636" s="112"/>
      <c r="AZ636" s="190">
        <v>1</v>
      </c>
      <c r="BA636" s="190">
        <f t="shared" si="478"/>
        <v>1</v>
      </c>
      <c r="BC636" s="190" t="s">
        <v>332</v>
      </c>
      <c r="BE636" s="190"/>
      <c r="BF636" s="625"/>
      <c r="BG636" s="190"/>
      <c r="BH636" s="625"/>
      <c r="BI636" s="190"/>
      <c r="BJ636" s="625"/>
      <c r="BK636" s="190"/>
      <c r="BL636" s="625"/>
      <c r="BM636" s="504">
        <f t="shared" si="479"/>
        <v>0</v>
      </c>
      <c r="BN636" s="626">
        <f t="shared" si="480"/>
        <v>0</v>
      </c>
      <c r="BO636" s="625">
        <f t="shared" si="481"/>
        <v>0</v>
      </c>
      <c r="BP636" s="159"/>
      <c r="BQ636" s="146"/>
    </row>
    <row r="637" spans="1:69" s="111" customFormat="1" ht="96.6" customHeight="1" x14ac:dyDescent="0.4">
      <c r="A637" s="354" t="s">
        <v>653</v>
      </c>
      <c r="B637" s="1280" t="s">
        <v>1266</v>
      </c>
      <c r="C637" s="1281"/>
      <c r="E637" s="354" t="s">
        <v>214</v>
      </c>
      <c r="G637" s="190" t="s">
        <v>850</v>
      </c>
      <c r="I637" s="354"/>
      <c r="J637" s="354"/>
      <c r="K637" s="354"/>
      <c r="L637" s="354">
        <v>1</v>
      </c>
      <c r="M637" s="354"/>
      <c r="O637" s="354">
        <v>1</v>
      </c>
      <c r="P637" s="354"/>
      <c r="Q637" s="354"/>
      <c r="R637" s="354">
        <v>1</v>
      </c>
      <c r="S637" s="354"/>
      <c r="U637" s="191" t="s">
        <v>354</v>
      </c>
      <c r="V637" s="354">
        <v>1</v>
      </c>
      <c r="W637" s="354"/>
      <c r="X637" s="354">
        <v>1</v>
      </c>
      <c r="Y637" s="354">
        <v>1</v>
      </c>
      <c r="Z637" s="354">
        <v>1</v>
      </c>
      <c r="AA637" s="354"/>
      <c r="AC637" s="112"/>
      <c r="AD637" s="132"/>
      <c r="AG637" s="190" t="s">
        <v>208</v>
      </c>
      <c r="AI637" s="354"/>
      <c r="AJ637" s="354"/>
      <c r="AK637" s="354"/>
      <c r="AL637" s="354"/>
      <c r="AM637" s="354"/>
      <c r="AN637" s="354"/>
      <c r="AO637" s="354"/>
      <c r="AP637" s="354"/>
      <c r="AQ637" s="354">
        <v>1</v>
      </c>
      <c r="AR637" s="354"/>
      <c r="AS637" s="354"/>
      <c r="AT637" s="354"/>
      <c r="AV637" s="354">
        <f t="shared" si="487"/>
        <v>1</v>
      </c>
      <c r="AX637" s="627" t="s">
        <v>35</v>
      </c>
      <c r="AZ637" s="354">
        <v>1</v>
      </c>
      <c r="BA637" s="190">
        <f t="shared" si="478"/>
        <v>1</v>
      </c>
      <c r="BC637" s="190" t="s">
        <v>332</v>
      </c>
      <c r="BE637" s="354"/>
      <c r="BF637" s="628"/>
      <c r="BG637" s="354"/>
      <c r="BH637" s="628"/>
      <c r="BI637" s="354"/>
      <c r="BJ637" s="628"/>
      <c r="BK637" s="354"/>
      <c r="BL637" s="628"/>
      <c r="BM637" s="629">
        <f t="shared" si="479"/>
        <v>0</v>
      </c>
      <c r="BN637" s="630">
        <f t="shared" si="480"/>
        <v>0</v>
      </c>
      <c r="BO637" s="628">
        <f t="shared" si="481"/>
        <v>0</v>
      </c>
      <c r="BP637" s="159"/>
      <c r="BQ637" s="349"/>
    </row>
    <row r="638" spans="1:69" s="111" customFormat="1" ht="96.6" customHeight="1" x14ac:dyDescent="0.4">
      <c r="A638" s="354" t="s">
        <v>654</v>
      </c>
      <c r="B638" s="1282" t="s">
        <v>1267</v>
      </c>
      <c r="C638" s="1282"/>
      <c r="E638" s="354" t="s">
        <v>214</v>
      </c>
      <c r="G638" s="190" t="s">
        <v>850</v>
      </c>
      <c r="I638" s="354"/>
      <c r="J638" s="354"/>
      <c r="K638" s="354"/>
      <c r="L638" s="354">
        <v>1</v>
      </c>
      <c r="M638" s="354"/>
      <c r="O638" s="354"/>
      <c r="P638" s="354"/>
      <c r="Q638" s="354"/>
      <c r="R638" s="354">
        <v>1</v>
      </c>
      <c r="S638" s="354"/>
      <c r="U638" s="191" t="s">
        <v>354</v>
      </c>
      <c r="V638" s="354">
        <v>1</v>
      </c>
      <c r="W638" s="354"/>
      <c r="X638" s="354">
        <v>1</v>
      </c>
      <c r="Y638" s="354">
        <v>1</v>
      </c>
      <c r="Z638" s="354">
        <v>1</v>
      </c>
      <c r="AA638" s="354"/>
      <c r="AC638" s="112"/>
      <c r="AD638" s="132"/>
      <c r="AG638" s="190" t="s">
        <v>208</v>
      </c>
      <c r="AI638" s="354"/>
      <c r="AJ638" s="354"/>
      <c r="AK638" s="354"/>
      <c r="AL638" s="354"/>
      <c r="AM638" s="354"/>
      <c r="AN638" s="354"/>
      <c r="AO638" s="354"/>
      <c r="AP638" s="354"/>
      <c r="AQ638" s="354">
        <v>1</v>
      </c>
      <c r="AR638" s="354"/>
      <c r="AS638" s="354"/>
      <c r="AT638" s="354"/>
      <c r="AV638" s="354">
        <f t="shared" ref="AV638" si="498">SUM(AI638:AT638)</f>
        <v>1</v>
      </c>
      <c r="AX638" s="627" t="s">
        <v>35</v>
      </c>
      <c r="AZ638" s="354">
        <v>1</v>
      </c>
      <c r="BA638" s="190">
        <f t="shared" si="478"/>
        <v>1</v>
      </c>
      <c r="BC638" s="190" t="s">
        <v>332</v>
      </c>
      <c r="BE638" s="354"/>
      <c r="BF638" s="628"/>
      <c r="BG638" s="354"/>
      <c r="BH638" s="628"/>
      <c r="BI638" s="354"/>
      <c r="BJ638" s="628"/>
      <c r="BK638" s="354"/>
      <c r="BL638" s="628"/>
      <c r="BM638" s="629">
        <f t="shared" ref="BM638" si="499">BE638+BG638+BI638+BK638</f>
        <v>0</v>
      </c>
      <c r="BN638" s="630">
        <f t="shared" ref="BN638" si="500">BM638/AV638</f>
        <v>0</v>
      </c>
      <c r="BO638" s="628">
        <f t="shared" ref="BO638" si="501">BF638+BH638+BJ638+BL638</f>
        <v>0</v>
      </c>
      <c r="BP638" s="159"/>
      <c r="BQ638" s="349"/>
    </row>
    <row r="639" spans="1:69" s="111" customFormat="1" ht="96.6" customHeight="1" x14ac:dyDescent="0.4">
      <c r="A639" s="190" t="s">
        <v>655</v>
      </c>
      <c r="B639" s="975" t="s">
        <v>1268</v>
      </c>
      <c r="C639" s="976"/>
      <c r="D639" s="112"/>
      <c r="E639" s="190" t="s">
        <v>214</v>
      </c>
      <c r="F639" s="112"/>
      <c r="G639" s="190" t="s">
        <v>850</v>
      </c>
      <c r="H639" s="112"/>
      <c r="I639" s="190"/>
      <c r="J639" s="190"/>
      <c r="K639" s="190"/>
      <c r="L639" s="190">
        <v>1</v>
      </c>
      <c r="M639" s="190"/>
      <c r="O639" s="190">
        <v>1</v>
      </c>
      <c r="P639" s="190"/>
      <c r="Q639" s="190"/>
      <c r="R639" s="190"/>
      <c r="S639" s="190"/>
      <c r="T639" s="112"/>
      <c r="U639" s="193" t="s">
        <v>354</v>
      </c>
      <c r="V639" s="190">
        <v>1</v>
      </c>
      <c r="W639" s="190"/>
      <c r="X639" s="190">
        <v>1</v>
      </c>
      <c r="Y639" s="190"/>
      <c r="Z639" s="190"/>
      <c r="AA639" s="190"/>
      <c r="AB639" s="112"/>
      <c r="AC639" s="112"/>
      <c r="AD639" s="635"/>
      <c r="AF639" s="112"/>
      <c r="AG639" s="190" t="s">
        <v>788</v>
      </c>
      <c r="AH639" s="112"/>
      <c r="AI639" s="190"/>
      <c r="AJ639" s="190"/>
      <c r="AK639" s="190"/>
      <c r="AL639" s="190"/>
      <c r="AM639" s="190"/>
      <c r="AN639" s="190"/>
      <c r="AO639" s="190"/>
      <c r="AP639" s="190"/>
      <c r="AQ639" s="190"/>
      <c r="AR639" s="190"/>
      <c r="AS639" s="190"/>
      <c r="AT639" s="190"/>
      <c r="AV639" s="190">
        <f t="shared" si="487"/>
        <v>0</v>
      </c>
      <c r="AX639" s="192" t="s">
        <v>56</v>
      </c>
      <c r="AY639" s="112"/>
      <c r="AZ639" s="190">
        <v>1</v>
      </c>
      <c r="BA639" s="190" t="str">
        <f t="shared" si="478"/>
        <v xml:space="preserve"> </v>
      </c>
      <c r="BC639" s="190"/>
      <c r="BE639" s="190"/>
      <c r="BF639" s="625"/>
      <c r="BG639" s="190"/>
      <c r="BH639" s="625"/>
      <c r="BI639" s="190"/>
      <c r="BJ639" s="625"/>
      <c r="BK639" s="190"/>
      <c r="BL639" s="625"/>
      <c r="BM639" s="504">
        <f t="shared" si="479"/>
        <v>0</v>
      </c>
      <c r="BN639" s="626" t="e">
        <f t="shared" si="480"/>
        <v>#DIV/0!</v>
      </c>
      <c r="BO639" s="625">
        <f t="shared" si="481"/>
        <v>0</v>
      </c>
      <c r="BP639" s="159"/>
      <c r="BQ639" s="146"/>
    </row>
    <row r="640" spans="1:69" s="111" customFormat="1" ht="96.6" customHeight="1" x14ac:dyDescent="0.4">
      <c r="A640" s="190" t="s">
        <v>656</v>
      </c>
      <c r="B640" s="940" t="s">
        <v>1269</v>
      </c>
      <c r="C640" s="941"/>
      <c r="D640" s="112"/>
      <c r="E640" s="190" t="s">
        <v>214</v>
      </c>
      <c r="F640" s="112"/>
      <c r="G640" s="190" t="s">
        <v>850</v>
      </c>
      <c r="H640" s="112"/>
      <c r="I640" s="190"/>
      <c r="J640" s="190"/>
      <c r="K640" s="190"/>
      <c r="L640" s="190">
        <v>1</v>
      </c>
      <c r="M640" s="190"/>
      <c r="O640" s="190"/>
      <c r="P640" s="190"/>
      <c r="Q640" s="190">
        <v>1</v>
      </c>
      <c r="R640" s="190"/>
      <c r="S640" s="190"/>
      <c r="T640" s="112"/>
      <c r="U640" s="193" t="s">
        <v>354</v>
      </c>
      <c r="V640" s="190">
        <v>1</v>
      </c>
      <c r="W640" s="190"/>
      <c r="X640" s="190">
        <v>1</v>
      </c>
      <c r="Y640" s="190">
        <v>1</v>
      </c>
      <c r="Z640" s="190">
        <v>1</v>
      </c>
      <c r="AA640" s="190"/>
      <c r="AB640" s="112"/>
      <c r="AC640" s="112"/>
      <c r="AD640" s="635"/>
      <c r="AF640" s="112"/>
      <c r="AG640" s="190" t="s">
        <v>66</v>
      </c>
      <c r="AH640" s="112"/>
      <c r="AI640" s="190"/>
      <c r="AJ640" s="190"/>
      <c r="AK640" s="190"/>
      <c r="AL640" s="190"/>
      <c r="AM640" s="190"/>
      <c r="AN640" s="190"/>
      <c r="AO640" s="190"/>
      <c r="AP640" s="190"/>
      <c r="AQ640" s="190">
        <v>1</v>
      </c>
      <c r="AR640" s="190"/>
      <c r="AS640" s="190"/>
      <c r="AT640" s="190"/>
      <c r="AV640" s="190">
        <f t="shared" si="487"/>
        <v>1</v>
      </c>
      <c r="AX640" s="192" t="s">
        <v>31</v>
      </c>
      <c r="AY640" s="112"/>
      <c r="AZ640" s="190">
        <v>1</v>
      </c>
      <c r="BA640" s="190">
        <f t="shared" si="478"/>
        <v>1</v>
      </c>
      <c r="BC640" s="190" t="s">
        <v>332</v>
      </c>
      <c r="BE640" s="190"/>
      <c r="BF640" s="625"/>
      <c r="BG640" s="190"/>
      <c r="BH640" s="625"/>
      <c r="BI640" s="190"/>
      <c r="BJ640" s="625"/>
      <c r="BK640" s="190"/>
      <c r="BL640" s="625"/>
      <c r="BM640" s="504">
        <f t="shared" si="479"/>
        <v>0</v>
      </c>
      <c r="BN640" s="626">
        <f t="shared" si="480"/>
        <v>0</v>
      </c>
      <c r="BO640" s="625">
        <f t="shared" si="481"/>
        <v>0</v>
      </c>
      <c r="BP640" s="159"/>
      <c r="BQ640" s="146"/>
    </row>
    <row r="641" spans="1:69" s="111" customFormat="1" ht="96.6" customHeight="1" x14ac:dyDescent="0.4">
      <c r="A641" s="190" t="s">
        <v>656</v>
      </c>
      <c r="B641" s="940" t="s">
        <v>1315</v>
      </c>
      <c r="C641" s="941"/>
      <c r="D641" s="112"/>
      <c r="E641" s="190" t="s">
        <v>214</v>
      </c>
      <c r="F641" s="112"/>
      <c r="G641" s="190" t="s">
        <v>850</v>
      </c>
      <c r="H641" s="112"/>
      <c r="I641" s="190"/>
      <c r="J641" s="190"/>
      <c r="K641" s="190"/>
      <c r="L641" s="190">
        <v>1</v>
      </c>
      <c r="M641" s="190"/>
      <c r="O641" s="190"/>
      <c r="P641" s="190"/>
      <c r="Q641" s="190">
        <v>1</v>
      </c>
      <c r="R641" s="190"/>
      <c r="S641" s="190"/>
      <c r="T641" s="112"/>
      <c r="U641" s="193" t="s">
        <v>354</v>
      </c>
      <c r="V641" s="190">
        <v>1</v>
      </c>
      <c r="W641" s="190"/>
      <c r="X641" s="190">
        <v>1</v>
      </c>
      <c r="Y641" s="190">
        <v>1</v>
      </c>
      <c r="Z641" s="190">
        <v>1</v>
      </c>
      <c r="AA641" s="190"/>
      <c r="AB641" s="112"/>
      <c r="AC641" s="112"/>
      <c r="AD641" s="635"/>
      <c r="AF641" s="112"/>
      <c r="AG641" s="190" t="s">
        <v>1017</v>
      </c>
      <c r="AH641" s="112"/>
      <c r="AI641" s="190"/>
      <c r="AJ641" s="190"/>
      <c r="AK641" s="190"/>
      <c r="AL641" s="190"/>
      <c r="AM641" s="190"/>
      <c r="AN641" s="190"/>
      <c r="AO641" s="190"/>
      <c r="AP641" s="190"/>
      <c r="AQ641" s="190">
        <v>1</v>
      </c>
      <c r="AR641" s="190"/>
      <c r="AS641" s="190"/>
      <c r="AT641" s="190"/>
      <c r="AV641" s="190">
        <f t="shared" ref="AV641" si="502">SUM(AI641:AT641)</f>
        <v>1</v>
      </c>
      <c r="AX641" s="192" t="s">
        <v>41</v>
      </c>
      <c r="AY641" s="112"/>
      <c r="AZ641" s="190">
        <v>1</v>
      </c>
      <c r="BA641" s="190">
        <f t="shared" ref="BA641" si="503">IF(AV641&lt;&gt;0,1," ")</f>
        <v>1</v>
      </c>
      <c r="BC641" s="190" t="s">
        <v>332</v>
      </c>
      <c r="BE641" s="190"/>
      <c r="BF641" s="625"/>
      <c r="BG641" s="190"/>
      <c r="BH641" s="625"/>
      <c r="BI641" s="190"/>
      <c r="BJ641" s="625"/>
      <c r="BK641" s="190"/>
      <c r="BL641" s="625"/>
      <c r="BM641" s="504">
        <f t="shared" ref="BM641" si="504">BE641+BG641+BI641+BK641</f>
        <v>0</v>
      </c>
      <c r="BN641" s="626">
        <f t="shared" ref="BN641" si="505">BM641/AV641</f>
        <v>0</v>
      </c>
      <c r="BO641" s="625">
        <f t="shared" ref="BO641" si="506">BF641+BH641+BJ641+BL641</f>
        <v>0</v>
      </c>
      <c r="BP641" s="159"/>
      <c r="BQ641" s="146"/>
    </row>
    <row r="642" spans="1:69" s="111" customFormat="1" ht="96.6" customHeight="1" x14ac:dyDescent="0.4">
      <c r="A642" s="190" t="s">
        <v>657</v>
      </c>
      <c r="B642" s="940" t="s">
        <v>1270</v>
      </c>
      <c r="C642" s="941"/>
      <c r="E642" s="190" t="s">
        <v>214</v>
      </c>
      <c r="G642" s="190" t="s">
        <v>850</v>
      </c>
      <c r="I642" s="190"/>
      <c r="J642" s="190"/>
      <c r="K642" s="190"/>
      <c r="L642" s="190">
        <v>1</v>
      </c>
      <c r="M642" s="190"/>
      <c r="N642" s="371"/>
      <c r="O642" s="190">
        <v>1</v>
      </c>
      <c r="P642" s="190"/>
      <c r="Q642" s="190"/>
      <c r="R642" s="190"/>
      <c r="S642" s="190"/>
      <c r="U642" s="193" t="s">
        <v>354</v>
      </c>
      <c r="V642" s="190">
        <v>1</v>
      </c>
      <c r="W642" s="190"/>
      <c r="X642" s="190">
        <v>1</v>
      </c>
      <c r="Y642" s="190">
        <v>1</v>
      </c>
      <c r="Z642" s="190">
        <v>1</v>
      </c>
      <c r="AA642" s="190"/>
      <c r="AC642" s="112"/>
      <c r="AD642" s="132"/>
      <c r="AG642" s="190" t="s">
        <v>1017</v>
      </c>
      <c r="AI642" s="199"/>
      <c r="AJ642" s="199"/>
      <c r="AK642" s="199"/>
      <c r="AL642" s="199"/>
      <c r="AM642" s="199"/>
      <c r="AN642" s="199"/>
      <c r="AO642" s="199"/>
      <c r="AP642" s="199"/>
      <c r="AQ642" s="199">
        <v>1</v>
      </c>
      <c r="AR642" s="199"/>
      <c r="AS642" s="199"/>
      <c r="AT642" s="199"/>
      <c r="AV642" s="190">
        <f t="shared" si="487"/>
        <v>1</v>
      </c>
      <c r="AX642" s="192" t="s">
        <v>63</v>
      </c>
      <c r="AZ642" s="190">
        <v>1</v>
      </c>
      <c r="BA642" s="190">
        <f t="shared" si="478"/>
        <v>1</v>
      </c>
      <c r="BC642" s="190" t="s">
        <v>332</v>
      </c>
      <c r="BE642" s="190"/>
      <c r="BF642" s="625"/>
      <c r="BG642" s="190"/>
      <c r="BH642" s="625"/>
      <c r="BI642" s="190"/>
      <c r="BJ642" s="625"/>
      <c r="BK642" s="190"/>
      <c r="BL642" s="625"/>
      <c r="BM642" s="504">
        <f t="shared" si="479"/>
        <v>0</v>
      </c>
      <c r="BN642" s="626">
        <f t="shared" si="480"/>
        <v>0</v>
      </c>
      <c r="BO642" s="625">
        <f t="shared" si="481"/>
        <v>0</v>
      </c>
      <c r="BP642" s="159"/>
      <c r="BQ642" s="146"/>
    </row>
    <row r="643" spans="1:69" s="111" customFormat="1" ht="96.6" customHeight="1" x14ac:dyDescent="0.4">
      <c r="A643" s="190" t="s">
        <v>658</v>
      </c>
      <c r="B643" s="940" t="s">
        <v>1271</v>
      </c>
      <c r="C643" s="941"/>
      <c r="E643" s="190" t="s">
        <v>214</v>
      </c>
      <c r="G643" s="190" t="s">
        <v>850</v>
      </c>
      <c r="I643" s="190"/>
      <c r="J643" s="190"/>
      <c r="K643" s="190"/>
      <c r="L643" s="190">
        <v>1</v>
      </c>
      <c r="M643" s="190"/>
      <c r="O643" s="190">
        <v>1</v>
      </c>
      <c r="P643" s="190"/>
      <c r="Q643" s="190"/>
      <c r="R643" s="190"/>
      <c r="S643" s="190"/>
      <c r="U643" s="193" t="s">
        <v>354</v>
      </c>
      <c r="V643" s="190">
        <v>1</v>
      </c>
      <c r="W643" s="190"/>
      <c r="X643" s="190">
        <v>1</v>
      </c>
      <c r="Y643" s="190">
        <v>1</v>
      </c>
      <c r="Z643" s="190">
        <v>1</v>
      </c>
      <c r="AA643" s="190"/>
      <c r="AC643" s="112"/>
      <c r="AD643" s="132"/>
      <c r="AG643" s="190" t="s">
        <v>208</v>
      </c>
      <c r="AI643" s="190"/>
      <c r="AJ643" s="190"/>
      <c r="AK643" s="190"/>
      <c r="AL643" s="190"/>
      <c r="AM643" s="190"/>
      <c r="AN643" s="190"/>
      <c r="AO643" s="190"/>
      <c r="AP643" s="190"/>
      <c r="AQ643" s="190">
        <v>1</v>
      </c>
      <c r="AR643" s="190"/>
      <c r="AS643" s="190"/>
      <c r="AT643" s="190"/>
      <c r="AV643" s="190">
        <f t="shared" si="487"/>
        <v>1</v>
      </c>
      <c r="AX643" s="192" t="s">
        <v>215</v>
      </c>
      <c r="AZ643" s="190">
        <v>1</v>
      </c>
      <c r="BA643" s="190">
        <f t="shared" si="478"/>
        <v>1</v>
      </c>
      <c r="BC643" s="190" t="s">
        <v>332</v>
      </c>
      <c r="BE643" s="190"/>
      <c r="BF643" s="625"/>
      <c r="BG643" s="190"/>
      <c r="BH643" s="625"/>
      <c r="BI643" s="190"/>
      <c r="BJ643" s="625"/>
      <c r="BK643" s="190"/>
      <c r="BL643" s="625"/>
      <c r="BM643" s="504">
        <f t="shared" si="479"/>
        <v>0</v>
      </c>
      <c r="BN643" s="626">
        <f t="shared" si="480"/>
        <v>0</v>
      </c>
      <c r="BO643" s="625">
        <f t="shared" si="481"/>
        <v>0</v>
      </c>
      <c r="BP643" s="159"/>
      <c r="BQ643" s="146"/>
    </row>
    <row r="644" spans="1:69" s="111" customFormat="1" ht="96.6" customHeight="1" x14ac:dyDescent="0.4">
      <c r="A644" s="190" t="s">
        <v>659</v>
      </c>
      <c r="B644" s="940" t="s">
        <v>1272</v>
      </c>
      <c r="C644" s="941"/>
      <c r="D644" s="112"/>
      <c r="E644" s="190" t="s">
        <v>214</v>
      </c>
      <c r="F644" s="112"/>
      <c r="G644" s="190" t="s">
        <v>850</v>
      </c>
      <c r="H644" s="112"/>
      <c r="I644" s="190"/>
      <c r="J644" s="190"/>
      <c r="K644" s="190"/>
      <c r="L644" s="190">
        <v>1</v>
      </c>
      <c r="M644" s="190"/>
      <c r="O644" s="190"/>
      <c r="P644" s="190"/>
      <c r="Q644" s="190">
        <v>1</v>
      </c>
      <c r="R644" s="190"/>
      <c r="S644" s="190"/>
      <c r="T644" s="112"/>
      <c r="U644" s="193" t="s">
        <v>354</v>
      </c>
      <c r="V644" s="190">
        <v>1</v>
      </c>
      <c r="W644" s="190"/>
      <c r="X644" s="190">
        <v>1</v>
      </c>
      <c r="Y644" s="190">
        <v>1</v>
      </c>
      <c r="Z644" s="190">
        <v>1</v>
      </c>
      <c r="AA644" s="190"/>
      <c r="AB644" s="112"/>
      <c r="AC644" s="112"/>
      <c r="AD644" s="635"/>
      <c r="AF644" s="112"/>
      <c r="AG644" s="190" t="s">
        <v>821</v>
      </c>
      <c r="AH644" s="112"/>
      <c r="AI644" s="190"/>
      <c r="AJ644" s="190"/>
      <c r="AK644" s="190"/>
      <c r="AL644" s="190"/>
      <c r="AM644" s="190"/>
      <c r="AN644" s="190"/>
      <c r="AO644" s="190"/>
      <c r="AP644" s="190"/>
      <c r="AQ644" s="190">
        <v>1</v>
      </c>
      <c r="AR644" s="190"/>
      <c r="AS644" s="190"/>
      <c r="AT644" s="190"/>
      <c r="AV644" s="190">
        <f t="shared" si="487"/>
        <v>1</v>
      </c>
      <c r="AX644" s="192" t="s">
        <v>54</v>
      </c>
      <c r="AY644" s="112"/>
      <c r="AZ644" s="190">
        <v>1</v>
      </c>
      <c r="BA644" s="190">
        <f t="shared" si="478"/>
        <v>1</v>
      </c>
      <c r="BC644" s="190" t="s">
        <v>332</v>
      </c>
      <c r="BE644" s="190"/>
      <c r="BF644" s="625"/>
      <c r="BG644" s="190"/>
      <c r="BH644" s="625"/>
      <c r="BI644" s="190"/>
      <c r="BJ644" s="625"/>
      <c r="BK644" s="190"/>
      <c r="BL644" s="625"/>
      <c r="BM644" s="504">
        <f t="shared" si="479"/>
        <v>0</v>
      </c>
      <c r="BN644" s="626">
        <f t="shared" si="480"/>
        <v>0</v>
      </c>
      <c r="BO644" s="625">
        <f t="shared" si="481"/>
        <v>0</v>
      </c>
      <c r="BP644" s="159"/>
      <c r="BQ644" s="146"/>
    </row>
    <row r="645" spans="1:69" s="111" customFormat="1" ht="96.6" customHeight="1" x14ac:dyDescent="0.4">
      <c r="A645" s="190" t="s">
        <v>660</v>
      </c>
      <c r="B645" s="940" t="s">
        <v>1273</v>
      </c>
      <c r="C645" s="941"/>
      <c r="E645" s="190" t="s">
        <v>214</v>
      </c>
      <c r="G645" s="190" t="s">
        <v>850</v>
      </c>
      <c r="I645" s="190"/>
      <c r="J645" s="190"/>
      <c r="K645" s="190"/>
      <c r="L645" s="190">
        <v>1</v>
      </c>
      <c r="M645" s="190"/>
      <c r="O645" s="190"/>
      <c r="P645" s="190"/>
      <c r="Q645" s="190">
        <v>1</v>
      </c>
      <c r="R645" s="190"/>
      <c r="S645" s="190"/>
      <c r="U645" s="193" t="s">
        <v>354</v>
      </c>
      <c r="V645" s="190">
        <v>1</v>
      </c>
      <c r="W645" s="190"/>
      <c r="X645" s="190">
        <v>1</v>
      </c>
      <c r="Y645" s="190">
        <v>1</v>
      </c>
      <c r="Z645" s="190">
        <v>1</v>
      </c>
      <c r="AA645" s="190"/>
      <c r="AC645" s="112"/>
      <c r="AD645" s="132"/>
      <c r="AG645" s="190" t="s">
        <v>821</v>
      </c>
      <c r="AI645" s="190"/>
      <c r="AJ645" s="190"/>
      <c r="AK645" s="190"/>
      <c r="AL645" s="190"/>
      <c r="AM645" s="190"/>
      <c r="AN645" s="190"/>
      <c r="AO645" s="190"/>
      <c r="AP645" s="190"/>
      <c r="AQ645" s="190">
        <v>1</v>
      </c>
      <c r="AR645" s="190"/>
      <c r="AS645" s="190"/>
      <c r="AT645" s="190"/>
      <c r="AV645" s="190">
        <f t="shared" si="487"/>
        <v>1</v>
      </c>
      <c r="AX645" s="192" t="s">
        <v>57</v>
      </c>
      <c r="AZ645" s="190">
        <v>1</v>
      </c>
      <c r="BA645" s="190">
        <f t="shared" si="478"/>
        <v>1</v>
      </c>
      <c r="BC645" s="190" t="s">
        <v>332</v>
      </c>
      <c r="BE645" s="190"/>
      <c r="BF645" s="625"/>
      <c r="BG645" s="190"/>
      <c r="BH645" s="625"/>
      <c r="BI645" s="190"/>
      <c r="BJ645" s="625"/>
      <c r="BK645" s="190"/>
      <c r="BL645" s="625"/>
      <c r="BM645" s="504">
        <f t="shared" si="479"/>
        <v>0</v>
      </c>
      <c r="BN645" s="626">
        <f t="shared" si="480"/>
        <v>0</v>
      </c>
      <c r="BO645" s="625">
        <f t="shared" si="481"/>
        <v>0</v>
      </c>
      <c r="BP645" s="159"/>
      <c r="BQ645" s="146"/>
    </row>
    <row r="646" spans="1:69" s="111" customFormat="1" ht="96.6" customHeight="1" x14ac:dyDescent="0.4">
      <c r="A646" s="354" t="s">
        <v>661</v>
      </c>
      <c r="B646" s="1280" t="s">
        <v>1274</v>
      </c>
      <c r="C646" s="1281"/>
      <c r="E646" s="354" t="s">
        <v>214</v>
      </c>
      <c r="G646" s="190" t="s">
        <v>850</v>
      </c>
      <c r="I646" s="354"/>
      <c r="J646" s="354"/>
      <c r="K646" s="354"/>
      <c r="L646" s="354">
        <v>1</v>
      </c>
      <c r="M646" s="354"/>
      <c r="O646" s="354"/>
      <c r="P646" s="354"/>
      <c r="Q646" s="354">
        <v>1</v>
      </c>
      <c r="R646" s="354"/>
      <c r="S646" s="354"/>
      <c r="U646" s="191" t="s">
        <v>354</v>
      </c>
      <c r="V646" s="354">
        <v>1</v>
      </c>
      <c r="W646" s="354"/>
      <c r="X646" s="354">
        <v>1</v>
      </c>
      <c r="Y646" s="354">
        <v>1</v>
      </c>
      <c r="Z646" s="354">
        <v>1</v>
      </c>
      <c r="AA646" s="354"/>
      <c r="AC646" s="112"/>
      <c r="AD646" s="132"/>
      <c r="AG646" s="190" t="s">
        <v>38</v>
      </c>
      <c r="AI646" s="354"/>
      <c r="AJ646" s="354"/>
      <c r="AK646" s="354"/>
      <c r="AL646" s="354"/>
      <c r="AM646" s="354"/>
      <c r="AN646" s="354"/>
      <c r="AO646" s="354"/>
      <c r="AP646" s="354"/>
      <c r="AQ646" s="354"/>
      <c r="AR646" s="354"/>
      <c r="AS646" s="354"/>
      <c r="AT646" s="354"/>
      <c r="AV646" s="354">
        <f t="shared" si="487"/>
        <v>0</v>
      </c>
      <c r="AX646" s="627" t="s">
        <v>33</v>
      </c>
      <c r="AZ646" s="354">
        <v>1</v>
      </c>
      <c r="BA646" s="190" t="str">
        <f t="shared" si="478"/>
        <v xml:space="preserve"> </v>
      </c>
      <c r="BC646" s="190"/>
      <c r="BE646" s="354"/>
      <c r="BF646" s="628"/>
      <c r="BG646" s="354"/>
      <c r="BH646" s="628"/>
      <c r="BI646" s="354"/>
      <c r="BJ646" s="628"/>
      <c r="BK646" s="354"/>
      <c r="BL646" s="628"/>
      <c r="BM646" s="629">
        <f t="shared" si="479"/>
        <v>0</v>
      </c>
      <c r="BN646" s="630" t="e">
        <f t="shared" si="480"/>
        <v>#DIV/0!</v>
      </c>
      <c r="BO646" s="628">
        <f t="shared" si="481"/>
        <v>0</v>
      </c>
      <c r="BP646" s="159"/>
      <c r="BQ646" s="349"/>
    </row>
    <row r="647" spans="1:69" s="111" customFormat="1" ht="113.4" customHeight="1" x14ac:dyDescent="0.4">
      <c r="A647" s="354" t="s">
        <v>662</v>
      </c>
      <c r="B647" s="1282" t="s">
        <v>1275</v>
      </c>
      <c r="C647" s="1282"/>
      <c r="E647" s="354" t="s">
        <v>214</v>
      </c>
      <c r="G647" s="190" t="s">
        <v>850</v>
      </c>
      <c r="I647" s="354"/>
      <c r="J647" s="354"/>
      <c r="K647" s="354"/>
      <c r="L647" s="354">
        <v>1</v>
      </c>
      <c r="M647" s="354"/>
      <c r="O647" s="354"/>
      <c r="P647" s="354"/>
      <c r="Q647" s="354"/>
      <c r="R647" s="354"/>
      <c r="S647" s="354">
        <v>1</v>
      </c>
      <c r="U647" s="191" t="s">
        <v>354</v>
      </c>
      <c r="V647" s="354">
        <v>1</v>
      </c>
      <c r="W647" s="354"/>
      <c r="X647" s="354">
        <v>1</v>
      </c>
      <c r="Y647" s="354">
        <v>1</v>
      </c>
      <c r="Z647" s="354">
        <v>1</v>
      </c>
      <c r="AA647" s="354"/>
      <c r="AC647" s="112"/>
      <c r="AD647" s="132"/>
      <c r="AG647" s="190" t="s">
        <v>208</v>
      </c>
      <c r="AI647" s="354"/>
      <c r="AJ647" s="354"/>
      <c r="AK647" s="354"/>
      <c r="AL647" s="354"/>
      <c r="AM647" s="354"/>
      <c r="AN647" s="354"/>
      <c r="AO647" s="354"/>
      <c r="AP647" s="354"/>
      <c r="AQ647" s="354">
        <v>1</v>
      </c>
      <c r="AR647" s="354"/>
      <c r="AS647" s="354"/>
      <c r="AT647" s="354"/>
      <c r="AV647" s="354">
        <f t="shared" ref="AV647" si="507">SUM(AI647:AT647)</f>
        <v>1</v>
      </c>
      <c r="AX647" s="627" t="s">
        <v>251</v>
      </c>
      <c r="AZ647" s="354">
        <v>1</v>
      </c>
      <c r="BA647" s="190">
        <f t="shared" si="478"/>
        <v>1</v>
      </c>
      <c r="BC647" s="190" t="s">
        <v>332</v>
      </c>
      <c r="BE647" s="354"/>
      <c r="BF647" s="628"/>
      <c r="BG647" s="354"/>
      <c r="BH647" s="628"/>
      <c r="BI647" s="354"/>
      <c r="BJ647" s="628"/>
      <c r="BK647" s="354"/>
      <c r="BL647" s="628"/>
      <c r="BM647" s="629">
        <f t="shared" ref="BM647" si="508">BE647+BG647+BI647+BK647</f>
        <v>0</v>
      </c>
      <c r="BN647" s="630">
        <f t="shared" ref="BN647" si="509">BM647/AV647</f>
        <v>0</v>
      </c>
      <c r="BO647" s="628">
        <f t="shared" ref="BO647" si="510">BF647+BH647+BJ647+BL647</f>
        <v>0</v>
      </c>
      <c r="BP647" s="159"/>
      <c r="BQ647" s="349"/>
    </row>
    <row r="648" spans="1:69" s="112" customFormat="1" ht="96.6" customHeight="1" x14ac:dyDescent="0.4">
      <c r="A648" s="190" t="s">
        <v>663</v>
      </c>
      <c r="B648" s="975" t="s">
        <v>1276</v>
      </c>
      <c r="C648" s="976"/>
      <c r="D648" s="371"/>
      <c r="E648" s="190" t="s">
        <v>214</v>
      </c>
      <c r="F648" s="371"/>
      <c r="G648" s="190" t="s">
        <v>850</v>
      </c>
      <c r="H648" s="371"/>
      <c r="I648" s="190"/>
      <c r="J648" s="190"/>
      <c r="K648" s="190"/>
      <c r="L648" s="190">
        <v>1</v>
      </c>
      <c r="M648" s="190"/>
      <c r="N648" s="111"/>
      <c r="O648" s="190"/>
      <c r="P648" s="190"/>
      <c r="Q648" s="190">
        <v>1</v>
      </c>
      <c r="R648" s="190"/>
      <c r="S648" s="190"/>
      <c r="T648" s="371"/>
      <c r="U648" s="193" t="s">
        <v>354</v>
      </c>
      <c r="V648" s="190">
        <v>1</v>
      </c>
      <c r="W648" s="190"/>
      <c r="X648" s="190">
        <v>1</v>
      </c>
      <c r="Y648" s="190">
        <v>1</v>
      </c>
      <c r="Z648" s="190">
        <v>1</v>
      </c>
      <c r="AA648" s="190"/>
      <c r="AB648" s="144"/>
      <c r="AD648" s="132"/>
      <c r="AE648" s="111"/>
      <c r="AF648" s="145"/>
      <c r="AG648" s="190" t="s">
        <v>821</v>
      </c>
      <c r="AH648" s="371"/>
      <c r="AI648" s="190"/>
      <c r="AJ648" s="190"/>
      <c r="AK648" s="190"/>
      <c r="AL648" s="190"/>
      <c r="AM648" s="190"/>
      <c r="AN648" s="190"/>
      <c r="AO648" s="190"/>
      <c r="AP648" s="190"/>
      <c r="AQ648" s="190">
        <v>1</v>
      </c>
      <c r="AR648" s="190"/>
      <c r="AS648" s="190"/>
      <c r="AT648" s="190"/>
      <c r="AV648" s="190">
        <f t="shared" si="487"/>
        <v>1</v>
      </c>
      <c r="AX648" s="192" t="s">
        <v>32</v>
      </c>
      <c r="AY648" s="371"/>
      <c r="AZ648" s="190">
        <v>1</v>
      </c>
      <c r="BA648" s="190">
        <f t="shared" si="478"/>
        <v>1</v>
      </c>
      <c r="BC648" s="190" t="s">
        <v>332</v>
      </c>
      <c r="BE648" s="190"/>
      <c r="BF648" s="625"/>
      <c r="BG648" s="190"/>
      <c r="BH648" s="625"/>
      <c r="BI648" s="190"/>
      <c r="BJ648" s="625"/>
      <c r="BK648" s="190"/>
      <c r="BL648" s="625"/>
      <c r="BM648" s="504">
        <f t="shared" si="479"/>
        <v>0</v>
      </c>
      <c r="BN648" s="626">
        <f t="shared" si="480"/>
        <v>0</v>
      </c>
      <c r="BO648" s="625">
        <f t="shared" si="481"/>
        <v>0</v>
      </c>
      <c r="BP648" s="159"/>
      <c r="BQ648" s="146"/>
    </row>
    <row r="649" spans="1:69" s="112" customFormat="1" ht="96.6" customHeight="1" x14ac:dyDescent="0.4">
      <c r="A649" s="190" t="s">
        <v>664</v>
      </c>
      <c r="B649" s="940" t="s">
        <v>1277</v>
      </c>
      <c r="C649" s="941"/>
      <c r="D649" s="371"/>
      <c r="E649" s="190" t="s">
        <v>214</v>
      </c>
      <c r="F649" s="371"/>
      <c r="G649" s="190" t="s">
        <v>850</v>
      </c>
      <c r="H649" s="371"/>
      <c r="I649" s="190"/>
      <c r="J649" s="190"/>
      <c r="K649" s="190"/>
      <c r="L649" s="190">
        <v>1</v>
      </c>
      <c r="M649" s="190"/>
      <c r="N649" s="371"/>
      <c r="O649" s="190"/>
      <c r="P649" s="190"/>
      <c r="Q649" s="190">
        <v>1</v>
      </c>
      <c r="R649" s="190"/>
      <c r="S649" s="190"/>
      <c r="T649" s="371"/>
      <c r="U649" s="193" t="s">
        <v>354</v>
      </c>
      <c r="V649" s="190">
        <v>1</v>
      </c>
      <c r="W649" s="190"/>
      <c r="X649" s="190">
        <v>1</v>
      </c>
      <c r="Y649" s="190">
        <v>1</v>
      </c>
      <c r="Z649" s="190">
        <v>1</v>
      </c>
      <c r="AA649" s="190"/>
      <c r="AB649" s="144"/>
      <c r="AD649" s="132"/>
      <c r="AE649" s="111"/>
      <c r="AF649" s="111"/>
      <c r="AG649" s="190" t="s">
        <v>827</v>
      </c>
      <c r="AH649" s="371"/>
      <c r="AI649" s="190"/>
      <c r="AJ649" s="190"/>
      <c r="AK649" s="190"/>
      <c r="AL649" s="190"/>
      <c r="AM649" s="190"/>
      <c r="AN649" s="190"/>
      <c r="AO649" s="190"/>
      <c r="AP649" s="190"/>
      <c r="AQ649" s="190">
        <v>1</v>
      </c>
      <c r="AR649" s="190"/>
      <c r="AS649" s="190"/>
      <c r="AT649" s="190"/>
      <c r="AV649" s="190">
        <f t="shared" si="487"/>
        <v>1</v>
      </c>
      <c r="AX649" s="192" t="s">
        <v>248</v>
      </c>
      <c r="AY649" s="371"/>
      <c r="AZ649" s="190">
        <v>1</v>
      </c>
      <c r="BA649" s="190">
        <f t="shared" si="478"/>
        <v>1</v>
      </c>
      <c r="BC649" s="190" t="s">
        <v>332</v>
      </c>
      <c r="BE649" s="190"/>
      <c r="BF649" s="625"/>
      <c r="BG649" s="190"/>
      <c r="BH649" s="625"/>
      <c r="BI649" s="190"/>
      <c r="BJ649" s="625"/>
      <c r="BK649" s="190"/>
      <c r="BL649" s="625"/>
      <c r="BM649" s="504">
        <f t="shared" si="479"/>
        <v>0</v>
      </c>
      <c r="BN649" s="626">
        <f t="shared" si="480"/>
        <v>0</v>
      </c>
      <c r="BO649" s="625">
        <f t="shared" si="481"/>
        <v>0</v>
      </c>
      <c r="BP649" s="159"/>
      <c r="BQ649" s="146"/>
    </row>
    <row r="650" spans="1:69" s="112" customFormat="1" ht="96.6" customHeight="1" x14ac:dyDescent="0.4">
      <c r="A650" s="190" t="s">
        <v>665</v>
      </c>
      <c r="B650" s="940" t="s">
        <v>1278</v>
      </c>
      <c r="C650" s="941"/>
      <c r="D650" s="371"/>
      <c r="E650" s="190" t="s">
        <v>214</v>
      </c>
      <c r="F650" s="371"/>
      <c r="G650" s="190" t="s">
        <v>850</v>
      </c>
      <c r="H650" s="371"/>
      <c r="I650" s="190"/>
      <c r="J650" s="190"/>
      <c r="K650" s="190"/>
      <c r="L650" s="190">
        <v>1</v>
      </c>
      <c r="M650" s="190"/>
      <c r="N650" s="371"/>
      <c r="O650" s="190"/>
      <c r="P650" s="190"/>
      <c r="Q650" s="190">
        <v>1</v>
      </c>
      <c r="R650" s="190"/>
      <c r="S650" s="190"/>
      <c r="T650" s="371"/>
      <c r="U650" s="193" t="s">
        <v>354</v>
      </c>
      <c r="V650" s="190">
        <v>1</v>
      </c>
      <c r="W650" s="190"/>
      <c r="X650" s="190">
        <v>1</v>
      </c>
      <c r="Y650" s="190">
        <v>1</v>
      </c>
      <c r="Z650" s="190">
        <v>1</v>
      </c>
      <c r="AA650" s="190"/>
      <c r="AB650" s="144"/>
      <c r="AD650" s="132"/>
      <c r="AE650" s="111"/>
      <c r="AF650" s="145"/>
      <c r="AG650" s="190" t="s">
        <v>250</v>
      </c>
      <c r="AH650" s="371"/>
      <c r="AI650" s="190"/>
      <c r="AJ650" s="190"/>
      <c r="AK650" s="190"/>
      <c r="AL650" s="190"/>
      <c r="AM650" s="190"/>
      <c r="AN650" s="190"/>
      <c r="AO650" s="190"/>
      <c r="AP650" s="190"/>
      <c r="AQ650" s="190">
        <v>1</v>
      </c>
      <c r="AR650" s="190"/>
      <c r="AS650" s="190"/>
      <c r="AT650" s="190"/>
      <c r="AV650" s="190">
        <f t="shared" ref="AV650" si="511">SUM(AI650:AT650)</f>
        <v>1</v>
      </c>
      <c r="AX650" s="192" t="s">
        <v>249</v>
      </c>
      <c r="AY650" s="371"/>
      <c r="AZ650" s="190">
        <v>1</v>
      </c>
      <c r="BA650" s="190">
        <f t="shared" ref="BA650" si="512">IF(AV650&lt;&gt;0,1," ")</f>
        <v>1</v>
      </c>
      <c r="BC650" s="190" t="s">
        <v>332</v>
      </c>
      <c r="BE650" s="190"/>
      <c r="BF650" s="625"/>
      <c r="BG650" s="190"/>
      <c r="BH650" s="625"/>
      <c r="BI650" s="190"/>
      <c r="BJ650" s="625"/>
      <c r="BK650" s="190"/>
      <c r="BL650" s="625"/>
      <c r="BM650" s="504">
        <f t="shared" ref="BM650" si="513">BE650+BG650+BI650+BK650</f>
        <v>0</v>
      </c>
      <c r="BN650" s="626">
        <f t="shared" ref="BN650" si="514">BM650/AV650</f>
        <v>0</v>
      </c>
      <c r="BO650" s="625">
        <f t="shared" ref="BO650" si="515">BF650+BH650+BJ650+BL650</f>
        <v>0</v>
      </c>
      <c r="BP650" s="159"/>
      <c r="BQ650" s="146"/>
    </row>
    <row r="651" spans="1:69" s="112" customFormat="1" ht="96.6" customHeight="1" x14ac:dyDescent="0.4">
      <c r="A651" s="190" t="s">
        <v>666</v>
      </c>
      <c r="B651" s="940" t="s">
        <v>1310</v>
      </c>
      <c r="C651" s="941"/>
      <c r="D651" s="371"/>
      <c r="E651" s="190" t="s">
        <v>214</v>
      </c>
      <c r="F651" s="371"/>
      <c r="G651" s="190" t="s">
        <v>850</v>
      </c>
      <c r="H651" s="371"/>
      <c r="I651" s="190"/>
      <c r="J651" s="190"/>
      <c r="K651" s="190"/>
      <c r="L651" s="190">
        <v>1</v>
      </c>
      <c r="M651" s="190"/>
      <c r="N651" s="371"/>
      <c r="O651" s="190"/>
      <c r="P651" s="190"/>
      <c r="Q651" s="190">
        <v>1</v>
      </c>
      <c r="R651" s="190"/>
      <c r="S651" s="190"/>
      <c r="T651" s="371"/>
      <c r="U651" s="193" t="s">
        <v>354</v>
      </c>
      <c r="V651" s="190">
        <v>1</v>
      </c>
      <c r="W651" s="190"/>
      <c r="X651" s="190">
        <v>1</v>
      </c>
      <c r="Y651" s="190">
        <v>1</v>
      </c>
      <c r="Z651" s="190">
        <v>1</v>
      </c>
      <c r="AA651" s="190"/>
      <c r="AB651" s="144"/>
      <c r="AD651" s="132"/>
      <c r="AE651" s="111"/>
      <c r="AF651" s="145"/>
      <c r="AG651" s="190" t="s">
        <v>66</v>
      </c>
      <c r="AH651" s="371"/>
      <c r="AI651" s="190"/>
      <c r="AJ651" s="190"/>
      <c r="AK651" s="190"/>
      <c r="AL651" s="190"/>
      <c r="AM651" s="190"/>
      <c r="AN651" s="190"/>
      <c r="AO651" s="190"/>
      <c r="AP651" s="190"/>
      <c r="AQ651" s="190">
        <v>1</v>
      </c>
      <c r="AR651" s="190"/>
      <c r="AS651" s="190"/>
      <c r="AT651" s="190"/>
      <c r="AV651" s="190">
        <f t="shared" si="487"/>
        <v>1</v>
      </c>
      <c r="AX651" s="192" t="s">
        <v>86</v>
      </c>
      <c r="AY651" s="371"/>
      <c r="AZ651" s="190">
        <v>1</v>
      </c>
      <c r="BA651" s="190">
        <f t="shared" si="478"/>
        <v>1</v>
      </c>
      <c r="BC651" s="190" t="s">
        <v>332</v>
      </c>
      <c r="BE651" s="190"/>
      <c r="BF651" s="625"/>
      <c r="BG651" s="190"/>
      <c r="BH651" s="625"/>
      <c r="BI651" s="190"/>
      <c r="BJ651" s="625"/>
      <c r="BK651" s="190"/>
      <c r="BL651" s="625"/>
      <c r="BM651" s="504">
        <f t="shared" si="479"/>
        <v>0</v>
      </c>
      <c r="BN651" s="626">
        <f t="shared" si="480"/>
        <v>0</v>
      </c>
      <c r="BO651" s="625">
        <f t="shared" si="481"/>
        <v>0</v>
      </c>
      <c r="BP651" s="159"/>
      <c r="BQ651" s="146"/>
    </row>
    <row r="652" spans="1:69" s="112" customFormat="1" ht="96.6" customHeight="1" x14ac:dyDescent="0.4">
      <c r="A652" s="190" t="s">
        <v>1309</v>
      </c>
      <c r="B652" s="940" t="s">
        <v>1279</v>
      </c>
      <c r="C652" s="941"/>
      <c r="D652" s="371"/>
      <c r="E652" s="190" t="s">
        <v>214</v>
      </c>
      <c r="F652" s="371"/>
      <c r="G652" s="190" t="s">
        <v>850</v>
      </c>
      <c r="H652" s="371"/>
      <c r="I652" s="190"/>
      <c r="J652" s="190"/>
      <c r="K652" s="190"/>
      <c r="L652" s="190">
        <v>1</v>
      </c>
      <c r="M652" s="190"/>
      <c r="N652" s="371"/>
      <c r="O652" s="190"/>
      <c r="P652" s="190"/>
      <c r="Q652" s="190">
        <v>1</v>
      </c>
      <c r="R652" s="190"/>
      <c r="S652" s="190"/>
      <c r="T652" s="371"/>
      <c r="U652" s="193" t="s">
        <v>354</v>
      </c>
      <c r="V652" s="190">
        <v>1</v>
      </c>
      <c r="W652" s="190"/>
      <c r="X652" s="190">
        <v>1</v>
      </c>
      <c r="Y652" s="190">
        <v>1</v>
      </c>
      <c r="Z652" s="190">
        <v>1</v>
      </c>
      <c r="AA652" s="190"/>
      <c r="AB652" s="144"/>
      <c r="AD652" s="132"/>
      <c r="AE652" s="111"/>
      <c r="AF652" s="145"/>
      <c r="AG652" s="190" t="s">
        <v>821</v>
      </c>
      <c r="AH652" s="371"/>
      <c r="AI652" s="190"/>
      <c r="AJ652" s="190"/>
      <c r="AK652" s="190"/>
      <c r="AL652" s="190"/>
      <c r="AM652" s="190"/>
      <c r="AN652" s="190"/>
      <c r="AO652" s="190"/>
      <c r="AP652" s="190"/>
      <c r="AQ652" s="190">
        <v>1</v>
      </c>
      <c r="AR652" s="190"/>
      <c r="AS652" s="190"/>
      <c r="AT652" s="190"/>
      <c r="AV652" s="190">
        <f t="shared" ref="AV652" si="516">SUM(AI652:AT652)</f>
        <v>1</v>
      </c>
      <c r="AX652" s="192" t="s">
        <v>787</v>
      </c>
      <c r="AY652" s="371"/>
      <c r="AZ652" s="190">
        <v>1</v>
      </c>
      <c r="BA652" s="190">
        <f t="shared" si="478"/>
        <v>1</v>
      </c>
      <c r="BC652" s="190" t="s">
        <v>332</v>
      </c>
      <c r="BE652" s="190"/>
      <c r="BF652" s="625"/>
      <c r="BG652" s="190"/>
      <c r="BH652" s="625"/>
      <c r="BI652" s="190"/>
      <c r="BJ652" s="625"/>
      <c r="BK652" s="190"/>
      <c r="BL652" s="625"/>
      <c r="BM652" s="504">
        <f t="shared" ref="BM652" si="517">BE652+BG652+BI652+BK652</f>
        <v>0</v>
      </c>
      <c r="BN652" s="626">
        <f t="shared" ref="BN652" si="518">BM652/AV652</f>
        <v>0</v>
      </c>
      <c r="BO652" s="625">
        <f t="shared" ref="BO652" si="519">BF652+BH652+BJ652+BL652</f>
        <v>0</v>
      </c>
      <c r="BP652" s="159"/>
      <c r="BQ652" s="146"/>
    </row>
    <row r="653" spans="1:69" s="91" customFormat="1" ht="9" customHeight="1" thickBot="1" x14ac:dyDescent="0.3">
      <c r="A653" s="111"/>
      <c r="B653" s="112"/>
      <c r="C653" s="112"/>
      <c r="D653" s="111"/>
      <c r="E653" s="111"/>
      <c r="F653" s="111"/>
      <c r="G653" s="111"/>
      <c r="H653" s="111"/>
      <c r="I653" s="111"/>
      <c r="J653" s="111"/>
      <c r="K653" s="111"/>
      <c r="L653" s="111"/>
      <c r="M653" s="111"/>
      <c r="N653" s="111"/>
      <c r="O653" s="111"/>
      <c r="P653" s="111"/>
      <c r="Q653" s="111"/>
      <c r="R653" s="111"/>
      <c r="S653" s="111"/>
      <c r="T653" s="111"/>
      <c r="U653" s="113"/>
      <c r="V653" s="111"/>
      <c r="W653" s="111"/>
      <c r="X653" s="111"/>
      <c r="Y653" s="111"/>
      <c r="Z653" s="111"/>
      <c r="AA653" s="111"/>
      <c r="AB653" s="111"/>
      <c r="AC653" s="114"/>
      <c r="AD653" s="132"/>
      <c r="AE653" s="111"/>
      <c r="AF653" s="111"/>
      <c r="AG653" s="111"/>
      <c r="AH653" s="111"/>
      <c r="AI653" s="111"/>
      <c r="AJ653" s="111"/>
      <c r="AK653" s="111"/>
      <c r="AL653" s="111"/>
      <c r="AM653" s="111"/>
      <c r="AN653" s="111"/>
      <c r="AO653" s="111"/>
      <c r="AP653" s="111"/>
      <c r="AQ653" s="111"/>
      <c r="AR653" s="111"/>
      <c r="AS653" s="111"/>
      <c r="AT653" s="111"/>
      <c r="AV653" s="111"/>
      <c r="AX653" s="112"/>
      <c r="AY653" s="111"/>
      <c r="AZ653" s="111"/>
      <c r="BA653" s="111"/>
      <c r="BC653" s="111"/>
      <c r="BF653" s="115"/>
      <c r="BH653" s="115"/>
      <c r="BJ653" s="115"/>
      <c r="BL653" s="115"/>
      <c r="BM653" s="116"/>
      <c r="BN653" s="116"/>
      <c r="BO653" s="115"/>
    </row>
    <row r="654" spans="1:69" s="203" customFormat="1" ht="60.6" customHeight="1" thickTop="1" thickBot="1" x14ac:dyDescent="0.3">
      <c r="A654" s="939" t="str">
        <f>B622</f>
        <v>MESAS DE SEGUIMIENTO A LA GESTIÓN</v>
      </c>
      <c r="B654" s="939"/>
      <c r="C654" s="443" t="s">
        <v>333</v>
      </c>
      <c r="D654" s="200"/>
      <c r="E654" s="370">
        <f>COUNTIF(BC625:BC652,"P")</f>
        <v>23</v>
      </c>
      <c r="F654" s="200"/>
      <c r="G654" s="580">
        <f>E654/(E654+E655)</f>
        <v>0.92</v>
      </c>
      <c r="H654" s="200"/>
      <c r="I654" s="370">
        <f>SUM(I625:I652)</f>
        <v>0</v>
      </c>
      <c r="J654" s="370">
        <f>SUM(J625:J652)</f>
        <v>0</v>
      </c>
      <c r="K654" s="370">
        <f>SUM(K625:K652)</f>
        <v>0</v>
      </c>
      <c r="L654" s="370">
        <f>SUM(L625:L652)</f>
        <v>28</v>
      </c>
      <c r="M654" s="370">
        <f>SUM(M625:M652)</f>
        <v>0</v>
      </c>
      <c r="N654" s="201"/>
      <c r="O654" s="370">
        <f>SUM(O625:O652)</f>
        <v>5</v>
      </c>
      <c r="P654" s="370">
        <f>SUM(P625:P652)</f>
        <v>10</v>
      </c>
      <c r="Q654" s="370">
        <f>SUM(Q625:Q652)</f>
        <v>11</v>
      </c>
      <c r="R654" s="370">
        <f>SUM(R625:R652)</f>
        <v>3</v>
      </c>
      <c r="S654" s="370">
        <f>SUM(S625:S652)</f>
        <v>1</v>
      </c>
      <c r="T654" s="200"/>
      <c r="U654" s="202"/>
      <c r="V654" s="200"/>
      <c r="W654" s="518">
        <f>SUM(W625:W652)</f>
        <v>0</v>
      </c>
      <c r="X654" s="518">
        <f>SUM(X625:X652)</f>
        <v>28</v>
      </c>
      <c r="Y654" s="518">
        <f>SUM(Y625:Y652)</f>
        <v>26</v>
      </c>
      <c r="Z654" s="518">
        <f>SUM(Z625:Z652)</f>
        <v>25</v>
      </c>
      <c r="AA654" s="518">
        <f>SUM(AA625:AA652)</f>
        <v>0</v>
      </c>
      <c r="AB654" s="200"/>
      <c r="AC654" s="887"/>
      <c r="AD654" s="639"/>
      <c r="AE654" s="200"/>
      <c r="AF654" s="200"/>
      <c r="AG654" s="370" t="s">
        <v>253</v>
      </c>
      <c r="AH654" s="200"/>
      <c r="AI654" s="939">
        <f>SUM(AI625:AK652)</f>
        <v>1</v>
      </c>
      <c r="AJ654" s="939"/>
      <c r="AK654" s="939"/>
      <c r="AL654" s="939">
        <f>SUM(AL625:AN652)</f>
        <v>1</v>
      </c>
      <c r="AM654" s="939"/>
      <c r="AN654" s="939"/>
      <c r="AO654" s="939">
        <f>SUM(AO625:AQ652)</f>
        <v>23</v>
      </c>
      <c r="AP654" s="939"/>
      <c r="AQ654" s="939"/>
      <c r="AR654" s="939">
        <f>SUM(AR625:AT652)</f>
        <v>0</v>
      </c>
      <c r="AS654" s="939"/>
      <c r="AT654" s="939"/>
      <c r="AV654" s="939">
        <f>SUM(AV625:AV652)</f>
        <v>25</v>
      </c>
      <c r="AX654" s="1265" t="s">
        <v>264</v>
      </c>
      <c r="AY654" s="200"/>
      <c r="AZ654" s="370">
        <f>SUM(AZ625:AZ652)</f>
        <v>28</v>
      </c>
      <c r="BA654" s="370">
        <f>SUM(BA625:BA652)</f>
        <v>25</v>
      </c>
      <c r="BC654" s="201"/>
      <c r="BE654" s="378">
        <f t="shared" ref="BE654:BM654" si="520">SUM(BE625:BE652)</f>
        <v>0</v>
      </c>
      <c r="BF654" s="847">
        <f t="shared" si="520"/>
        <v>0</v>
      </c>
      <c r="BG654" s="378">
        <f t="shared" si="520"/>
        <v>0</v>
      </c>
      <c r="BH654" s="847">
        <f t="shared" si="520"/>
        <v>0</v>
      </c>
      <c r="BI654" s="378">
        <f t="shared" si="520"/>
        <v>0</v>
      </c>
      <c r="BJ654" s="847">
        <f t="shared" si="520"/>
        <v>0</v>
      </c>
      <c r="BK654" s="378">
        <f t="shared" si="520"/>
        <v>0</v>
      </c>
      <c r="BL654" s="847">
        <f t="shared" si="520"/>
        <v>0</v>
      </c>
      <c r="BM654" s="1192">
        <f t="shared" si="520"/>
        <v>0</v>
      </c>
      <c r="BN654" s="1187">
        <f>BM654/AV654</f>
        <v>0</v>
      </c>
      <c r="BO654" s="847">
        <f>SUM(BO625:BO652)</f>
        <v>0</v>
      </c>
      <c r="BP654" s="204"/>
      <c r="BQ654" s="204"/>
    </row>
    <row r="655" spans="1:69" s="203" customFormat="1" ht="60.6" customHeight="1" thickTop="1" thickBot="1" x14ac:dyDescent="0.3">
      <c r="A655" s="939"/>
      <c r="B655" s="939"/>
      <c r="C655" s="443" t="s">
        <v>334</v>
      </c>
      <c r="D655" s="200"/>
      <c r="E655" s="370">
        <f>COUNTIF(BC625:BC652,"C")</f>
        <v>2</v>
      </c>
      <c r="F655" s="200"/>
      <c r="G655" s="580">
        <f>E655/(E654+E655)</f>
        <v>0.08</v>
      </c>
      <c r="H655" s="200"/>
      <c r="I655" s="939">
        <f>SUM(I654:M654)</f>
        <v>28</v>
      </c>
      <c r="J655" s="939"/>
      <c r="K655" s="939"/>
      <c r="L655" s="939"/>
      <c r="M655" s="939"/>
      <c r="N655" s="201"/>
      <c r="O655" s="939">
        <f>SUM(O654:S654)</f>
        <v>30</v>
      </c>
      <c r="P655" s="939"/>
      <c r="Q655" s="939"/>
      <c r="R655" s="939"/>
      <c r="S655" s="939"/>
      <c r="T655" s="200"/>
      <c r="U655" s="202"/>
      <c r="V655" s="200"/>
      <c r="W655" s="200"/>
      <c r="X655" s="200"/>
      <c r="Y655" s="200"/>
      <c r="Z655" s="200"/>
      <c r="AA655" s="200"/>
      <c r="AB655" s="200"/>
      <c r="AC655" s="887"/>
      <c r="AD655" s="639"/>
      <c r="AE655" s="200"/>
      <c r="AF655" s="200"/>
      <c r="AG655" s="370" t="s">
        <v>766</v>
      </c>
      <c r="AH655" s="200"/>
      <c r="AI655" s="939">
        <f>AI654+AL654+AO654+AR654</f>
        <v>25</v>
      </c>
      <c r="AJ655" s="939"/>
      <c r="AK655" s="939"/>
      <c r="AL655" s="939"/>
      <c r="AM655" s="939"/>
      <c r="AN655" s="939"/>
      <c r="AO655" s="939"/>
      <c r="AP655" s="939"/>
      <c r="AQ655" s="939"/>
      <c r="AR655" s="939"/>
      <c r="AS655" s="939"/>
      <c r="AT655" s="939"/>
      <c r="AV655" s="939"/>
      <c r="AX655" s="1265"/>
      <c r="AY655" s="200"/>
      <c r="AZ655" s="945">
        <f>BA654/AZ654</f>
        <v>0.8928571428571429</v>
      </c>
      <c r="BA655" s="945"/>
      <c r="BC655" s="206"/>
      <c r="BE655" s="372">
        <f>BE654/AI654</f>
        <v>0</v>
      </c>
      <c r="BF655" s="847"/>
      <c r="BG655" s="372">
        <f>BG654/AL654</f>
        <v>0</v>
      </c>
      <c r="BH655" s="847"/>
      <c r="BI655" s="372">
        <f>BI654/AO654</f>
        <v>0</v>
      </c>
      <c r="BJ655" s="847"/>
      <c r="BK655" s="372" t="e">
        <f>BK654/AR654</f>
        <v>#DIV/0!</v>
      </c>
      <c r="BL655" s="847"/>
      <c r="BM655" s="1192"/>
      <c r="BN655" s="1187"/>
      <c r="BO655" s="847"/>
      <c r="BP655" s="204"/>
      <c r="BQ655" s="204"/>
    </row>
    <row r="656" spans="1:69" s="91" customFormat="1" ht="23.4" thickTop="1" x14ac:dyDescent="0.25">
      <c r="A656" s="117"/>
      <c r="B656" s="118"/>
      <c r="C656" s="118"/>
      <c r="D656" s="111"/>
      <c r="E656" s="111"/>
      <c r="F656" s="111"/>
      <c r="G656" s="111"/>
      <c r="H656" s="111"/>
      <c r="I656" s="111"/>
      <c r="J656" s="111"/>
      <c r="K656" s="111"/>
      <c r="L656" s="111"/>
      <c r="M656" s="111"/>
      <c r="N656" s="111"/>
      <c r="O656" s="111"/>
      <c r="P656" s="111"/>
      <c r="Q656" s="111"/>
      <c r="R656" s="111"/>
      <c r="S656" s="111"/>
      <c r="T656" s="111"/>
      <c r="U656" s="113"/>
      <c r="V656" s="111"/>
      <c r="W656" s="111"/>
      <c r="X656" s="111"/>
      <c r="Y656" s="111"/>
      <c r="Z656" s="111"/>
      <c r="AA656" s="111"/>
      <c r="AB656" s="111"/>
      <c r="AC656" s="114"/>
      <c r="AD656" s="132"/>
      <c r="AE656" s="111"/>
      <c r="AF656" s="111"/>
      <c r="AG656" s="111"/>
      <c r="AH656" s="111"/>
      <c r="AI656" s="111"/>
      <c r="AJ656" s="111"/>
      <c r="AK656" s="111"/>
      <c r="AL656" s="111"/>
      <c r="AM656" s="111"/>
      <c r="AN656" s="111"/>
      <c r="AO656" s="111"/>
      <c r="AP656" s="111"/>
      <c r="AQ656" s="111"/>
      <c r="AR656" s="111"/>
      <c r="AS656" s="111"/>
      <c r="AT656" s="111"/>
      <c r="AV656" s="111"/>
      <c r="AX656" s="112"/>
      <c r="AY656" s="111"/>
      <c r="AZ656" s="111"/>
      <c r="BA656" s="111"/>
      <c r="BC656" s="111"/>
      <c r="BF656" s="115"/>
      <c r="BH656" s="115"/>
      <c r="BJ656" s="115"/>
      <c r="BL656" s="115"/>
      <c r="BM656" s="116"/>
      <c r="BN656" s="116"/>
      <c r="BO656" s="115"/>
    </row>
    <row r="657" spans="1:69" s="204" customFormat="1" ht="77.55" customHeight="1" x14ac:dyDescent="0.25">
      <c r="A657" s="306">
        <v>26</v>
      </c>
      <c r="B657" s="1251" t="s">
        <v>329</v>
      </c>
      <c r="C657" s="1252"/>
      <c r="D657" s="201"/>
      <c r="E657" s="111"/>
      <c r="F657" s="111"/>
      <c r="G657" s="111"/>
      <c r="H657" s="201"/>
      <c r="I657" s="201"/>
      <c r="J657" s="201"/>
      <c r="K657" s="201"/>
      <c r="L657" s="201"/>
      <c r="M657" s="201"/>
      <c r="N657" s="201"/>
      <c r="O657" s="201"/>
      <c r="P657" s="201"/>
      <c r="Q657" s="201"/>
      <c r="R657" s="201"/>
      <c r="S657" s="201"/>
      <c r="T657" s="201"/>
      <c r="U657" s="211"/>
      <c r="V657" s="210"/>
      <c r="W657" s="210"/>
      <c r="X657" s="210"/>
      <c r="Y657" s="210"/>
      <c r="Z657" s="210"/>
      <c r="AA657" s="210"/>
      <c r="AB657" s="201"/>
      <c r="AC657" s="207"/>
      <c r="AD657" s="205"/>
      <c r="AE657" s="201"/>
      <c r="AF657" s="201"/>
      <c r="AG657" s="210"/>
      <c r="AH657" s="201"/>
      <c r="AI657" s="201"/>
      <c r="AJ657" s="201"/>
      <c r="AK657" s="201"/>
      <c r="AL657" s="201"/>
      <c r="AM657" s="201"/>
      <c r="AN657" s="201"/>
      <c r="AO657" s="201"/>
      <c r="AP657" s="201"/>
      <c r="AQ657" s="201"/>
      <c r="AR657" s="201"/>
      <c r="AS657" s="201"/>
      <c r="AT657" s="201"/>
      <c r="AV657" s="201"/>
      <c r="AX657" s="207"/>
      <c r="AY657" s="201"/>
      <c r="AZ657" s="210"/>
      <c r="BA657" s="210"/>
      <c r="BC657" s="210"/>
      <c r="BF657" s="209"/>
      <c r="BH657" s="209"/>
      <c r="BJ657" s="209"/>
      <c r="BL657" s="209"/>
      <c r="BM657" s="203"/>
      <c r="BN657" s="203"/>
      <c r="BO657" s="209"/>
    </row>
    <row r="658" spans="1:69" s="111" customFormat="1" ht="82.5" customHeight="1" x14ac:dyDescent="0.25">
      <c r="A658" s="356" t="s">
        <v>667</v>
      </c>
      <c r="B658" s="948" t="s">
        <v>811</v>
      </c>
      <c r="C658" s="949"/>
      <c r="E658" s="356" t="s">
        <v>364</v>
      </c>
      <c r="G658" s="356" t="s">
        <v>850</v>
      </c>
      <c r="I658" s="356"/>
      <c r="J658" s="356">
        <v>1</v>
      </c>
      <c r="K658" s="356"/>
      <c r="L658" s="356"/>
      <c r="M658" s="356"/>
      <c r="N658" s="371"/>
      <c r="O658" s="356"/>
      <c r="P658" s="356"/>
      <c r="Q658" s="356"/>
      <c r="R658" s="356">
        <v>1</v>
      </c>
      <c r="S658" s="356"/>
      <c r="U658" s="307" t="s">
        <v>354</v>
      </c>
      <c r="V658" s="356">
        <v>1</v>
      </c>
      <c r="W658" s="356">
        <v>1</v>
      </c>
      <c r="X658" s="356">
        <v>1</v>
      </c>
      <c r="Y658" s="356">
        <v>1</v>
      </c>
      <c r="Z658" s="356">
        <v>1</v>
      </c>
      <c r="AA658" s="356"/>
      <c r="AC658" s="407" t="s">
        <v>240</v>
      </c>
      <c r="AD658" s="132"/>
      <c r="AE658" s="356" t="s">
        <v>785</v>
      </c>
      <c r="AG658" s="478" t="s">
        <v>794</v>
      </c>
      <c r="AI658" s="478"/>
      <c r="AJ658" s="478">
        <v>1</v>
      </c>
      <c r="AK658" s="478"/>
      <c r="AL658" s="478"/>
      <c r="AM658" s="478"/>
      <c r="AN658" s="478"/>
      <c r="AO658" s="478"/>
      <c r="AP658" s="478"/>
      <c r="AQ658" s="478"/>
      <c r="AR658" s="478"/>
      <c r="AS658" s="478"/>
      <c r="AT658" s="478"/>
      <c r="AV658" s="356">
        <f>SUM(AI658:AT658)</f>
        <v>1</v>
      </c>
      <c r="AX658" s="407" t="s">
        <v>55</v>
      </c>
      <c r="AZ658" s="356">
        <v>1</v>
      </c>
      <c r="BA658" s="356">
        <f>IF(AV658&lt;&gt;0,1," ")</f>
        <v>1</v>
      </c>
      <c r="BC658" s="356" t="s">
        <v>3</v>
      </c>
      <c r="BE658" s="356"/>
      <c r="BF658" s="124"/>
      <c r="BG658" s="356"/>
      <c r="BH658" s="124"/>
      <c r="BI658" s="356"/>
      <c r="BJ658" s="124"/>
      <c r="BK658" s="356"/>
      <c r="BL658" s="124"/>
      <c r="BM658" s="308">
        <f t="shared" ref="BM658:BM684" si="521">BE658+BG658+BI658+BK658</f>
        <v>0</v>
      </c>
      <c r="BN658" s="309">
        <f t="shared" ref="BN658:BN684" si="522">BM658/AV658</f>
        <v>0</v>
      </c>
      <c r="BO658" s="124">
        <f t="shared" ref="BO658:BO684" si="523">BF658+BH658+BJ658+BL658</f>
        <v>0</v>
      </c>
      <c r="BQ658" s="146"/>
    </row>
    <row r="659" spans="1:69" s="111" customFormat="1" ht="102" customHeight="1" x14ac:dyDescent="0.25">
      <c r="A659" s="356" t="s">
        <v>668</v>
      </c>
      <c r="B659" s="948" t="s">
        <v>1002</v>
      </c>
      <c r="C659" s="949"/>
      <c r="E659" s="356" t="s">
        <v>364</v>
      </c>
      <c r="G659" s="356" t="s">
        <v>850</v>
      </c>
      <c r="I659" s="356"/>
      <c r="J659" s="356">
        <v>1</v>
      </c>
      <c r="K659" s="356"/>
      <c r="L659" s="356"/>
      <c r="M659" s="356"/>
      <c r="N659" s="371"/>
      <c r="O659" s="356">
        <v>1</v>
      </c>
      <c r="P659" s="356">
        <v>1</v>
      </c>
      <c r="Q659" s="356">
        <v>1</v>
      </c>
      <c r="R659" s="356">
        <v>1</v>
      </c>
      <c r="S659" s="356">
        <v>1</v>
      </c>
      <c r="U659" s="307" t="s">
        <v>355</v>
      </c>
      <c r="V659" s="356">
        <v>1</v>
      </c>
      <c r="W659" s="356">
        <v>1</v>
      </c>
      <c r="X659" s="356">
        <v>1</v>
      </c>
      <c r="Y659" s="356">
        <v>1</v>
      </c>
      <c r="Z659" s="356">
        <v>1</v>
      </c>
      <c r="AA659" s="356"/>
      <c r="AC659" s="407" t="s">
        <v>245</v>
      </c>
      <c r="AD659" s="132"/>
      <c r="AE659" s="356" t="s">
        <v>785</v>
      </c>
      <c r="AG659" s="478" t="s">
        <v>396</v>
      </c>
      <c r="AI659" s="356">
        <v>1</v>
      </c>
      <c r="AJ659" s="356"/>
      <c r="AK659" s="356">
        <v>1</v>
      </c>
      <c r="AL659" s="356"/>
      <c r="AM659" s="356">
        <v>1</v>
      </c>
      <c r="AN659" s="356"/>
      <c r="AO659" s="359">
        <v>1</v>
      </c>
      <c r="AP659" s="359"/>
      <c r="AQ659" s="359">
        <v>1</v>
      </c>
      <c r="AR659" s="359"/>
      <c r="AS659" s="359">
        <v>1</v>
      </c>
      <c r="AT659" s="478"/>
      <c r="AV659" s="356">
        <f t="shared" ref="AV659" si="524">SUM(AI659:AT659)</f>
        <v>6</v>
      </c>
      <c r="AX659" s="407" t="s">
        <v>55</v>
      </c>
      <c r="AZ659" s="356">
        <v>1</v>
      </c>
      <c r="BA659" s="356">
        <f t="shared" ref="BA659:BA662" si="525">IF(AV659&lt;&gt;0,1," ")</f>
        <v>1</v>
      </c>
      <c r="BC659" s="356" t="s">
        <v>3</v>
      </c>
      <c r="BE659" s="356"/>
      <c r="BF659" s="124"/>
      <c r="BG659" s="356"/>
      <c r="BH659" s="124"/>
      <c r="BI659" s="356"/>
      <c r="BJ659" s="124"/>
      <c r="BK659" s="356"/>
      <c r="BL659" s="124"/>
      <c r="BM659" s="308">
        <f t="shared" ref="BM659" si="526">BE659+BG659+BI659+BK659</f>
        <v>0</v>
      </c>
      <c r="BN659" s="309">
        <f t="shared" ref="BN659" si="527">BM659/AV659</f>
        <v>0</v>
      </c>
      <c r="BO659" s="124">
        <f t="shared" ref="BO659" si="528">BF659+BH659+BJ659+BL659</f>
        <v>0</v>
      </c>
      <c r="BQ659" s="146"/>
    </row>
    <row r="660" spans="1:69" s="111" customFormat="1" ht="102" customHeight="1" x14ac:dyDescent="0.25">
      <c r="A660" s="356" t="s">
        <v>669</v>
      </c>
      <c r="B660" s="948" t="s">
        <v>1001</v>
      </c>
      <c r="C660" s="949"/>
      <c r="E660" s="356" t="s">
        <v>1305</v>
      </c>
      <c r="G660" s="356" t="s">
        <v>850</v>
      </c>
      <c r="I660" s="356"/>
      <c r="J660" s="356">
        <v>1</v>
      </c>
      <c r="K660" s="356"/>
      <c r="L660" s="356"/>
      <c r="M660" s="356"/>
      <c r="N660" s="371"/>
      <c r="O660" s="356">
        <v>1</v>
      </c>
      <c r="P660" s="356">
        <v>1</v>
      </c>
      <c r="Q660" s="356">
        <v>1</v>
      </c>
      <c r="R660" s="356">
        <v>1</v>
      </c>
      <c r="S660" s="356">
        <v>1</v>
      </c>
      <c r="U660" s="307" t="s">
        <v>355</v>
      </c>
      <c r="V660" s="356">
        <v>1</v>
      </c>
      <c r="W660" s="356">
        <v>1</v>
      </c>
      <c r="X660" s="356">
        <v>1</v>
      </c>
      <c r="Y660" s="356">
        <v>1</v>
      </c>
      <c r="Z660" s="356"/>
      <c r="AA660" s="356"/>
      <c r="AC660" s="407" t="s">
        <v>245</v>
      </c>
      <c r="AD660" s="132"/>
      <c r="AE660" s="356" t="s">
        <v>785</v>
      </c>
      <c r="AG660" s="478" t="s">
        <v>396</v>
      </c>
      <c r="AI660" s="356"/>
      <c r="AJ660" s="356"/>
      <c r="AK660" s="356"/>
      <c r="AL660" s="356"/>
      <c r="AM660" s="356"/>
      <c r="AN660" s="356"/>
      <c r="AO660" s="356"/>
      <c r="AP660" s="478"/>
      <c r="AQ660" s="356"/>
      <c r="AR660" s="356"/>
      <c r="AS660" s="356"/>
      <c r="AT660" s="356"/>
      <c r="AV660" s="356">
        <f t="shared" ref="AV660:AV684" si="529">SUM(AI660:AT660)</f>
        <v>0</v>
      </c>
      <c r="AX660" s="407" t="s">
        <v>55</v>
      </c>
      <c r="AZ660" s="356">
        <v>1</v>
      </c>
      <c r="BA660" s="356" t="str">
        <f t="shared" si="525"/>
        <v xml:space="preserve"> </v>
      </c>
      <c r="BC660" s="356" t="s">
        <v>3</v>
      </c>
      <c r="BE660" s="356"/>
      <c r="BF660" s="124"/>
      <c r="BG660" s="356"/>
      <c r="BH660" s="124"/>
      <c r="BI660" s="356"/>
      <c r="BJ660" s="124"/>
      <c r="BK660" s="356"/>
      <c r="BL660" s="124"/>
      <c r="BM660" s="308">
        <f t="shared" si="521"/>
        <v>0</v>
      </c>
      <c r="BN660" s="309" t="e">
        <f t="shared" si="522"/>
        <v>#DIV/0!</v>
      </c>
      <c r="BO660" s="124">
        <f t="shared" si="523"/>
        <v>0</v>
      </c>
      <c r="BQ660" s="146"/>
    </row>
    <row r="661" spans="1:69" s="111" customFormat="1" ht="102" customHeight="1" x14ac:dyDescent="0.25">
      <c r="A661" s="356" t="s">
        <v>670</v>
      </c>
      <c r="B661" s="948" t="s">
        <v>411</v>
      </c>
      <c r="C661" s="949"/>
      <c r="E661" s="356" t="s">
        <v>364</v>
      </c>
      <c r="G661" s="356" t="s">
        <v>850</v>
      </c>
      <c r="I661" s="356"/>
      <c r="J661" s="356"/>
      <c r="K661" s="356"/>
      <c r="L661" s="356"/>
      <c r="M661" s="356">
        <v>1</v>
      </c>
      <c r="N661" s="371"/>
      <c r="O661" s="356"/>
      <c r="P661" s="356"/>
      <c r="Q661" s="356">
        <v>1</v>
      </c>
      <c r="R661" s="356"/>
      <c r="S661" s="356"/>
      <c r="U661" s="307" t="s">
        <v>355</v>
      </c>
      <c r="V661" s="356">
        <v>1</v>
      </c>
      <c r="W661" s="356">
        <v>1</v>
      </c>
      <c r="X661" s="356">
        <v>1</v>
      </c>
      <c r="Y661" s="356">
        <v>1</v>
      </c>
      <c r="Z661" s="356">
        <v>1</v>
      </c>
      <c r="AA661" s="356"/>
      <c r="AC661" s="407" t="s">
        <v>245</v>
      </c>
      <c r="AD661" s="132"/>
      <c r="AE661" s="356" t="s">
        <v>785</v>
      </c>
      <c r="AG661" s="478" t="s">
        <v>396</v>
      </c>
      <c r="AI661" s="356"/>
      <c r="AJ661" s="356"/>
      <c r="AK661" s="356"/>
      <c r="AL661" s="356">
        <v>1</v>
      </c>
      <c r="AM661" s="356"/>
      <c r="AN661" s="356"/>
      <c r="AO661" s="478"/>
      <c r="AP661" s="356"/>
      <c r="AQ661" s="359">
        <v>1</v>
      </c>
      <c r="AR661" s="478"/>
      <c r="AS661" s="356"/>
      <c r="AT661" s="356"/>
      <c r="AV661" s="356">
        <f t="shared" si="529"/>
        <v>2</v>
      </c>
      <c r="AX661" s="407" t="s">
        <v>55</v>
      </c>
      <c r="AZ661" s="356">
        <v>1</v>
      </c>
      <c r="BA661" s="356">
        <f t="shared" si="525"/>
        <v>1</v>
      </c>
      <c r="BC661" s="356" t="s">
        <v>3</v>
      </c>
      <c r="BE661" s="356"/>
      <c r="BF661" s="124"/>
      <c r="BG661" s="356"/>
      <c r="BH661" s="124"/>
      <c r="BI661" s="356"/>
      <c r="BJ661" s="124"/>
      <c r="BK661" s="356"/>
      <c r="BL661" s="124"/>
      <c r="BM661" s="308">
        <f t="shared" si="521"/>
        <v>0</v>
      </c>
      <c r="BN661" s="309">
        <f t="shared" si="522"/>
        <v>0</v>
      </c>
      <c r="BO661" s="124">
        <f t="shared" si="523"/>
        <v>0</v>
      </c>
      <c r="BQ661" s="146"/>
    </row>
    <row r="662" spans="1:69" s="111" customFormat="1" ht="93.75" customHeight="1" x14ac:dyDescent="0.25">
      <c r="A662" s="356" t="s">
        <v>671</v>
      </c>
      <c r="B662" s="948" t="s">
        <v>410</v>
      </c>
      <c r="C662" s="949"/>
      <c r="E662" s="356" t="s">
        <v>364</v>
      </c>
      <c r="G662" s="356" t="s">
        <v>850</v>
      </c>
      <c r="I662" s="356"/>
      <c r="J662" s="356"/>
      <c r="K662" s="356">
        <v>1</v>
      </c>
      <c r="L662" s="356"/>
      <c r="M662" s="356"/>
      <c r="N662" s="371"/>
      <c r="O662" s="356"/>
      <c r="P662" s="356"/>
      <c r="Q662" s="356"/>
      <c r="R662" s="356">
        <v>1</v>
      </c>
      <c r="S662" s="356"/>
      <c r="U662" s="307" t="s">
        <v>354</v>
      </c>
      <c r="V662" s="356">
        <v>1</v>
      </c>
      <c r="W662" s="356">
        <v>1</v>
      </c>
      <c r="X662" s="356">
        <v>1</v>
      </c>
      <c r="Y662" s="356">
        <v>1</v>
      </c>
      <c r="Z662" s="356">
        <v>1</v>
      </c>
      <c r="AA662" s="356"/>
      <c r="AC662" s="407" t="s">
        <v>241</v>
      </c>
      <c r="AD662" s="132"/>
      <c r="AE662" s="356" t="s">
        <v>785</v>
      </c>
      <c r="AG662" s="478" t="s">
        <v>64</v>
      </c>
      <c r="AI662" s="356">
        <v>1</v>
      </c>
      <c r="AJ662" s="356"/>
      <c r="AK662" s="356"/>
      <c r="AL662" s="356">
        <v>1</v>
      </c>
      <c r="AM662" s="356"/>
      <c r="AN662" s="356"/>
      <c r="AO662" s="356">
        <v>1</v>
      </c>
      <c r="AP662" s="356"/>
      <c r="AQ662" s="356"/>
      <c r="AR662" s="356">
        <v>1</v>
      </c>
      <c r="AS662" s="356"/>
      <c r="AT662" s="356"/>
      <c r="AV662" s="356">
        <f t="shared" si="529"/>
        <v>4</v>
      </c>
      <c r="AX662" s="407" t="s">
        <v>55</v>
      </c>
      <c r="AZ662" s="356">
        <v>1</v>
      </c>
      <c r="BA662" s="356">
        <f t="shared" si="525"/>
        <v>1</v>
      </c>
      <c r="BC662" s="356" t="s">
        <v>3</v>
      </c>
      <c r="BE662" s="356"/>
      <c r="BF662" s="124"/>
      <c r="BG662" s="356"/>
      <c r="BH662" s="124"/>
      <c r="BI662" s="356"/>
      <c r="BJ662" s="124"/>
      <c r="BK662" s="356"/>
      <c r="BL662" s="124"/>
      <c r="BM662" s="308">
        <f t="shared" si="521"/>
        <v>0</v>
      </c>
      <c r="BN662" s="309">
        <f t="shared" si="522"/>
        <v>0</v>
      </c>
      <c r="BO662" s="124">
        <f t="shared" si="523"/>
        <v>0</v>
      </c>
      <c r="BQ662" s="253"/>
    </row>
    <row r="663" spans="1:69" s="112" customFormat="1" ht="72" customHeight="1" x14ac:dyDescent="0.25">
      <c r="A663" s="356" t="s">
        <v>672</v>
      </c>
      <c r="B663" s="937" t="s">
        <v>795</v>
      </c>
      <c r="C663" s="937"/>
      <c r="D663" s="371"/>
      <c r="E663" s="942" t="s">
        <v>364</v>
      </c>
      <c r="F663" s="371"/>
      <c r="G663" s="942" t="s">
        <v>850</v>
      </c>
      <c r="H663" s="371"/>
      <c r="I663" s="942"/>
      <c r="J663" s="938">
        <v>1</v>
      </c>
      <c r="K663" s="938"/>
      <c r="L663" s="938"/>
      <c r="M663" s="938"/>
      <c r="N663" s="371"/>
      <c r="O663" s="938"/>
      <c r="P663" s="938"/>
      <c r="Q663" s="938"/>
      <c r="R663" s="938">
        <v>1</v>
      </c>
      <c r="S663" s="938"/>
      <c r="T663" s="144"/>
      <c r="U663" s="957" t="s">
        <v>355</v>
      </c>
      <c r="V663" s="942">
        <v>1</v>
      </c>
      <c r="W663" s="942"/>
      <c r="X663" s="942"/>
      <c r="Y663" s="942"/>
      <c r="Z663" s="942"/>
      <c r="AA663" s="942"/>
      <c r="AB663" s="371"/>
      <c r="AC663" s="937" t="s">
        <v>240</v>
      </c>
      <c r="AD663" s="632"/>
      <c r="AE663" s="938" t="s">
        <v>61</v>
      </c>
      <c r="AF663" s="371"/>
      <c r="AG663" s="359" t="s">
        <v>208</v>
      </c>
      <c r="AH663" s="371"/>
      <c r="AI663" s="959"/>
      <c r="AJ663" s="959"/>
      <c r="AK663" s="959"/>
      <c r="AL663" s="959"/>
      <c r="AM663" s="959"/>
      <c r="AN663" s="959"/>
      <c r="AO663" s="959"/>
      <c r="AP663" s="959"/>
      <c r="AQ663" s="959"/>
      <c r="AR663" s="959"/>
      <c r="AS663" s="962"/>
      <c r="AT663" s="959"/>
      <c r="AU663" s="91"/>
      <c r="AV663" s="942">
        <f t="shared" ref="AV663" si="530">SUM(AI663:AT663)</f>
        <v>0</v>
      </c>
      <c r="AW663" s="91"/>
      <c r="AX663" s="937" t="s">
        <v>55</v>
      </c>
      <c r="AY663" s="145"/>
      <c r="AZ663" s="938">
        <v>1</v>
      </c>
      <c r="BA663" s="942" t="str">
        <f>IF(AV663&lt;&gt;0,1," ")</f>
        <v xml:space="preserve"> </v>
      </c>
      <c r="BB663" s="91"/>
      <c r="BC663" s="356" t="s">
        <v>332</v>
      </c>
      <c r="BE663" s="942"/>
      <c r="BF663" s="699"/>
      <c r="BG663" s="942"/>
      <c r="BH663" s="699"/>
      <c r="BI663" s="942"/>
      <c r="BJ663" s="699"/>
      <c r="BK663" s="942"/>
      <c r="BL663" s="699"/>
      <c r="BM663" s="1177">
        <f t="shared" ref="BM663" si="531">BE663+BG663+BI663+BK663</f>
        <v>0</v>
      </c>
      <c r="BN663" s="1180" t="e">
        <f t="shared" ref="BN663" si="532">BM663/AV663</f>
        <v>#DIV/0!</v>
      </c>
      <c r="BO663" s="699">
        <f t="shared" ref="BO663" si="533">BF663+BH663+BJ663+BL663</f>
        <v>0</v>
      </c>
      <c r="BQ663" s="715"/>
    </row>
    <row r="664" spans="1:69" s="112" customFormat="1" ht="72" customHeight="1" x14ac:dyDescent="0.25">
      <c r="A664" s="356" t="s">
        <v>672</v>
      </c>
      <c r="B664" s="937"/>
      <c r="C664" s="937"/>
      <c r="D664" s="371"/>
      <c r="E664" s="943"/>
      <c r="F664" s="371"/>
      <c r="G664" s="943"/>
      <c r="H664" s="371"/>
      <c r="I664" s="943"/>
      <c r="J664" s="938"/>
      <c r="K664" s="938"/>
      <c r="L664" s="938"/>
      <c r="M664" s="938"/>
      <c r="N664" s="371"/>
      <c r="O664" s="938"/>
      <c r="P664" s="938"/>
      <c r="Q664" s="938"/>
      <c r="R664" s="938"/>
      <c r="S664" s="938"/>
      <c r="T664" s="144"/>
      <c r="U664" s="958"/>
      <c r="V664" s="943"/>
      <c r="W664" s="943"/>
      <c r="X664" s="943"/>
      <c r="Y664" s="943"/>
      <c r="Z664" s="943"/>
      <c r="AA664" s="943"/>
      <c r="AB664" s="371"/>
      <c r="AC664" s="937"/>
      <c r="AD664" s="632"/>
      <c r="AE664" s="938"/>
      <c r="AF664" s="371"/>
      <c r="AG664" s="359" t="s">
        <v>66</v>
      </c>
      <c r="AH664" s="371"/>
      <c r="AI664" s="959"/>
      <c r="AJ664" s="959"/>
      <c r="AK664" s="959"/>
      <c r="AL664" s="959"/>
      <c r="AM664" s="959"/>
      <c r="AN664" s="959"/>
      <c r="AO664" s="959"/>
      <c r="AP664" s="959"/>
      <c r="AQ664" s="959"/>
      <c r="AR664" s="1295"/>
      <c r="AS664" s="1296"/>
      <c r="AT664" s="959"/>
      <c r="AU664" s="91"/>
      <c r="AV664" s="943"/>
      <c r="AW664" s="91"/>
      <c r="AX664" s="937"/>
      <c r="AY664" s="145"/>
      <c r="AZ664" s="938"/>
      <c r="BA664" s="943"/>
      <c r="BB664" s="91"/>
      <c r="BC664" s="356" t="s">
        <v>332</v>
      </c>
      <c r="BE664" s="943"/>
      <c r="BF664" s="700"/>
      <c r="BG664" s="943"/>
      <c r="BH664" s="700"/>
      <c r="BI664" s="943"/>
      <c r="BJ664" s="700"/>
      <c r="BK664" s="943"/>
      <c r="BL664" s="700"/>
      <c r="BM664" s="1178"/>
      <c r="BN664" s="1181"/>
      <c r="BO664" s="700"/>
      <c r="BQ664" s="716"/>
    </row>
    <row r="665" spans="1:69" s="111" customFormat="1" ht="101.4" customHeight="1" x14ac:dyDescent="0.25">
      <c r="A665" s="356" t="s">
        <v>673</v>
      </c>
      <c r="B665" s="1284" t="s">
        <v>707</v>
      </c>
      <c r="C665" s="1285"/>
      <c r="E665" s="356" t="s">
        <v>709</v>
      </c>
      <c r="G665" s="356" t="s">
        <v>850</v>
      </c>
      <c r="I665" s="356">
        <v>1</v>
      </c>
      <c r="J665" s="356"/>
      <c r="K665" s="356"/>
      <c r="L665" s="356"/>
      <c r="M665" s="356"/>
      <c r="N665" s="371"/>
      <c r="O665" s="356">
        <v>1</v>
      </c>
      <c r="P665" s="356"/>
      <c r="Q665" s="356"/>
      <c r="R665" s="356">
        <v>1</v>
      </c>
      <c r="S665" s="356"/>
      <c r="U665" s="307" t="s">
        <v>355</v>
      </c>
      <c r="V665" s="356">
        <v>1</v>
      </c>
      <c r="W665" s="356"/>
      <c r="X665" s="356">
        <v>1</v>
      </c>
      <c r="Y665" s="356">
        <v>1</v>
      </c>
      <c r="Z665" s="356">
        <v>1</v>
      </c>
      <c r="AA665" s="356"/>
      <c r="AC665" s="407"/>
      <c r="AD665" s="132"/>
      <c r="AG665" s="359" t="s">
        <v>66</v>
      </c>
      <c r="AI665" s="406"/>
      <c r="AJ665" s="406"/>
      <c r="AK665" s="406"/>
      <c r="AL665" s="406"/>
      <c r="AM665" s="406"/>
      <c r="AN665" s="406"/>
      <c r="AO665" s="406"/>
      <c r="AP665" s="406">
        <v>1</v>
      </c>
      <c r="AQ665" s="406"/>
      <c r="AR665" s="406"/>
      <c r="AS665" s="406"/>
      <c r="AT665" s="406"/>
      <c r="AV665" s="356">
        <f t="shared" si="529"/>
        <v>1</v>
      </c>
      <c r="AX665" s="407" t="s">
        <v>35</v>
      </c>
      <c r="AZ665" s="356">
        <v>1</v>
      </c>
      <c r="BA665" s="356">
        <f t="shared" ref="BA665:BA670" si="534">IF(AV665&lt;&gt;0,1," ")</f>
        <v>1</v>
      </c>
      <c r="BC665" s="356" t="s">
        <v>332</v>
      </c>
      <c r="BE665" s="356"/>
      <c r="BF665" s="124"/>
      <c r="BG665" s="356"/>
      <c r="BH665" s="124"/>
      <c r="BI665" s="356"/>
      <c r="BJ665" s="124"/>
      <c r="BK665" s="356"/>
      <c r="BL665" s="124"/>
      <c r="BM665" s="308">
        <f t="shared" si="521"/>
        <v>0</v>
      </c>
      <c r="BN665" s="309">
        <f t="shared" ref="BN665:BN670" si="535">BM665/AV665</f>
        <v>0</v>
      </c>
      <c r="BO665" s="124">
        <f t="shared" si="523"/>
        <v>0</v>
      </c>
      <c r="BQ665" s="146"/>
    </row>
    <row r="666" spans="1:69" s="112" customFormat="1" ht="161.4" customHeight="1" x14ac:dyDescent="0.25">
      <c r="A666" s="344" t="s">
        <v>674</v>
      </c>
      <c r="B666" s="950" t="s">
        <v>530</v>
      </c>
      <c r="C666" s="951"/>
      <c r="D666" s="371"/>
      <c r="E666" s="344" t="s">
        <v>358</v>
      </c>
      <c r="F666" s="371"/>
      <c r="G666" s="344" t="s">
        <v>850</v>
      </c>
      <c r="H666" s="371"/>
      <c r="I666" s="344"/>
      <c r="J666" s="344"/>
      <c r="K666" s="344"/>
      <c r="L666" s="344">
        <v>1</v>
      </c>
      <c r="M666" s="344"/>
      <c r="N666" s="371"/>
      <c r="O666" s="344"/>
      <c r="P666" s="344"/>
      <c r="Q666" s="344"/>
      <c r="R666" s="344">
        <v>1</v>
      </c>
      <c r="S666" s="344"/>
      <c r="T666" s="144"/>
      <c r="U666" s="350" t="s">
        <v>353</v>
      </c>
      <c r="V666" s="344">
        <v>1</v>
      </c>
      <c r="W666" s="344"/>
      <c r="X666" s="344"/>
      <c r="Y666" s="344"/>
      <c r="Z666" s="344"/>
      <c r="AA666" s="344"/>
      <c r="AB666" s="371"/>
      <c r="AC666" s="351" t="s">
        <v>240</v>
      </c>
      <c r="AD666" s="632"/>
      <c r="AE666" s="344" t="s">
        <v>785</v>
      </c>
      <c r="AF666" s="371"/>
      <c r="AG666" s="359" t="s">
        <v>713</v>
      </c>
      <c r="AH666" s="371"/>
      <c r="AI666" s="344"/>
      <c r="AJ666" s="344"/>
      <c r="AK666" s="344"/>
      <c r="AL666" s="344"/>
      <c r="AM666" s="344"/>
      <c r="AN666" s="344"/>
      <c r="AO666" s="344"/>
      <c r="AP666" s="344"/>
      <c r="AQ666" s="344"/>
      <c r="AR666" s="344"/>
      <c r="AS666" s="344"/>
      <c r="AT666" s="344"/>
      <c r="AU666" s="91"/>
      <c r="AV666" s="344">
        <f t="shared" si="529"/>
        <v>0</v>
      </c>
      <c r="AW666" s="91"/>
      <c r="AX666" s="351" t="s">
        <v>55</v>
      </c>
      <c r="AY666" s="145"/>
      <c r="AZ666" s="344">
        <v>1</v>
      </c>
      <c r="BA666" s="356" t="str">
        <f t="shared" si="534"/>
        <v xml:space="preserve"> </v>
      </c>
      <c r="BB666" s="91"/>
      <c r="BC666" s="356"/>
      <c r="BE666" s="344"/>
      <c r="BF666" s="347"/>
      <c r="BG666" s="344"/>
      <c r="BH666" s="347"/>
      <c r="BI666" s="344"/>
      <c r="BJ666" s="347"/>
      <c r="BK666" s="344"/>
      <c r="BL666" s="347"/>
      <c r="BM666" s="352">
        <f t="shared" si="521"/>
        <v>0</v>
      </c>
      <c r="BN666" s="353" t="e">
        <f t="shared" si="535"/>
        <v>#DIV/0!</v>
      </c>
      <c r="BO666" s="347">
        <f t="shared" si="523"/>
        <v>0</v>
      </c>
      <c r="BQ666" s="349"/>
    </row>
    <row r="667" spans="1:69" s="112" customFormat="1" ht="91.2" x14ac:dyDescent="0.25">
      <c r="A667" s="344" t="s">
        <v>675</v>
      </c>
      <c r="B667" s="1247" t="s">
        <v>500</v>
      </c>
      <c r="C667" s="951"/>
      <c r="D667" s="371"/>
      <c r="E667" s="344" t="s">
        <v>358</v>
      </c>
      <c r="F667" s="371"/>
      <c r="G667" s="344" t="s">
        <v>850</v>
      </c>
      <c r="H667" s="371"/>
      <c r="I667" s="344"/>
      <c r="J667" s="344"/>
      <c r="K667" s="344"/>
      <c r="L667" s="344">
        <v>1</v>
      </c>
      <c r="M667" s="344"/>
      <c r="N667" s="371"/>
      <c r="O667" s="344"/>
      <c r="P667" s="344"/>
      <c r="Q667" s="344"/>
      <c r="R667" s="344">
        <v>1</v>
      </c>
      <c r="S667" s="344"/>
      <c r="T667" s="144"/>
      <c r="U667" s="350" t="s">
        <v>353</v>
      </c>
      <c r="V667" s="344">
        <v>1</v>
      </c>
      <c r="W667" s="344"/>
      <c r="X667" s="344"/>
      <c r="Y667" s="344"/>
      <c r="Z667" s="344"/>
      <c r="AA667" s="344"/>
      <c r="AB667" s="371"/>
      <c r="AC667" s="351" t="s">
        <v>242</v>
      </c>
      <c r="AD667" s="632"/>
      <c r="AE667" s="344" t="s">
        <v>785</v>
      </c>
      <c r="AF667" s="371"/>
      <c r="AG667" s="356" t="s">
        <v>713</v>
      </c>
      <c r="AH667" s="371"/>
      <c r="AI667" s="344"/>
      <c r="AJ667" s="344"/>
      <c r="AK667" s="344"/>
      <c r="AL667" s="344"/>
      <c r="AM667" s="344"/>
      <c r="AN667" s="344"/>
      <c r="AO667" s="344"/>
      <c r="AP667" s="344"/>
      <c r="AQ667" s="344"/>
      <c r="AR667" s="344"/>
      <c r="AS667" s="344"/>
      <c r="AT667" s="344"/>
      <c r="AU667" s="91"/>
      <c r="AV667" s="344">
        <f t="shared" si="529"/>
        <v>0</v>
      </c>
      <c r="AW667" s="91"/>
      <c r="AX667" s="351" t="s">
        <v>55</v>
      </c>
      <c r="AY667" s="145"/>
      <c r="AZ667" s="344">
        <v>1</v>
      </c>
      <c r="BA667" s="356" t="str">
        <f t="shared" si="534"/>
        <v xml:space="preserve"> </v>
      </c>
      <c r="BB667" s="91"/>
      <c r="BC667" s="356"/>
      <c r="BE667" s="344"/>
      <c r="BF667" s="347"/>
      <c r="BG667" s="344"/>
      <c r="BH667" s="347"/>
      <c r="BI667" s="389"/>
      <c r="BJ667" s="347"/>
      <c r="BK667" s="344"/>
      <c r="BL667" s="347"/>
      <c r="BM667" s="352">
        <f t="shared" si="521"/>
        <v>0</v>
      </c>
      <c r="BN667" s="353" t="e">
        <f t="shared" si="535"/>
        <v>#DIV/0!</v>
      </c>
      <c r="BO667" s="347">
        <f t="shared" si="523"/>
        <v>0</v>
      </c>
      <c r="BQ667" s="349"/>
    </row>
    <row r="668" spans="1:69" s="112" customFormat="1" ht="91.2" x14ac:dyDescent="0.25">
      <c r="A668" s="344" t="s">
        <v>676</v>
      </c>
      <c r="B668" s="950" t="s">
        <v>531</v>
      </c>
      <c r="C668" s="951"/>
      <c r="D668" s="371"/>
      <c r="E668" s="344" t="s">
        <v>27</v>
      </c>
      <c r="F668" s="371"/>
      <c r="G668" s="344" t="s">
        <v>850</v>
      </c>
      <c r="H668" s="371"/>
      <c r="I668" s="344"/>
      <c r="J668" s="344"/>
      <c r="K668" s="344"/>
      <c r="L668" s="344">
        <v>1</v>
      </c>
      <c r="M668" s="344"/>
      <c r="N668" s="371"/>
      <c r="O668" s="344"/>
      <c r="P668" s="344"/>
      <c r="Q668" s="344"/>
      <c r="R668" s="344">
        <v>1</v>
      </c>
      <c r="S668" s="344"/>
      <c r="T668" s="144"/>
      <c r="U668" s="350" t="s">
        <v>353</v>
      </c>
      <c r="V668" s="344">
        <v>1</v>
      </c>
      <c r="W668" s="344">
        <v>1</v>
      </c>
      <c r="X668" s="344"/>
      <c r="Y668" s="344"/>
      <c r="Z668" s="344"/>
      <c r="AA668" s="344"/>
      <c r="AB668" s="371"/>
      <c r="AC668" s="351" t="s">
        <v>242</v>
      </c>
      <c r="AD668" s="632"/>
      <c r="AE668" s="344" t="s">
        <v>785</v>
      </c>
      <c r="AF668" s="371"/>
      <c r="AG668" s="356" t="s">
        <v>713</v>
      </c>
      <c r="AH668" s="371"/>
      <c r="AI668" s="344"/>
      <c r="AJ668" s="344"/>
      <c r="AK668" s="344"/>
      <c r="AL668" s="344"/>
      <c r="AM668" s="344"/>
      <c r="AN668" s="344"/>
      <c r="AO668" s="344"/>
      <c r="AP668" s="344"/>
      <c r="AQ668" s="344"/>
      <c r="AR668" s="344"/>
      <c r="AS668" s="344"/>
      <c r="AT668" s="344"/>
      <c r="AU668" s="91"/>
      <c r="AV668" s="344">
        <f t="shared" si="529"/>
        <v>0</v>
      </c>
      <c r="AW668" s="91"/>
      <c r="AX668" s="351" t="s">
        <v>55</v>
      </c>
      <c r="AY668" s="145"/>
      <c r="AZ668" s="344">
        <v>1</v>
      </c>
      <c r="BA668" s="356" t="str">
        <f t="shared" si="534"/>
        <v xml:space="preserve"> </v>
      </c>
      <c r="BB668" s="91"/>
      <c r="BC668" s="356"/>
      <c r="BE668" s="344"/>
      <c r="BF668" s="347"/>
      <c r="BG668" s="344"/>
      <c r="BH668" s="347"/>
      <c r="BI668" s="344"/>
      <c r="BJ668" s="347"/>
      <c r="BK668" s="344"/>
      <c r="BL668" s="347"/>
      <c r="BM668" s="352">
        <f t="shared" si="521"/>
        <v>0</v>
      </c>
      <c r="BN668" s="353" t="e">
        <f t="shared" si="535"/>
        <v>#DIV/0!</v>
      </c>
      <c r="BO668" s="347">
        <f t="shared" si="523"/>
        <v>0</v>
      </c>
      <c r="BQ668" s="349"/>
    </row>
    <row r="669" spans="1:69" s="112" customFormat="1" ht="103.95" customHeight="1" x14ac:dyDescent="0.25">
      <c r="A669" s="344" t="s">
        <v>677</v>
      </c>
      <c r="B669" s="950" t="s">
        <v>532</v>
      </c>
      <c r="C669" s="951"/>
      <c r="D669" s="371"/>
      <c r="E669" s="344" t="s">
        <v>27</v>
      </c>
      <c r="F669" s="371"/>
      <c r="G669" s="344" t="s">
        <v>850</v>
      </c>
      <c r="H669" s="371"/>
      <c r="I669" s="344"/>
      <c r="J669" s="344"/>
      <c r="K669" s="344"/>
      <c r="L669" s="344">
        <v>1</v>
      </c>
      <c r="M669" s="344"/>
      <c r="N669" s="371"/>
      <c r="O669" s="344"/>
      <c r="P669" s="344"/>
      <c r="Q669" s="344"/>
      <c r="R669" s="344">
        <v>1</v>
      </c>
      <c r="S669" s="344"/>
      <c r="T669" s="144"/>
      <c r="U669" s="350" t="s">
        <v>353</v>
      </c>
      <c r="V669" s="344">
        <v>1</v>
      </c>
      <c r="W669" s="344">
        <v>1</v>
      </c>
      <c r="X669" s="344">
        <v>1</v>
      </c>
      <c r="Y669" s="344"/>
      <c r="Z669" s="344"/>
      <c r="AA669" s="344"/>
      <c r="AB669" s="371"/>
      <c r="AC669" s="351" t="s">
        <v>242</v>
      </c>
      <c r="AD669" s="632"/>
      <c r="AE669" s="356" t="s">
        <v>785</v>
      </c>
      <c r="AF669" s="371"/>
      <c r="AG669" s="356" t="s">
        <v>713</v>
      </c>
      <c r="AH669" s="371"/>
      <c r="AI669" s="344"/>
      <c r="AJ669" s="344"/>
      <c r="AK669" s="344"/>
      <c r="AL669" s="344"/>
      <c r="AM669" s="344"/>
      <c r="AN669" s="344"/>
      <c r="AO669" s="344"/>
      <c r="AP669" s="344"/>
      <c r="AQ669" s="344"/>
      <c r="AR669" s="344"/>
      <c r="AS669" s="344"/>
      <c r="AT669" s="344"/>
      <c r="AU669" s="91"/>
      <c r="AV669" s="344">
        <f t="shared" si="529"/>
        <v>0</v>
      </c>
      <c r="AW669" s="91"/>
      <c r="AX669" s="351" t="s">
        <v>55</v>
      </c>
      <c r="AY669" s="145"/>
      <c r="AZ669" s="344">
        <v>1</v>
      </c>
      <c r="BA669" s="356" t="str">
        <f t="shared" si="534"/>
        <v xml:space="preserve"> </v>
      </c>
      <c r="BB669" s="91"/>
      <c r="BC669" s="356"/>
      <c r="BE669" s="344"/>
      <c r="BF669" s="347"/>
      <c r="BG669" s="344"/>
      <c r="BH669" s="347"/>
      <c r="BI669" s="344"/>
      <c r="BJ669" s="347"/>
      <c r="BK669" s="344"/>
      <c r="BL669" s="347"/>
      <c r="BM669" s="352">
        <f t="shared" si="521"/>
        <v>0</v>
      </c>
      <c r="BN669" s="353" t="e">
        <f t="shared" si="535"/>
        <v>#DIV/0!</v>
      </c>
      <c r="BO669" s="347">
        <f t="shared" si="523"/>
        <v>0</v>
      </c>
      <c r="BQ669" s="349"/>
    </row>
    <row r="670" spans="1:69" s="112" customFormat="1" ht="139.94999999999999" customHeight="1" x14ac:dyDescent="0.25">
      <c r="A670" s="356" t="s">
        <v>678</v>
      </c>
      <c r="B670" s="937" t="s">
        <v>533</v>
      </c>
      <c r="C670" s="937"/>
      <c r="D670" s="371"/>
      <c r="E670" s="344" t="s">
        <v>27</v>
      </c>
      <c r="F670" s="371"/>
      <c r="G670" s="344" t="s">
        <v>850</v>
      </c>
      <c r="H670" s="371"/>
      <c r="I670" s="344"/>
      <c r="J670" s="356"/>
      <c r="K670" s="356"/>
      <c r="L670" s="356">
        <v>1</v>
      </c>
      <c r="M670" s="356"/>
      <c r="N670" s="371"/>
      <c r="O670" s="356"/>
      <c r="P670" s="356"/>
      <c r="Q670" s="356"/>
      <c r="R670" s="356">
        <v>1</v>
      </c>
      <c r="S670" s="356"/>
      <c r="T670" s="144"/>
      <c r="U670" s="350" t="s">
        <v>353</v>
      </c>
      <c r="V670" s="344">
        <v>1</v>
      </c>
      <c r="W670" s="344">
        <v>1</v>
      </c>
      <c r="X670" s="344">
        <v>1</v>
      </c>
      <c r="Y670" s="344">
        <v>1</v>
      </c>
      <c r="Z670" s="344"/>
      <c r="AA670" s="344"/>
      <c r="AB670" s="371"/>
      <c r="AC670" s="407" t="s">
        <v>242</v>
      </c>
      <c r="AD670" s="132"/>
      <c r="AE670" s="111"/>
      <c r="AF670" s="145"/>
      <c r="AG670" s="359" t="s">
        <v>66</v>
      </c>
      <c r="AH670" s="371"/>
      <c r="AI670" s="406"/>
      <c r="AJ670" s="406"/>
      <c r="AK670" s="406"/>
      <c r="AL670" s="406"/>
      <c r="AM670" s="406"/>
      <c r="AN670" s="406"/>
      <c r="AO670" s="406"/>
      <c r="AP670" s="406"/>
      <c r="AQ670" s="406"/>
      <c r="AR670" s="406"/>
      <c r="AS670" s="406"/>
      <c r="AT670" s="406"/>
      <c r="AU670" s="91"/>
      <c r="AV670" s="344">
        <f t="shared" si="529"/>
        <v>0</v>
      </c>
      <c r="AW670" s="91"/>
      <c r="AX670" s="407" t="s">
        <v>55</v>
      </c>
      <c r="AY670" s="145"/>
      <c r="AZ670" s="356">
        <v>1</v>
      </c>
      <c r="BA670" s="356" t="str">
        <f t="shared" si="534"/>
        <v xml:space="preserve"> </v>
      </c>
      <c r="BB670" s="91"/>
      <c r="BC670" s="356" t="s">
        <v>332</v>
      </c>
      <c r="BE670" s="344"/>
      <c r="BF670" s="347"/>
      <c r="BG670" s="344"/>
      <c r="BH670" s="347"/>
      <c r="BI670" s="344"/>
      <c r="BJ670" s="347"/>
      <c r="BK670" s="344"/>
      <c r="BL670" s="347"/>
      <c r="BM670" s="352">
        <f t="shared" si="521"/>
        <v>0</v>
      </c>
      <c r="BN670" s="353" t="e">
        <f t="shared" si="535"/>
        <v>#DIV/0!</v>
      </c>
      <c r="BO670" s="347">
        <f t="shared" si="523"/>
        <v>0</v>
      </c>
      <c r="BQ670" s="349"/>
    </row>
    <row r="671" spans="1:69" s="112" customFormat="1" ht="91.2" x14ac:dyDescent="0.25">
      <c r="A671" s="344" t="s">
        <v>679</v>
      </c>
      <c r="B671" s="950" t="s">
        <v>363</v>
      </c>
      <c r="C671" s="951"/>
      <c r="D671" s="371"/>
      <c r="E671" s="344" t="s">
        <v>367</v>
      </c>
      <c r="F671" s="371"/>
      <c r="G671" s="344" t="s">
        <v>850</v>
      </c>
      <c r="H671" s="371"/>
      <c r="I671" s="344"/>
      <c r="J671" s="344">
        <v>1</v>
      </c>
      <c r="K671" s="344"/>
      <c r="L671" s="344">
        <v>1</v>
      </c>
      <c r="M671" s="344"/>
      <c r="N671" s="371"/>
      <c r="O671" s="344"/>
      <c r="P671" s="344"/>
      <c r="Q671" s="344"/>
      <c r="R671" s="344">
        <v>1</v>
      </c>
      <c r="S671" s="344"/>
      <c r="T671" s="144"/>
      <c r="U671" s="350" t="s">
        <v>353</v>
      </c>
      <c r="V671" s="344">
        <v>1</v>
      </c>
      <c r="W671" s="344"/>
      <c r="X671" s="344"/>
      <c r="Y671" s="344"/>
      <c r="Z671" s="344"/>
      <c r="AA671" s="344"/>
      <c r="AB671" s="371"/>
      <c r="AC671" s="351" t="s">
        <v>240</v>
      </c>
      <c r="AD671" s="632"/>
      <c r="AE671" s="356" t="s">
        <v>785</v>
      </c>
      <c r="AF671" s="371"/>
      <c r="AG671" s="359" t="s">
        <v>713</v>
      </c>
      <c r="AH671" s="371"/>
      <c r="AI671" s="344"/>
      <c r="AJ671" s="344"/>
      <c r="AK671" s="344"/>
      <c r="AL671" s="344"/>
      <c r="AM671" s="344"/>
      <c r="AN671" s="344"/>
      <c r="AO671" s="344"/>
      <c r="AP671" s="344"/>
      <c r="AQ671" s="344"/>
      <c r="AR671" s="344"/>
      <c r="AS671" s="468"/>
      <c r="AT671" s="344"/>
      <c r="AU671" s="91"/>
      <c r="AV671" s="344">
        <f t="shared" si="529"/>
        <v>0</v>
      </c>
      <c r="AW671" s="91"/>
      <c r="AX671" s="351" t="s">
        <v>55</v>
      </c>
      <c r="AY671" s="145"/>
      <c r="AZ671" s="344">
        <v>1</v>
      </c>
      <c r="BA671" s="356" t="str">
        <f>IF(AV671&lt;&gt;0,1," ")</f>
        <v xml:space="preserve"> </v>
      </c>
      <c r="BB671" s="91"/>
      <c r="BC671" s="356"/>
      <c r="BE671" s="344"/>
      <c r="BF671" s="347"/>
      <c r="BG671" s="344"/>
      <c r="BH671" s="347"/>
      <c r="BI671" s="344"/>
      <c r="BJ671" s="347"/>
      <c r="BK671" s="344"/>
      <c r="BL671" s="347"/>
      <c r="BM671" s="352">
        <f t="shared" si="521"/>
        <v>0</v>
      </c>
      <c r="BN671" s="353" t="e">
        <f>BM671/AV671</f>
        <v>#DIV/0!</v>
      </c>
      <c r="BO671" s="347">
        <f t="shared" si="523"/>
        <v>0</v>
      </c>
      <c r="BQ671" s="349"/>
    </row>
    <row r="672" spans="1:69" s="112" customFormat="1" ht="79.2" customHeight="1" x14ac:dyDescent="0.25">
      <c r="A672" s="356" t="s">
        <v>680</v>
      </c>
      <c r="B672" s="1247" t="s">
        <v>812</v>
      </c>
      <c r="C672" s="1248"/>
      <c r="D672" s="371"/>
      <c r="E672" s="942" t="s">
        <v>366</v>
      </c>
      <c r="F672" s="371"/>
      <c r="G672" s="942" t="s">
        <v>850</v>
      </c>
      <c r="H672" s="371"/>
      <c r="I672" s="942"/>
      <c r="J672" s="942"/>
      <c r="K672" s="942"/>
      <c r="L672" s="942">
        <v>1</v>
      </c>
      <c r="M672" s="942"/>
      <c r="N672" s="371"/>
      <c r="O672" s="942"/>
      <c r="P672" s="942"/>
      <c r="Q672" s="942"/>
      <c r="R672" s="942">
        <v>1</v>
      </c>
      <c r="S672" s="942"/>
      <c r="T672" s="144"/>
      <c r="U672" s="957" t="s">
        <v>353</v>
      </c>
      <c r="V672" s="942">
        <v>1</v>
      </c>
      <c r="W672" s="942">
        <v>1</v>
      </c>
      <c r="X672" s="942">
        <v>1</v>
      </c>
      <c r="Y672" s="942">
        <v>1</v>
      </c>
      <c r="Z672" s="942">
        <v>1</v>
      </c>
      <c r="AA672" s="942"/>
      <c r="AB672" s="371"/>
      <c r="AC672" s="960" t="s">
        <v>240</v>
      </c>
      <c r="AD672" s="632"/>
      <c r="AE672" s="942" t="s">
        <v>785</v>
      </c>
      <c r="AF672" s="371"/>
      <c r="AG672" s="356" t="s">
        <v>36</v>
      </c>
      <c r="AH672" s="371"/>
      <c r="AI672" s="942">
        <v>1</v>
      </c>
      <c r="AJ672" s="942"/>
      <c r="AK672" s="942"/>
      <c r="AL672" s="942"/>
      <c r="AM672" s="942"/>
      <c r="AN672" s="942"/>
      <c r="AO672" s="942"/>
      <c r="AP672" s="942"/>
      <c r="AQ672" s="942"/>
      <c r="AR672" s="942"/>
      <c r="AS672" s="942"/>
      <c r="AT672" s="942"/>
      <c r="AU672" s="91"/>
      <c r="AV672" s="942">
        <f t="shared" si="529"/>
        <v>1</v>
      </c>
      <c r="AW672" s="91"/>
      <c r="AX672" s="960" t="s">
        <v>55</v>
      </c>
      <c r="AY672" s="145"/>
      <c r="AZ672" s="942">
        <v>1</v>
      </c>
      <c r="BA672" s="942">
        <f>IF(AV672&lt;&gt;0,1," ")</f>
        <v>1</v>
      </c>
      <c r="BB672" s="91"/>
      <c r="BC672" s="356" t="s">
        <v>332</v>
      </c>
      <c r="BE672" s="942"/>
      <c r="BF672" s="699"/>
      <c r="BG672" s="942"/>
      <c r="BH672" s="699"/>
      <c r="BI672" s="942"/>
      <c r="BJ672" s="699"/>
      <c r="BK672" s="942"/>
      <c r="BL672" s="699"/>
      <c r="BM672" s="1177">
        <f t="shared" si="521"/>
        <v>0</v>
      </c>
      <c r="BN672" s="1180">
        <f>BM672/AV672</f>
        <v>0</v>
      </c>
      <c r="BO672" s="699">
        <f t="shared" si="523"/>
        <v>0</v>
      </c>
      <c r="BQ672" s="715"/>
    </row>
    <row r="673" spans="1:69" s="112" customFormat="1" ht="79.2" customHeight="1" x14ac:dyDescent="0.25">
      <c r="A673" s="356" t="s">
        <v>680</v>
      </c>
      <c r="B673" s="1249"/>
      <c r="C673" s="1250"/>
      <c r="D673" s="371"/>
      <c r="E673" s="943"/>
      <c r="F673" s="371"/>
      <c r="G673" s="943"/>
      <c r="H673" s="371"/>
      <c r="I673" s="943"/>
      <c r="J673" s="943"/>
      <c r="K673" s="943"/>
      <c r="L673" s="943"/>
      <c r="M673" s="943"/>
      <c r="N673" s="371"/>
      <c r="O673" s="943"/>
      <c r="P673" s="943"/>
      <c r="Q673" s="943"/>
      <c r="R673" s="943"/>
      <c r="S673" s="943"/>
      <c r="T673" s="144"/>
      <c r="U673" s="958"/>
      <c r="V673" s="943"/>
      <c r="W673" s="943"/>
      <c r="X673" s="943"/>
      <c r="Y673" s="943"/>
      <c r="Z673" s="943"/>
      <c r="AA673" s="943"/>
      <c r="AB673" s="371"/>
      <c r="AC673" s="961"/>
      <c r="AD673" s="632"/>
      <c r="AE673" s="943"/>
      <c r="AF673" s="371"/>
      <c r="AG673" s="356" t="s">
        <v>66</v>
      </c>
      <c r="AH673" s="371"/>
      <c r="AI673" s="963"/>
      <c r="AJ673" s="963"/>
      <c r="AK673" s="963"/>
      <c r="AL673" s="963"/>
      <c r="AM673" s="963"/>
      <c r="AN673" s="963"/>
      <c r="AO673" s="963"/>
      <c r="AP673" s="963"/>
      <c r="AQ673" s="963"/>
      <c r="AR673" s="963"/>
      <c r="AS673" s="959"/>
      <c r="AT673" s="963"/>
      <c r="AU673" s="91"/>
      <c r="AV673" s="943"/>
      <c r="AW673" s="91"/>
      <c r="AX673" s="961"/>
      <c r="AY673" s="145"/>
      <c r="AZ673" s="943"/>
      <c r="BA673" s="943"/>
      <c r="BB673" s="91"/>
      <c r="BC673" s="356" t="s">
        <v>332</v>
      </c>
      <c r="BE673" s="943"/>
      <c r="BF673" s="700"/>
      <c r="BG673" s="943"/>
      <c r="BH673" s="700"/>
      <c r="BI673" s="943"/>
      <c r="BJ673" s="700"/>
      <c r="BK673" s="943"/>
      <c r="BL673" s="700"/>
      <c r="BM673" s="1178"/>
      <c r="BN673" s="1181"/>
      <c r="BO673" s="700"/>
      <c r="BQ673" s="716"/>
    </row>
    <row r="674" spans="1:69" s="91" customFormat="1" ht="123" customHeight="1" x14ac:dyDescent="0.25">
      <c r="A674" s="359" t="s">
        <v>681</v>
      </c>
      <c r="B674" s="948" t="s">
        <v>768</v>
      </c>
      <c r="C674" s="949"/>
      <c r="D674" s="111"/>
      <c r="E674" s="356" t="s">
        <v>3</v>
      </c>
      <c r="F674" s="111"/>
      <c r="G674" s="356" t="s">
        <v>841</v>
      </c>
      <c r="H674" s="111"/>
      <c r="I674" s="356"/>
      <c r="J674" s="356"/>
      <c r="K674" s="356"/>
      <c r="L674" s="356">
        <v>1</v>
      </c>
      <c r="M674" s="356"/>
      <c r="N674" s="371"/>
      <c r="O674" s="356"/>
      <c r="P674" s="356"/>
      <c r="Q674" s="356"/>
      <c r="R674" s="356">
        <v>1</v>
      </c>
      <c r="S674" s="356"/>
      <c r="T674" s="111"/>
      <c r="U674" s="307" t="s">
        <v>355</v>
      </c>
      <c r="V674" s="356">
        <v>1</v>
      </c>
      <c r="W674" s="356">
        <v>1</v>
      </c>
      <c r="X674" s="356">
        <v>1</v>
      </c>
      <c r="Y674" s="356">
        <v>1</v>
      </c>
      <c r="Z674" s="356">
        <v>1</v>
      </c>
      <c r="AA674" s="356"/>
      <c r="AB674" s="111"/>
      <c r="AC674" s="407"/>
      <c r="AD674" s="132"/>
      <c r="AE674" s="356" t="s">
        <v>785</v>
      </c>
      <c r="AF674" s="111"/>
      <c r="AG674" s="478" t="s">
        <v>794</v>
      </c>
      <c r="AH674" s="111"/>
      <c r="AI674" s="478"/>
      <c r="AJ674" s="478"/>
      <c r="AK674" s="478"/>
      <c r="AL674" s="478"/>
      <c r="AM674" s="478"/>
      <c r="AN674" s="478"/>
      <c r="AO674" s="478"/>
      <c r="AP674" s="478"/>
      <c r="AQ674" s="478"/>
      <c r="AR674" s="478"/>
      <c r="AS674" s="478"/>
      <c r="AT674" s="478">
        <v>1</v>
      </c>
      <c r="AU674" s="111"/>
      <c r="AV674" s="356">
        <f t="shared" si="529"/>
        <v>1</v>
      </c>
      <c r="AW674" s="111"/>
      <c r="AX674" s="407" t="s">
        <v>55</v>
      </c>
      <c r="AY674" s="111"/>
      <c r="AZ674" s="356">
        <v>1</v>
      </c>
      <c r="BA674" s="356">
        <f>IF(AV674&lt;&gt;0,1," ")</f>
        <v>1</v>
      </c>
      <c r="BB674" s="111"/>
      <c r="BC674" s="356" t="s">
        <v>3</v>
      </c>
      <c r="BE674" s="356"/>
      <c r="BF674" s="124"/>
      <c r="BG674" s="356"/>
      <c r="BH674" s="124"/>
      <c r="BI674" s="356"/>
      <c r="BJ674" s="124"/>
      <c r="BK674" s="356"/>
      <c r="BL674" s="124"/>
      <c r="BM674" s="308">
        <f t="shared" si="521"/>
        <v>0</v>
      </c>
      <c r="BN674" s="309">
        <f t="shared" si="522"/>
        <v>0</v>
      </c>
      <c r="BO674" s="124">
        <f t="shared" si="523"/>
        <v>0</v>
      </c>
      <c r="BQ674" s="128"/>
    </row>
    <row r="675" spans="1:69" s="112" customFormat="1" ht="87.6" customHeight="1" x14ac:dyDescent="0.25">
      <c r="A675" s="359" t="s">
        <v>682</v>
      </c>
      <c r="B675" s="937" t="s">
        <v>534</v>
      </c>
      <c r="C675" s="937"/>
      <c r="D675" s="371"/>
      <c r="E675" s="942" t="s">
        <v>1003</v>
      </c>
      <c r="F675" s="371"/>
      <c r="G675" s="942" t="s">
        <v>850</v>
      </c>
      <c r="H675" s="371"/>
      <c r="I675" s="942"/>
      <c r="J675" s="942"/>
      <c r="K675" s="938"/>
      <c r="L675" s="938">
        <v>1</v>
      </c>
      <c r="M675" s="938"/>
      <c r="N675" s="371"/>
      <c r="O675" s="938"/>
      <c r="P675" s="938"/>
      <c r="Q675" s="938"/>
      <c r="R675" s="938">
        <v>1</v>
      </c>
      <c r="S675" s="938"/>
      <c r="T675" s="144"/>
      <c r="U675" s="957" t="s">
        <v>353</v>
      </c>
      <c r="V675" s="942">
        <v>1</v>
      </c>
      <c r="W675" s="942">
        <v>1</v>
      </c>
      <c r="X675" s="942">
        <v>1</v>
      </c>
      <c r="Y675" s="942"/>
      <c r="Z675" s="942"/>
      <c r="AA675" s="942"/>
      <c r="AB675" s="371"/>
      <c r="AC675" s="937" t="s">
        <v>338</v>
      </c>
      <c r="AD675" s="632"/>
      <c r="AE675" s="938" t="s">
        <v>785</v>
      </c>
      <c r="AF675" s="371"/>
      <c r="AG675" s="359" t="s">
        <v>1320</v>
      </c>
      <c r="AH675" s="371"/>
      <c r="AI675" s="938"/>
      <c r="AJ675" s="938"/>
      <c r="AK675" s="938"/>
      <c r="AL675" s="938"/>
      <c r="AM675" s="938"/>
      <c r="AN675" s="938"/>
      <c r="AO675" s="938"/>
      <c r="AP675" s="938"/>
      <c r="AQ675" s="938"/>
      <c r="AR675" s="938"/>
      <c r="AS675" s="938"/>
      <c r="AT675" s="938"/>
      <c r="AU675" s="91"/>
      <c r="AV675" s="942">
        <f t="shared" si="529"/>
        <v>0</v>
      </c>
      <c r="AW675" s="91"/>
      <c r="AX675" s="937" t="s">
        <v>55</v>
      </c>
      <c r="AY675" s="145"/>
      <c r="AZ675" s="938">
        <v>1</v>
      </c>
      <c r="BA675" s="942" t="str">
        <f>IF(AV675&lt;&gt;0,1," ")</f>
        <v xml:space="preserve"> </v>
      </c>
      <c r="BB675" s="91"/>
      <c r="BC675" s="356" t="s">
        <v>332</v>
      </c>
      <c r="BE675" s="942"/>
      <c r="BF675" s="699"/>
      <c r="BG675" s="942"/>
      <c r="BH675" s="699"/>
      <c r="BI675" s="942"/>
      <c r="BJ675" s="699"/>
      <c r="BK675" s="942"/>
      <c r="BL675" s="699"/>
      <c r="BM675" s="1177">
        <f t="shared" si="521"/>
        <v>0</v>
      </c>
      <c r="BN675" s="1180" t="e">
        <f>BM675/AV675</f>
        <v>#DIV/0!</v>
      </c>
      <c r="BO675" s="699">
        <f t="shared" si="523"/>
        <v>0</v>
      </c>
      <c r="BQ675" s="715"/>
    </row>
    <row r="676" spans="1:69" s="112" customFormat="1" ht="87.6" customHeight="1" x14ac:dyDescent="0.25">
      <c r="A676" s="359" t="s">
        <v>682</v>
      </c>
      <c r="B676" s="937"/>
      <c r="C676" s="937"/>
      <c r="D676" s="371"/>
      <c r="E676" s="943"/>
      <c r="F676" s="371"/>
      <c r="G676" s="943"/>
      <c r="H676" s="371"/>
      <c r="I676" s="943"/>
      <c r="J676" s="943"/>
      <c r="K676" s="938"/>
      <c r="L676" s="938"/>
      <c r="M676" s="938"/>
      <c r="N676" s="371"/>
      <c r="O676" s="938"/>
      <c r="P676" s="938"/>
      <c r="Q676" s="938"/>
      <c r="R676" s="938"/>
      <c r="S676" s="938"/>
      <c r="T676" s="144"/>
      <c r="U676" s="958"/>
      <c r="V676" s="943"/>
      <c r="W676" s="943"/>
      <c r="X676" s="943"/>
      <c r="Y676" s="943"/>
      <c r="Z676" s="943"/>
      <c r="AA676" s="943"/>
      <c r="AB676" s="371"/>
      <c r="AC676" s="937"/>
      <c r="AD676" s="632"/>
      <c r="AE676" s="938"/>
      <c r="AF676" s="371"/>
      <c r="AG676" s="478" t="s">
        <v>396</v>
      </c>
      <c r="AH676" s="371"/>
      <c r="AI676" s="959"/>
      <c r="AJ676" s="959"/>
      <c r="AK676" s="959"/>
      <c r="AL676" s="959"/>
      <c r="AM676" s="959"/>
      <c r="AN676" s="959"/>
      <c r="AO676" s="959"/>
      <c r="AP676" s="959"/>
      <c r="AQ676" s="959"/>
      <c r="AR676" s="959"/>
      <c r="AS676" s="959"/>
      <c r="AT676" s="959"/>
      <c r="AU676" s="91"/>
      <c r="AV676" s="943"/>
      <c r="AW676" s="91"/>
      <c r="AX676" s="937"/>
      <c r="AY676" s="145"/>
      <c r="AZ676" s="938"/>
      <c r="BA676" s="943"/>
      <c r="BB676" s="91"/>
      <c r="BC676" s="356" t="s">
        <v>3</v>
      </c>
      <c r="BE676" s="943"/>
      <c r="BF676" s="700"/>
      <c r="BG676" s="943"/>
      <c r="BH676" s="700"/>
      <c r="BI676" s="943"/>
      <c r="BJ676" s="700"/>
      <c r="BK676" s="943"/>
      <c r="BL676" s="700"/>
      <c r="BM676" s="1178"/>
      <c r="BN676" s="1181"/>
      <c r="BO676" s="700"/>
      <c r="BQ676" s="716"/>
    </row>
    <row r="677" spans="1:69" s="112" customFormat="1" ht="87.6" customHeight="1" x14ac:dyDescent="0.25">
      <c r="A677" s="359" t="s">
        <v>683</v>
      </c>
      <c r="B677" s="937" t="s">
        <v>1005</v>
      </c>
      <c r="C677" s="937"/>
      <c r="D677" s="371"/>
      <c r="E677" s="942" t="s">
        <v>1007</v>
      </c>
      <c r="F677" s="371"/>
      <c r="G677" s="942" t="s">
        <v>839</v>
      </c>
      <c r="H677" s="371"/>
      <c r="I677" s="942"/>
      <c r="J677" s="942"/>
      <c r="K677" s="938"/>
      <c r="L677" s="938">
        <v>1</v>
      </c>
      <c r="M677" s="938"/>
      <c r="N677" s="371"/>
      <c r="O677" s="938"/>
      <c r="P677" s="938"/>
      <c r="Q677" s="938"/>
      <c r="R677" s="938">
        <v>1</v>
      </c>
      <c r="S677" s="938"/>
      <c r="T677" s="144"/>
      <c r="U677" s="957" t="s">
        <v>353</v>
      </c>
      <c r="V677" s="942">
        <v>1</v>
      </c>
      <c r="W677" s="942"/>
      <c r="X677" s="942"/>
      <c r="Y677" s="942"/>
      <c r="Z677" s="942"/>
      <c r="AA677" s="942"/>
      <c r="AB677" s="371"/>
      <c r="AC677" s="937" t="s">
        <v>338</v>
      </c>
      <c r="AD677" s="632"/>
      <c r="AE677" s="938" t="s">
        <v>785</v>
      </c>
      <c r="AF677" s="371"/>
      <c r="AG677" s="359" t="s">
        <v>1320</v>
      </c>
      <c r="AH677" s="371"/>
      <c r="AI677" s="938"/>
      <c r="AJ677" s="938"/>
      <c r="AK677" s="938"/>
      <c r="AL677" s="938"/>
      <c r="AM677" s="938"/>
      <c r="AN677" s="938"/>
      <c r="AO677" s="1260"/>
      <c r="AP677" s="1260"/>
      <c r="AQ677" s="1260"/>
      <c r="AR677" s="1260"/>
      <c r="AS677" s="1260"/>
      <c r="AT677" s="1260"/>
      <c r="AU677" s="91"/>
      <c r="AV677" s="942">
        <f t="shared" ref="AV677" si="536">SUM(AI677:AT677)</f>
        <v>0</v>
      </c>
      <c r="AW677" s="91"/>
      <c r="AX677" s="937" t="s">
        <v>55</v>
      </c>
      <c r="AY677" s="145"/>
      <c r="AZ677" s="938">
        <v>1</v>
      </c>
      <c r="BA677" s="942" t="str">
        <f>IF(AV677&lt;&gt;0,1," ")</f>
        <v xml:space="preserve"> </v>
      </c>
      <c r="BB677" s="91"/>
      <c r="BC677" s="356" t="s">
        <v>332</v>
      </c>
      <c r="BE677" s="942"/>
      <c r="BF677" s="699"/>
      <c r="BG677" s="942"/>
      <c r="BH677" s="699"/>
      <c r="BI677" s="942"/>
      <c r="BJ677" s="699"/>
      <c r="BK677" s="942"/>
      <c r="BL677" s="699"/>
      <c r="BM677" s="1177">
        <f t="shared" ref="BM677" si="537">BE677+BG677+BI677+BK677</f>
        <v>0</v>
      </c>
      <c r="BN677" s="1180" t="e">
        <f>BM677/AV677</f>
        <v>#DIV/0!</v>
      </c>
      <c r="BO677" s="699">
        <f t="shared" ref="BO677" si="538">BF677+BH677+BJ677+BL677</f>
        <v>0</v>
      </c>
      <c r="BQ677" s="715"/>
    </row>
    <row r="678" spans="1:69" s="112" customFormat="1" ht="87.6" customHeight="1" x14ac:dyDescent="0.25">
      <c r="A678" s="359" t="s">
        <v>683</v>
      </c>
      <c r="B678" s="937"/>
      <c r="C678" s="937"/>
      <c r="D678" s="371"/>
      <c r="E678" s="943"/>
      <c r="F678" s="371"/>
      <c r="G678" s="943"/>
      <c r="H678" s="371"/>
      <c r="I678" s="943"/>
      <c r="J678" s="943"/>
      <c r="K678" s="938"/>
      <c r="L678" s="938"/>
      <c r="M678" s="938"/>
      <c r="N678" s="371"/>
      <c r="O678" s="938"/>
      <c r="P678" s="938"/>
      <c r="Q678" s="938"/>
      <c r="R678" s="938"/>
      <c r="S678" s="938"/>
      <c r="T678" s="144"/>
      <c r="U678" s="958"/>
      <c r="V678" s="943"/>
      <c r="W678" s="943"/>
      <c r="X678" s="943"/>
      <c r="Y678" s="943"/>
      <c r="Z678" s="943"/>
      <c r="AA678" s="943"/>
      <c r="AB678" s="371"/>
      <c r="AC678" s="937"/>
      <c r="AD678" s="632"/>
      <c r="AE678" s="938"/>
      <c r="AF678" s="371"/>
      <c r="AG678" s="478" t="s">
        <v>396</v>
      </c>
      <c r="AH678" s="371"/>
      <c r="AI678" s="959"/>
      <c r="AJ678" s="959"/>
      <c r="AK678" s="959"/>
      <c r="AL678" s="959"/>
      <c r="AM678" s="959"/>
      <c r="AN678" s="959"/>
      <c r="AO678" s="1261"/>
      <c r="AP678" s="1261"/>
      <c r="AQ678" s="1261"/>
      <c r="AR678" s="1261"/>
      <c r="AS678" s="1261"/>
      <c r="AT678" s="1261"/>
      <c r="AU678" s="91"/>
      <c r="AV678" s="943"/>
      <c r="AW678" s="91"/>
      <c r="AX678" s="937"/>
      <c r="AY678" s="145"/>
      <c r="AZ678" s="938"/>
      <c r="BA678" s="943"/>
      <c r="BB678" s="91"/>
      <c r="BC678" s="356" t="s">
        <v>3</v>
      </c>
      <c r="BE678" s="943"/>
      <c r="BF678" s="700"/>
      <c r="BG678" s="943"/>
      <c r="BH678" s="700"/>
      <c r="BI678" s="943"/>
      <c r="BJ678" s="700"/>
      <c r="BK678" s="943"/>
      <c r="BL678" s="700"/>
      <c r="BM678" s="1178"/>
      <c r="BN678" s="1181"/>
      <c r="BO678" s="700"/>
      <c r="BQ678" s="716"/>
    </row>
    <row r="679" spans="1:69" s="112" customFormat="1" ht="87.6" customHeight="1" x14ac:dyDescent="0.25">
      <c r="A679" s="359" t="s">
        <v>684</v>
      </c>
      <c r="B679" s="937" t="s">
        <v>1008</v>
      </c>
      <c r="C679" s="937"/>
      <c r="D679" s="371"/>
      <c r="E679" s="942" t="s">
        <v>1009</v>
      </c>
      <c r="F679" s="371"/>
      <c r="G679" s="942" t="s">
        <v>839</v>
      </c>
      <c r="H679" s="371"/>
      <c r="I679" s="942"/>
      <c r="J679" s="942"/>
      <c r="K679" s="938"/>
      <c r="L679" s="938">
        <v>1</v>
      </c>
      <c r="M679" s="938"/>
      <c r="N679" s="371"/>
      <c r="O679" s="938"/>
      <c r="P679" s="938"/>
      <c r="Q679" s="938"/>
      <c r="R679" s="938">
        <v>1</v>
      </c>
      <c r="S679" s="938"/>
      <c r="T679" s="144"/>
      <c r="U679" s="957" t="s">
        <v>353</v>
      </c>
      <c r="V679" s="942">
        <v>1</v>
      </c>
      <c r="W679" s="942"/>
      <c r="X679" s="942"/>
      <c r="Y679" s="942"/>
      <c r="Z679" s="942"/>
      <c r="AA679" s="942"/>
      <c r="AB679" s="371"/>
      <c r="AC679" s="937" t="s">
        <v>338</v>
      </c>
      <c r="AD679" s="632"/>
      <c r="AE679" s="938" t="s">
        <v>785</v>
      </c>
      <c r="AF679" s="371"/>
      <c r="AG679" s="359" t="s">
        <v>1320</v>
      </c>
      <c r="AH679" s="371"/>
      <c r="AI679" s="938"/>
      <c r="AJ679" s="938"/>
      <c r="AK679" s="938"/>
      <c r="AL679" s="938"/>
      <c r="AM679" s="938"/>
      <c r="AN679" s="938"/>
      <c r="AO679" s="1260"/>
      <c r="AP679" s="1260"/>
      <c r="AQ679" s="1260"/>
      <c r="AR679" s="1260"/>
      <c r="AS679" s="1260"/>
      <c r="AT679" s="1260"/>
      <c r="AU679" s="91"/>
      <c r="AV679" s="942">
        <f t="shared" ref="AV679" si="539">SUM(AI679:AT679)</f>
        <v>0</v>
      </c>
      <c r="AW679" s="91"/>
      <c r="AX679" s="937" t="s">
        <v>55</v>
      </c>
      <c r="AY679" s="145"/>
      <c r="AZ679" s="938">
        <v>1</v>
      </c>
      <c r="BA679" s="942" t="str">
        <f>IF(AV679&lt;&gt;0,1," ")</f>
        <v xml:space="preserve"> </v>
      </c>
      <c r="BB679" s="91"/>
      <c r="BC679" s="356" t="s">
        <v>332</v>
      </c>
      <c r="BE679" s="942"/>
      <c r="BF679" s="699"/>
      <c r="BG679" s="942"/>
      <c r="BH679" s="699"/>
      <c r="BI679" s="942"/>
      <c r="BJ679" s="699"/>
      <c r="BK679" s="942"/>
      <c r="BL679" s="699"/>
      <c r="BM679" s="1177">
        <f t="shared" ref="BM679" si="540">BE679+BG679+BI679+BK679</f>
        <v>0</v>
      </c>
      <c r="BN679" s="1180" t="e">
        <f>BM679/AV679</f>
        <v>#DIV/0!</v>
      </c>
      <c r="BO679" s="699">
        <f t="shared" ref="BO679" si="541">BF679+BH679+BJ679+BL679</f>
        <v>0</v>
      </c>
      <c r="BQ679" s="715"/>
    </row>
    <row r="680" spans="1:69" s="112" customFormat="1" ht="87.6" customHeight="1" x14ac:dyDescent="0.25">
      <c r="A680" s="359" t="s">
        <v>684</v>
      </c>
      <c r="B680" s="937"/>
      <c r="C680" s="937"/>
      <c r="D680" s="371"/>
      <c r="E680" s="943"/>
      <c r="F680" s="371"/>
      <c r="G680" s="943"/>
      <c r="H680" s="371"/>
      <c r="I680" s="943"/>
      <c r="J680" s="943"/>
      <c r="K680" s="938"/>
      <c r="L680" s="938"/>
      <c r="M680" s="938"/>
      <c r="N680" s="371"/>
      <c r="O680" s="938"/>
      <c r="P680" s="938"/>
      <c r="Q680" s="938"/>
      <c r="R680" s="938"/>
      <c r="S680" s="938"/>
      <c r="T680" s="144"/>
      <c r="U680" s="958"/>
      <c r="V680" s="943"/>
      <c r="W680" s="943"/>
      <c r="X680" s="943"/>
      <c r="Y680" s="943"/>
      <c r="Z680" s="943"/>
      <c r="AA680" s="943"/>
      <c r="AB680" s="371"/>
      <c r="AC680" s="937"/>
      <c r="AD680" s="632"/>
      <c r="AE680" s="938"/>
      <c r="AF680" s="371"/>
      <c r="AG680" s="478" t="s">
        <v>396</v>
      </c>
      <c r="AH680" s="371"/>
      <c r="AI680" s="959"/>
      <c r="AJ680" s="959"/>
      <c r="AK680" s="959"/>
      <c r="AL680" s="959"/>
      <c r="AM680" s="959"/>
      <c r="AN680" s="959"/>
      <c r="AO680" s="1261"/>
      <c r="AP680" s="1261"/>
      <c r="AQ680" s="1261"/>
      <c r="AR680" s="1261"/>
      <c r="AS680" s="1261"/>
      <c r="AT680" s="1261"/>
      <c r="AU680" s="91"/>
      <c r="AV680" s="943"/>
      <c r="AW680" s="91"/>
      <c r="AX680" s="937"/>
      <c r="AY680" s="145"/>
      <c r="AZ680" s="938"/>
      <c r="BA680" s="943"/>
      <c r="BB680" s="91"/>
      <c r="BC680" s="356" t="s">
        <v>3</v>
      </c>
      <c r="BE680" s="943"/>
      <c r="BF680" s="700"/>
      <c r="BG680" s="943"/>
      <c r="BH680" s="700"/>
      <c r="BI680" s="943"/>
      <c r="BJ680" s="700"/>
      <c r="BK680" s="943"/>
      <c r="BL680" s="700"/>
      <c r="BM680" s="1178"/>
      <c r="BN680" s="1181"/>
      <c r="BO680" s="700"/>
      <c r="BQ680" s="716"/>
    </row>
    <row r="681" spans="1:69" s="112" customFormat="1" ht="83.25" customHeight="1" x14ac:dyDescent="0.25">
      <c r="A681" s="359" t="s">
        <v>708</v>
      </c>
      <c r="B681" s="950" t="s">
        <v>1321</v>
      </c>
      <c r="C681" s="951"/>
      <c r="D681" s="371"/>
      <c r="E681" s="942" t="s">
        <v>358</v>
      </c>
      <c r="F681" s="371"/>
      <c r="G681" s="942" t="s">
        <v>850</v>
      </c>
      <c r="H681" s="371"/>
      <c r="I681" s="942"/>
      <c r="J681" s="942"/>
      <c r="K681" s="942"/>
      <c r="L681" s="942">
        <v>1</v>
      </c>
      <c r="M681" s="942"/>
      <c r="N681" s="371"/>
      <c r="O681" s="942"/>
      <c r="P681" s="942"/>
      <c r="Q681" s="942"/>
      <c r="R681" s="942">
        <v>1</v>
      </c>
      <c r="S681" s="942"/>
      <c r="T681" s="144"/>
      <c r="U681" s="957" t="s">
        <v>355</v>
      </c>
      <c r="V681" s="942">
        <v>1</v>
      </c>
      <c r="W681" s="942">
        <v>1</v>
      </c>
      <c r="X681" s="942">
        <v>1</v>
      </c>
      <c r="Y681" s="942"/>
      <c r="Z681" s="942"/>
      <c r="AA681" s="942"/>
      <c r="AB681" s="371"/>
      <c r="AC681" s="960" t="s">
        <v>346</v>
      </c>
      <c r="AD681" s="632"/>
      <c r="AE681" s="942" t="s">
        <v>785</v>
      </c>
      <c r="AF681" s="371"/>
      <c r="AG681" s="359"/>
      <c r="AH681" s="371"/>
      <c r="AI681" s="962"/>
      <c r="AJ681" s="962"/>
      <c r="AK681" s="962"/>
      <c r="AL681" s="962"/>
      <c r="AM681" s="962"/>
      <c r="AN681" s="962"/>
      <c r="AO681" s="962"/>
      <c r="AP681" s="962"/>
      <c r="AQ681" s="962"/>
      <c r="AR681" s="962"/>
      <c r="AS681" s="962"/>
      <c r="AT681" s="962"/>
      <c r="AU681" s="91"/>
      <c r="AV681" s="942">
        <f t="shared" si="529"/>
        <v>0</v>
      </c>
      <c r="AW681" s="91"/>
      <c r="AX681" s="960" t="s">
        <v>55</v>
      </c>
      <c r="AY681" s="145"/>
      <c r="AZ681" s="942">
        <v>1</v>
      </c>
      <c r="BA681" s="942" t="str">
        <f>IF(AV681&lt;&gt;0,1," ")</f>
        <v xml:space="preserve"> </v>
      </c>
      <c r="BB681" s="91"/>
      <c r="BC681" s="356" t="s">
        <v>332</v>
      </c>
      <c r="BE681" s="942"/>
      <c r="BF681" s="699"/>
      <c r="BG681" s="942"/>
      <c r="BH681" s="699"/>
      <c r="BI681" s="942"/>
      <c r="BJ681" s="699"/>
      <c r="BK681" s="942"/>
      <c r="BL681" s="699"/>
      <c r="BM681" s="1177">
        <f t="shared" si="521"/>
        <v>0</v>
      </c>
      <c r="BN681" s="1180" t="e">
        <f>BM681/AV681</f>
        <v>#DIV/0!</v>
      </c>
      <c r="BO681" s="699">
        <f t="shared" si="523"/>
        <v>0</v>
      </c>
      <c r="BQ681" s="715"/>
    </row>
    <row r="682" spans="1:69" s="112" customFormat="1" ht="81" customHeight="1" x14ac:dyDescent="0.25">
      <c r="A682" s="359" t="s">
        <v>708</v>
      </c>
      <c r="B682" s="966"/>
      <c r="C682" s="967"/>
      <c r="D682" s="371"/>
      <c r="E682" s="943"/>
      <c r="F682" s="371"/>
      <c r="G682" s="943"/>
      <c r="H682" s="371"/>
      <c r="I682" s="943"/>
      <c r="J682" s="943"/>
      <c r="K682" s="943"/>
      <c r="L682" s="943"/>
      <c r="M682" s="943"/>
      <c r="N682" s="371"/>
      <c r="O682" s="943"/>
      <c r="P682" s="943"/>
      <c r="Q682" s="943"/>
      <c r="R682" s="943"/>
      <c r="S682" s="943"/>
      <c r="T682" s="144"/>
      <c r="U682" s="958"/>
      <c r="V682" s="943"/>
      <c r="W682" s="943"/>
      <c r="X682" s="943"/>
      <c r="Y682" s="943"/>
      <c r="Z682" s="943"/>
      <c r="AA682" s="943"/>
      <c r="AB682" s="371"/>
      <c r="AC682" s="961"/>
      <c r="AD682" s="632"/>
      <c r="AE682" s="943"/>
      <c r="AF682" s="371"/>
      <c r="AG682" s="359" t="s">
        <v>66</v>
      </c>
      <c r="AH682" s="371"/>
      <c r="AI682" s="963"/>
      <c r="AJ682" s="963"/>
      <c r="AK682" s="963"/>
      <c r="AL682" s="963"/>
      <c r="AM682" s="963"/>
      <c r="AN682" s="963"/>
      <c r="AO682" s="963"/>
      <c r="AP682" s="963"/>
      <c r="AQ682" s="963"/>
      <c r="AR682" s="963"/>
      <c r="AS682" s="963"/>
      <c r="AT682" s="963"/>
      <c r="AU682" s="91"/>
      <c r="AV682" s="943"/>
      <c r="AW682" s="91"/>
      <c r="AX682" s="961"/>
      <c r="AY682" s="145"/>
      <c r="AZ682" s="943"/>
      <c r="BA682" s="943"/>
      <c r="BB682" s="91"/>
      <c r="BC682" s="356" t="s">
        <v>332</v>
      </c>
      <c r="BE682" s="943"/>
      <c r="BF682" s="700"/>
      <c r="BG682" s="943"/>
      <c r="BH682" s="700"/>
      <c r="BI682" s="943"/>
      <c r="BJ682" s="700"/>
      <c r="BK682" s="943"/>
      <c r="BL682" s="700"/>
      <c r="BM682" s="1178"/>
      <c r="BN682" s="1181"/>
      <c r="BO682" s="700"/>
      <c r="BQ682" s="716"/>
    </row>
    <row r="683" spans="1:69" s="111" customFormat="1" ht="171.75" customHeight="1" x14ac:dyDescent="0.25">
      <c r="A683" s="356" t="s">
        <v>755</v>
      </c>
      <c r="B683" s="948" t="s">
        <v>801</v>
      </c>
      <c r="C683" s="949"/>
      <c r="E683" s="356" t="s">
        <v>365</v>
      </c>
      <c r="G683" s="356" t="s">
        <v>1306</v>
      </c>
      <c r="I683" s="356"/>
      <c r="J683" s="356"/>
      <c r="K683" s="356"/>
      <c r="L683" s="356">
        <v>1</v>
      </c>
      <c r="M683" s="356"/>
      <c r="N683" s="371"/>
      <c r="O683" s="356"/>
      <c r="P683" s="356"/>
      <c r="Q683" s="356"/>
      <c r="R683" s="356">
        <v>1</v>
      </c>
      <c r="S683" s="356"/>
      <c r="U683" s="307" t="s">
        <v>353</v>
      </c>
      <c r="V683" s="356">
        <v>1</v>
      </c>
      <c r="W683" s="356">
        <v>1</v>
      </c>
      <c r="X683" s="356">
        <v>1</v>
      </c>
      <c r="Y683" s="356">
        <v>1</v>
      </c>
      <c r="Z683" s="356">
        <v>1</v>
      </c>
      <c r="AA683" s="356"/>
      <c r="AC683" s="407" t="s">
        <v>347</v>
      </c>
      <c r="AD683" s="132"/>
      <c r="AE683" s="356" t="s">
        <v>785</v>
      </c>
      <c r="AG683" s="356" t="s">
        <v>66</v>
      </c>
      <c r="AI683" s="406"/>
      <c r="AJ683" s="406"/>
      <c r="AK683" s="406">
        <v>1</v>
      </c>
      <c r="AL683" s="406"/>
      <c r="AM683" s="406"/>
      <c r="AN683" s="406"/>
      <c r="AO683" s="406"/>
      <c r="AP683" s="406"/>
      <c r="AQ683" s="406"/>
      <c r="AR683" s="406"/>
      <c r="AS683" s="406"/>
      <c r="AT683" s="406"/>
      <c r="AV683" s="356">
        <f t="shared" si="529"/>
        <v>1</v>
      </c>
      <c r="AX683" s="407" t="s">
        <v>55</v>
      </c>
      <c r="AZ683" s="356">
        <v>1</v>
      </c>
      <c r="BA683" s="356">
        <f>IF(AV683&lt;&gt;0,1," ")</f>
        <v>1</v>
      </c>
      <c r="BC683" s="356" t="s">
        <v>332</v>
      </c>
      <c r="BE683" s="356"/>
      <c r="BF683" s="124"/>
      <c r="BG683" s="356"/>
      <c r="BH683" s="124"/>
      <c r="BI683" s="356"/>
      <c r="BJ683" s="124"/>
      <c r="BK683" s="356"/>
      <c r="BL683" s="124"/>
      <c r="BM683" s="308">
        <f t="shared" si="521"/>
        <v>0</v>
      </c>
      <c r="BN683" s="309">
        <f t="shared" si="522"/>
        <v>0</v>
      </c>
      <c r="BO683" s="124">
        <f t="shared" si="523"/>
        <v>0</v>
      </c>
      <c r="BQ683" s="146"/>
    </row>
    <row r="684" spans="1:69" s="111" customFormat="1" ht="146.4" customHeight="1" x14ac:dyDescent="0.25">
      <c r="A684" s="344" t="s">
        <v>756</v>
      </c>
      <c r="B684" s="950" t="s">
        <v>535</v>
      </c>
      <c r="C684" s="951"/>
      <c r="E684" s="344" t="s">
        <v>415</v>
      </c>
      <c r="G684" s="344" t="s">
        <v>1306</v>
      </c>
      <c r="I684" s="344"/>
      <c r="J684" s="344"/>
      <c r="K684" s="344"/>
      <c r="L684" s="344">
        <v>1</v>
      </c>
      <c r="M684" s="344"/>
      <c r="N684" s="371"/>
      <c r="O684" s="344"/>
      <c r="P684" s="344"/>
      <c r="Q684" s="344"/>
      <c r="R684" s="344">
        <v>1</v>
      </c>
      <c r="S684" s="344"/>
      <c r="U684" s="350" t="s">
        <v>353</v>
      </c>
      <c r="V684" s="344">
        <v>1</v>
      </c>
      <c r="W684" s="344">
        <v>1</v>
      </c>
      <c r="X684" s="344">
        <v>1</v>
      </c>
      <c r="Y684" s="344"/>
      <c r="Z684" s="344">
        <v>1</v>
      </c>
      <c r="AA684" s="344"/>
      <c r="AC684" s="351" t="s">
        <v>412</v>
      </c>
      <c r="AD684" s="132"/>
      <c r="AE684" s="344" t="s">
        <v>785</v>
      </c>
      <c r="AG684" s="356" t="s">
        <v>66</v>
      </c>
      <c r="AI684" s="468"/>
      <c r="AJ684" s="468"/>
      <c r="AK684" s="468"/>
      <c r="AL684" s="468"/>
      <c r="AM684" s="468"/>
      <c r="AN684" s="468"/>
      <c r="AO684" s="468"/>
      <c r="AP684" s="468"/>
      <c r="AQ684" s="468">
        <v>1</v>
      </c>
      <c r="AR684" s="468"/>
      <c r="AS684" s="468"/>
      <c r="AT684" s="468"/>
      <c r="AV684" s="344">
        <f t="shared" si="529"/>
        <v>1</v>
      </c>
      <c r="AX684" s="351" t="s">
        <v>55</v>
      </c>
      <c r="AZ684" s="344">
        <v>1</v>
      </c>
      <c r="BA684" s="356">
        <f>IF(AV684&lt;&gt;0,1," ")</f>
        <v>1</v>
      </c>
      <c r="BC684" s="356" t="s">
        <v>332</v>
      </c>
      <c r="BE684" s="356"/>
      <c r="BF684" s="124"/>
      <c r="BG684" s="356"/>
      <c r="BH684" s="124"/>
      <c r="BI684" s="356"/>
      <c r="BJ684" s="124"/>
      <c r="BK684" s="356"/>
      <c r="BL684" s="124"/>
      <c r="BM684" s="308">
        <f t="shared" si="521"/>
        <v>0</v>
      </c>
      <c r="BN684" s="309">
        <f t="shared" si="522"/>
        <v>0</v>
      </c>
      <c r="BO684" s="124">
        <f t="shared" si="523"/>
        <v>0</v>
      </c>
      <c r="BQ684" s="146"/>
    </row>
    <row r="685" spans="1:69" s="111" customFormat="1" ht="147" customHeight="1" x14ac:dyDescent="0.25">
      <c r="A685" s="356" t="s">
        <v>757</v>
      </c>
      <c r="B685" s="948" t="s">
        <v>536</v>
      </c>
      <c r="C685" s="949"/>
      <c r="E685" s="167"/>
      <c r="G685" s="167"/>
      <c r="I685" s="167"/>
      <c r="J685" s="167"/>
      <c r="K685" s="167"/>
      <c r="L685" s="167"/>
      <c r="M685" s="167"/>
      <c r="O685" s="167"/>
      <c r="P685" s="167"/>
      <c r="Q685" s="167"/>
      <c r="R685" s="167"/>
      <c r="S685" s="167"/>
      <c r="U685" s="169"/>
      <c r="V685" s="167"/>
      <c r="W685" s="167"/>
      <c r="X685" s="167"/>
      <c r="Y685" s="167"/>
      <c r="Z685" s="167"/>
      <c r="AA685" s="167"/>
      <c r="AC685" s="170"/>
      <c r="AD685" s="132"/>
      <c r="AE685" s="168"/>
      <c r="AG685" s="167"/>
      <c r="AI685" s="167"/>
      <c r="AJ685" s="167"/>
      <c r="AK685" s="167"/>
      <c r="AL685" s="167"/>
      <c r="AM685" s="167"/>
      <c r="AN685" s="167"/>
      <c r="AO685" s="167"/>
      <c r="AP685" s="167"/>
      <c r="AQ685" s="167"/>
      <c r="AR685" s="167"/>
      <c r="AS685" s="167"/>
      <c r="AT685" s="167"/>
      <c r="AV685" s="167"/>
      <c r="AX685" s="170"/>
      <c r="AZ685" s="167"/>
      <c r="BA685" s="167"/>
      <c r="BC685" s="167"/>
      <c r="BF685" s="115"/>
      <c r="BH685" s="115"/>
      <c r="BJ685" s="115"/>
      <c r="BL685" s="115"/>
      <c r="BM685" s="130"/>
      <c r="BN685" s="130"/>
      <c r="BO685" s="115"/>
    </row>
    <row r="686" spans="1:69" s="111" customFormat="1" ht="69.599999999999994" customHeight="1" x14ac:dyDescent="0.25">
      <c r="A686" s="356"/>
      <c r="B686" s="356" t="s">
        <v>1280</v>
      </c>
      <c r="C686" s="1231" t="s">
        <v>1287</v>
      </c>
      <c r="E686" s="942" t="s">
        <v>244</v>
      </c>
      <c r="G686" s="942" t="s">
        <v>1308</v>
      </c>
      <c r="I686" s="942"/>
      <c r="J686" s="942"/>
      <c r="K686" s="942"/>
      <c r="L686" s="942">
        <v>1</v>
      </c>
      <c r="M686" s="942"/>
      <c r="N686" s="371"/>
      <c r="O686" s="942"/>
      <c r="P686" s="942"/>
      <c r="Q686" s="942"/>
      <c r="R686" s="942">
        <v>1</v>
      </c>
      <c r="S686" s="942"/>
      <c r="U686" s="957" t="s">
        <v>353</v>
      </c>
      <c r="V686" s="942">
        <v>1</v>
      </c>
      <c r="W686" s="942">
        <v>1</v>
      </c>
      <c r="X686" s="942">
        <v>1</v>
      </c>
      <c r="Y686" s="942">
        <v>1</v>
      </c>
      <c r="Z686" s="942">
        <v>1</v>
      </c>
      <c r="AA686" s="942"/>
      <c r="AC686" s="960" t="s">
        <v>245</v>
      </c>
      <c r="AD686" s="132"/>
      <c r="AE686" s="717"/>
      <c r="AG686" s="356" t="s">
        <v>349</v>
      </c>
      <c r="AI686" s="1229"/>
      <c r="AJ686" s="1229"/>
      <c r="AK686" s="1229"/>
      <c r="AL686" s="1229"/>
      <c r="AM686" s="1229"/>
      <c r="AN686" s="1229">
        <v>1</v>
      </c>
      <c r="AO686" s="1229"/>
      <c r="AP686" s="1229"/>
      <c r="AQ686" s="1229"/>
      <c r="AR686" s="1229"/>
      <c r="AS686" s="1229">
        <v>1</v>
      </c>
      <c r="AT686" s="1229"/>
      <c r="AV686" s="942">
        <f t="shared" ref="AV686" si="542">SUM(AI686:AT686)</f>
        <v>2</v>
      </c>
      <c r="AX686" s="960" t="s">
        <v>55</v>
      </c>
      <c r="AZ686" s="942">
        <v>1</v>
      </c>
      <c r="BA686" s="942">
        <f>IF(AV686&lt;&gt;0,1," ")</f>
        <v>1</v>
      </c>
      <c r="BC686" s="356" t="s">
        <v>332</v>
      </c>
      <c r="BE686" s="942"/>
      <c r="BF686" s="699"/>
      <c r="BG686" s="942"/>
      <c r="BH686" s="699"/>
      <c r="BI686" s="942"/>
      <c r="BJ686" s="699"/>
      <c r="BK686" s="942"/>
      <c r="BL686" s="699"/>
      <c r="BM686" s="1177">
        <f t="shared" ref="BM686" si="543">BE686+BG686+BI686+BK686</f>
        <v>0</v>
      </c>
      <c r="BN686" s="1180">
        <f t="shared" ref="BN686" si="544">BM686/AV686</f>
        <v>0</v>
      </c>
      <c r="BO686" s="699">
        <f t="shared" ref="BO686" si="545">BF686+BH686+BJ686+BL686</f>
        <v>0</v>
      </c>
      <c r="BQ686" s="715"/>
    </row>
    <row r="687" spans="1:69" s="111" customFormat="1" ht="69.599999999999994" customHeight="1" x14ac:dyDescent="0.25">
      <c r="A687" s="356"/>
      <c r="B687" s="356" t="s">
        <v>1280</v>
      </c>
      <c r="C687" s="1232"/>
      <c r="E687" s="943"/>
      <c r="G687" s="943"/>
      <c r="I687" s="943"/>
      <c r="J687" s="943"/>
      <c r="K687" s="943"/>
      <c r="L687" s="943"/>
      <c r="M687" s="943"/>
      <c r="N687" s="371"/>
      <c r="O687" s="943"/>
      <c r="P687" s="943"/>
      <c r="Q687" s="943"/>
      <c r="R687" s="943"/>
      <c r="S687" s="943"/>
      <c r="U687" s="958"/>
      <c r="V687" s="943"/>
      <c r="W687" s="943"/>
      <c r="X687" s="943"/>
      <c r="Y687" s="943"/>
      <c r="Z687" s="943"/>
      <c r="AA687" s="943"/>
      <c r="AC687" s="961"/>
      <c r="AD687" s="132"/>
      <c r="AE687" s="717"/>
      <c r="AG687" s="356" t="s">
        <v>1320</v>
      </c>
      <c r="AI687" s="1230"/>
      <c r="AJ687" s="1230"/>
      <c r="AK687" s="1230"/>
      <c r="AL687" s="1230"/>
      <c r="AM687" s="1230"/>
      <c r="AN687" s="1230"/>
      <c r="AO687" s="1230"/>
      <c r="AP687" s="1230"/>
      <c r="AQ687" s="1230"/>
      <c r="AR687" s="1230"/>
      <c r="AS687" s="1230"/>
      <c r="AT687" s="1230"/>
      <c r="AV687" s="943"/>
      <c r="AX687" s="961"/>
      <c r="AZ687" s="943"/>
      <c r="BA687" s="943"/>
      <c r="BC687" s="356" t="s">
        <v>332</v>
      </c>
      <c r="BE687" s="943"/>
      <c r="BF687" s="700"/>
      <c r="BG687" s="943"/>
      <c r="BH687" s="700"/>
      <c r="BI687" s="943"/>
      <c r="BJ687" s="700"/>
      <c r="BK687" s="943"/>
      <c r="BL687" s="700"/>
      <c r="BM687" s="1178"/>
      <c r="BN687" s="1181"/>
      <c r="BO687" s="700"/>
      <c r="BQ687" s="716"/>
    </row>
    <row r="688" spans="1:69" s="111" customFormat="1" ht="69.599999999999994" customHeight="1" x14ac:dyDescent="0.25">
      <c r="A688" s="356"/>
      <c r="B688" s="356" t="s">
        <v>1281</v>
      </c>
      <c r="C688" s="1231" t="s">
        <v>1288</v>
      </c>
      <c r="E688" s="942" t="s">
        <v>244</v>
      </c>
      <c r="G688" s="942" t="s">
        <v>1308</v>
      </c>
      <c r="I688" s="942"/>
      <c r="J688" s="942"/>
      <c r="K688" s="942"/>
      <c r="L688" s="942">
        <v>1</v>
      </c>
      <c r="M688" s="942"/>
      <c r="N688" s="371"/>
      <c r="O688" s="942"/>
      <c r="P688" s="942"/>
      <c r="Q688" s="942"/>
      <c r="R688" s="942">
        <v>1</v>
      </c>
      <c r="S688" s="942"/>
      <c r="U688" s="957" t="s">
        <v>353</v>
      </c>
      <c r="V688" s="942">
        <v>1</v>
      </c>
      <c r="W688" s="942">
        <v>1</v>
      </c>
      <c r="X688" s="942">
        <v>1</v>
      </c>
      <c r="Y688" s="942">
        <v>1</v>
      </c>
      <c r="Z688" s="942">
        <v>1</v>
      </c>
      <c r="AA688" s="942"/>
      <c r="AC688" s="960" t="s">
        <v>245</v>
      </c>
      <c r="AD688" s="132"/>
      <c r="AE688" s="717"/>
      <c r="AG688" s="356" t="s">
        <v>349</v>
      </c>
      <c r="AI688" s="1229"/>
      <c r="AJ688" s="1229"/>
      <c r="AK688" s="1229"/>
      <c r="AL688" s="1229"/>
      <c r="AM688" s="1229"/>
      <c r="AN688" s="1229">
        <v>1</v>
      </c>
      <c r="AO688" s="1229"/>
      <c r="AP688" s="1229"/>
      <c r="AQ688" s="1229"/>
      <c r="AR688" s="1229"/>
      <c r="AS688" s="1229">
        <v>1</v>
      </c>
      <c r="AT688" s="1229"/>
      <c r="AV688" s="942">
        <f t="shared" ref="AV688" si="546">SUM(AI688:AT688)</f>
        <v>2</v>
      </c>
      <c r="AX688" s="960" t="s">
        <v>55</v>
      </c>
      <c r="AZ688" s="942">
        <v>1</v>
      </c>
      <c r="BA688" s="942">
        <f>IF(AV688&lt;&gt;0,1," ")</f>
        <v>1</v>
      </c>
      <c r="BC688" s="356" t="s">
        <v>332</v>
      </c>
      <c r="BE688" s="942"/>
      <c r="BF688" s="699"/>
      <c r="BG688" s="942"/>
      <c r="BH688" s="699"/>
      <c r="BI688" s="942"/>
      <c r="BJ688" s="699"/>
      <c r="BK688" s="942"/>
      <c r="BL688" s="699"/>
      <c r="BM688" s="1177">
        <f t="shared" ref="BM688" si="547">BE688+BG688+BI688+BK688</f>
        <v>0</v>
      </c>
      <c r="BN688" s="1180">
        <f t="shared" ref="BN688" si="548">BM688/AV688</f>
        <v>0</v>
      </c>
      <c r="BO688" s="699">
        <f t="shared" ref="BO688" si="549">BF688+BH688+BJ688+BL688</f>
        <v>0</v>
      </c>
      <c r="BQ688" s="715"/>
    </row>
    <row r="689" spans="1:69" s="111" customFormat="1" ht="69.599999999999994" customHeight="1" x14ac:dyDescent="0.25">
      <c r="A689" s="356"/>
      <c r="B689" s="356" t="s">
        <v>1282</v>
      </c>
      <c r="C689" s="1232"/>
      <c r="E689" s="943"/>
      <c r="G689" s="943"/>
      <c r="I689" s="943"/>
      <c r="J689" s="943"/>
      <c r="K689" s="943"/>
      <c r="L689" s="943"/>
      <c r="M689" s="943"/>
      <c r="N689" s="371"/>
      <c r="O689" s="943"/>
      <c r="P689" s="943"/>
      <c r="Q689" s="943"/>
      <c r="R689" s="943"/>
      <c r="S689" s="943"/>
      <c r="U689" s="958"/>
      <c r="V689" s="943"/>
      <c r="W689" s="943"/>
      <c r="X689" s="943"/>
      <c r="Y689" s="943"/>
      <c r="Z689" s="943"/>
      <c r="AA689" s="943"/>
      <c r="AC689" s="961"/>
      <c r="AD689" s="132"/>
      <c r="AE689" s="717"/>
      <c r="AG689" s="356" t="s">
        <v>1320</v>
      </c>
      <c r="AI689" s="1230"/>
      <c r="AJ689" s="1230"/>
      <c r="AK689" s="1230"/>
      <c r="AL689" s="1230"/>
      <c r="AM689" s="1230"/>
      <c r="AN689" s="1230"/>
      <c r="AO689" s="1230"/>
      <c r="AP689" s="1230"/>
      <c r="AQ689" s="1230"/>
      <c r="AR689" s="1230"/>
      <c r="AS689" s="1230"/>
      <c r="AT689" s="1230"/>
      <c r="AV689" s="943"/>
      <c r="AX689" s="961"/>
      <c r="AZ689" s="943"/>
      <c r="BA689" s="943"/>
      <c r="BC689" s="356" t="s">
        <v>332</v>
      </c>
      <c r="BE689" s="943"/>
      <c r="BF689" s="700"/>
      <c r="BG689" s="943"/>
      <c r="BH689" s="700"/>
      <c r="BI689" s="943"/>
      <c r="BJ689" s="700"/>
      <c r="BK689" s="943"/>
      <c r="BL689" s="700"/>
      <c r="BM689" s="1178"/>
      <c r="BN689" s="1181"/>
      <c r="BO689" s="700"/>
      <c r="BQ689" s="716"/>
    </row>
    <row r="690" spans="1:69" s="111" customFormat="1" ht="69.599999999999994" customHeight="1" x14ac:dyDescent="0.25">
      <c r="A690" s="356"/>
      <c r="B690" s="356" t="s">
        <v>1283</v>
      </c>
      <c r="C690" s="1231" t="s">
        <v>1289</v>
      </c>
      <c r="E690" s="942" t="s">
        <v>244</v>
      </c>
      <c r="G690" s="942" t="s">
        <v>1308</v>
      </c>
      <c r="I690" s="942"/>
      <c r="J690" s="942"/>
      <c r="K690" s="942"/>
      <c r="L690" s="942">
        <v>1</v>
      </c>
      <c r="M690" s="942"/>
      <c r="N690" s="371"/>
      <c r="O690" s="942"/>
      <c r="P690" s="942"/>
      <c r="Q690" s="942"/>
      <c r="R690" s="942">
        <v>1</v>
      </c>
      <c r="S690" s="942"/>
      <c r="U690" s="957" t="s">
        <v>353</v>
      </c>
      <c r="V690" s="942">
        <v>1</v>
      </c>
      <c r="W690" s="942">
        <v>1</v>
      </c>
      <c r="X690" s="942">
        <v>1</v>
      </c>
      <c r="Y690" s="942">
        <v>1</v>
      </c>
      <c r="Z690" s="942">
        <v>1</v>
      </c>
      <c r="AA690" s="942"/>
      <c r="AC690" s="960" t="s">
        <v>245</v>
      </c>
      <c r="AD690" s="132"/>
      <c r="AE690" s="717"/>
      <c r="AG690" s="356" t="s">
        <v>349</v>
      </c>
      <c r="AI690" s="1229"/>
      <c r="AJ690" s="1229"/>
      <c r="AK690" s="1229"/>
      <c r="AL690" s="1229"/>
      <c r="AM690" s="1229"/>
      <c r="AN690" s="1229">
        <v>1</v>
      </c>
      <c r="AO690" s="1229"/>
      <c r="AP690" s="1229"/>
      <c r="AQ690" s="1229"/>
      <c r="AR690" s="1229"/>
      <c r="AS690" s="1229">
        <v>1</v>
      </c>
      <c r="AT690" s="1229"/>
      <c r="AV690" s="942">
        <f t="shared" ref="AV690" si="550">SUM(AI690:AT690)</f>
        <v>2</v>
      </c>
      <c r="AX690" s="960" t="s">
        <v>55</v>
      </c>
      <c r="AZ690" s="942">
        <v>1</v>
      </c>
      <c r="BA690" s="942">
        <f>IF(AV690&lt;&gt;0,1," ")</f>
        <v>1</v>
      </c>
      <c r="BC690" s="356" t="s">
        <v>332</v>
      </c>
      <c r="BE690" s="942"/>
      <c r="BF690" s="699"/>
      <c r="BG690" s="942"/>
      <c r="BH690" s="699"/>
      <c r="BI690" s="942"/>
      <c r="BJ690" s="699"/>
      <c r="BK690" s="942"/>
      <c r="BL690" s="699"/>
      <c r="BM690" s="1177">
        <f t="shared" ref="BM690" si="551">BE690+BG690+BI690+BK690</f>
        <v>0</v>
      </c>
      <c r="BN690" s="1180">
        <f t="shared" ref="BN690" si="552">BM690/AV690</f>
        <v>0</v>
      </c>
      <c r="BO690" s="699">
        <f t="shared" ref="BO690" si="553">BF690+BH690+BJ690+BL690</f>
        <v>0</v>
      </c>
      <c r="BQ690" s="715"/>
    </row>
    <row r="691" spans="1:69" s="111" customFormat="1" ht="69.599999999999994" customHeight="1" x14ac:dyDescent="0.25">
      <c r="A691" s="356"/>
      <c r="B691" s="356" t="s">
        <v>1283</v>
      </c>
      <c r="C691" s="1232"/>
      <c r="E691" s="943"/>
      <c r="G691" s="943"/>
      <c r="I691" s="943"/>
      <c r="J691" s="943"/>
      <c r="K691" s="943"/>
      <c r="L691" s="943"/>
      <c r="M691" s="943"/>
      <c r="N691" s="371"/>
      <c r="O691" s="943"/>
      <c r="P691" s="943"/>
      <c r="Q691" s="943"/>
      <c r="R691" s="943"/>
      <c r="S691" s="943"/>
      <c r="U691" s="958"/>
      <c r="V691" s="943"/>
      <c r="W691" s="943"/>
      <c r="X691" s="943"/>
      <c r="Y691" s="943"/>
      <c r="Z691" s="943"/>
      <c r="AA691" s="943"/>
      <c r="AC691" s="961"/>
      <c r="AD691" s="132"/>
      <c r="AE691" s="717"/>
      <c r="AG691" s="356" t="s">
        <v>1320</v>
      </c>
      <c r="AI691" s="1230"/>
      <c r="AJ691" s="1230"/>
      <c r="AK691" s="1230"/>
      <c r="AL691" s="1230"/>
      <c r="AM691" s="1230"/>
      <c r="AN691" s="1230"/>
      <c r="AO691" s="1230"/>
      <c r="AP691" s="1230"/>
      <c r="AQ691" s="1230"/>
      <c r="AR691" s="1230"/>
      <c r="AS691" s="1230"/>
      <c r="AT691" s="1230"/>
      <c r="AV691" s="943"/>
      <c r="AX691" s="961"/>
      <c r="AZ691" s="943"/>
      <c r="BA691" s="943"/>
      <c r="BC691" s="356" t="s">
        <v>332</v>
      </c>
      <c r="BE691" s="943"/>
      <c r="BF691" s="700"/>
      <c r="BG691" s="943"/>
      <c r="BH691" s="700"/>
      <c r="BI691" s="943"/>
      <c r="BJ691" s="700"/>
      <c r="BK691" s="943"/>
      <c r="BL691" s="700"/>
      <c r="BM691" s="1178"/>
      <c r="BN691" s="1181"/>
      <c r="BO691" s="700"/>
      <c r="BQ691" s="716"/>
    </row>
    <row r="692" spans="1:69" s="111" customFormat="1" ht="69.599999999999994" customHeight="1" x14ac:dyDescent="0.25">
      <c r="A692" s="356"/>
      <c r="B692" s="356" t="s">
        <v>1284</v>
      </c>
      <c r="C692" s="1231" t="s">
        <v>1290</v>
      </c>
      <c r="E692" s="942" t="s">
        <v>244</v>
      </c>
      <c r="G692" s="942" t="s">
        <v>1308</v>
      </c>
      <c r="I692" s="942"/>
      <c r="J692" s="942"/>
      <c r="K692" s="942"/>
      <c r="L692" s="942">
        <v>1</v>
      </c>
      <c r="M692" s="942"/>
      <c r="N692" s="371"/>
      <c r="O692" s="942"/>
      <c r="P692" s="942"/>
      <c r="Q692" s="942"/>
      <c r="R692" s="942">
        <v>1</v>
      </c>
      <c r="S692" s="942"/>
      <c r="U692" s="957" t="s">
        <v>353</v>
      </c>
      <c r="V692" s="942">
        <v>1</v>
      </c>
      <c r="W692" s="942">
        <v>1</v>
      </c>
      <c r="X692" s="942">
        <v>1</v>
      </c>
      <c r="Y692" s="942">
        <v>1</v>
      </c>
      <c r="Z692" s="942">
        <v>1</v>
      </c>
      <c r="AA692" s="942"/>
      <c r="AC692" s="960" t="s">
        <v>245</v>
      </c>
      <c r="AD692" s="132"/>
      <c r="AE692" s="717"/>
      <c r="AG692" s="356" t="s">
        <v>349</v>
      </c>
      <c r="AI692" s="1229"/>
      <c r="AJ692" s="1229"/>
      <c r="AK692" s="1229"/>
      <c r="AL692" s="1229"/>
      <c r="AM692" s="1229"/>
      <c r="AN692" s="1229">
        <v>1</v>
      </c>
      <c r="AO692" s="1229"/>
      <c r="AP692" s="1229"/>
      <c r="AQ692" s="1229"/>
      <c r="AR692" s="1229"/>
      <c r="AS692" s="1229">
        <v>1</v>
      </c>
      <c r="AT692" s="1229"/>
      <c r="AV692" s="942">
        <f t="shared" ref="AV692" si="554">SUM(AI692:AT692)</f>
        <v>2</v>
      </c>
      <c r="AX692" s="960" t="s">
        <v>55</v>
      </c>
      <c r="AZ692" s="942">
        <v>1</v>
      </c>
      <c r="BA692" s="942">
        <f>IF(AV692&lt;&gt;0,1," ")</f>
        <v>1</v>
      </c>
      <c r="BC692" s="356" t="s">
        <v>332</v>
      </c>
      <c r="BE692" s="942"/>
      <c r="BF692" s="699"/>
      <c r="BG692" s="942"/>
      <c r="BH692" s="699"/>
      <c r="BI692" s="942"/>
      <c r="BJ692" s="699"/>
      <c r="BK692" s="942"/>
      <c r="BL692" s="699"/>
      <c r="BM692" s="1177">
        <f t="shared" ref="BM692" si="555">BE692+BG692+BI692+BK692</f>
        <v>0</v>
      </c>
      <c r="BN692" s="1180">
        <f t="shared" ref="BN692" si="556">BM692/AV692</f>
        <v>0</v>
      </c>
      <c r="BO692" s="699">
        <f t="shared" ref="BO692" si="557">BF692+BH692+BJ692+BL692</f>
        <v>0</v>
      </c>
      <c r="BQ692" s="715"/>
    </row>
    <row r="693" spans="1:69" s="111" customFormat="1" ht="69.599999999999994" customHeight="1" x14ac:dyDescent="0.25">
      <c r="A693" s="356"/>
      <c r="B693" s="356" t="s">
        <v>1284</v>
      </c>
      <c r="C693" s="1232"/>
      <c r="E693" s="943"/>
      <c r="G693" s="943"/>
      <c r="I693" s="943"/>
      <c r="J693" s="943"/>
      <c r="K693" s="943"/>
      <c r="L693" s="943"/>
      <c r="M693" s="943"/>
      <c r="N693" s="371"/>
      <c r="O693" s="943"/>
      <c r="P693" s="943"/>
      <c r="Q693" s="943"/>
      <c r="R693" s="943"/>
      <c r="S693" s="943"/>
      <c r="U693" s="958"/>
      <c r="V693" s="943"/>
      <c r="W693" s="943"/>
      <c r="X693" s="943"/>
      <c r="Y693" s="943"/>
      <c r="Z693" s="943"/>
      <c r="AA693" s="943"/>
      <c r="AC693" s="961"/>
      <c r="AD693" s="132"/>
      <c r="AE693" s="717"/>
      <c r="AG693" s="356" t="s">
        <v>1320</v>
      </c>
      <c r="AI693" s="1230"/>
      <c r="AJ693" s="1230"/>
      <c r="AK693" s="1230"/>
      <c r="AL693" s="1230"/>
      <c r="AM693" s="1230"/>
      <c r="AN693" s="1230"/>
      <c r="AO693" s="1230"/>
      <c r="AP693" s="1230"/>
      <c r="AQ693" s="1230"/>
      <c r="AR693" s="1230"/>
      <c r="AS693" s="1230"/>
      <c r="AT693" s="1230"/>
      <c r="AV693" s="943"/>
      <c r="AX693" s="961"/>
      <c r="AZ693" s="943"/>
      <c r="BA693" s="943"/>
      <c r="BC693" s="356" t="s">
        <v>332</v>
      </c>
      <c r="BE693" s="943"/>
      <c r="BF693" s="700"/>
      <c r="BG693" s="943"/>
      <c r="BH693" s="700"/>
      <c r="BI693" s="943"/>
      <c r="BJ693" s="700"/>
      <c r="BK693" s="943"/>
      <c r="BL693" s="700"/>
      <c r="BM693" s="1178"/>
      <c r="BN693" s="1181"/>
      <c r="BO693" s="700"/>
      <c r="BQ693" s="716"/>
    </row>
    <row r="694" spans="1:69" s="111" customFormat="1" ht="69.599999999999994" customHeight="1" x14ac:dyDescent="0.25">
      <c r="A694" s="356"/>
      <c r="B694" s="356" t="s">
        <v>1285</v>
      </c>
      <c r="C694" s="1231" t="s">
        <v>1291</v>
      </c>
      <c r="E694" s="942" t="s">
        <v>244</v>
      </c>
      <c r="G694" s="942" t="s">
        <v>1308</v>
      </c>
      <c r="I694" s="942"/>
      <c r="J694" s="942"/>
      <c r="K694" s="942"/>
      <c r="L694" s="942">
        <v>1</v>
      </c>
      <c r="M694" s="942"/>
      <c r="N694" s="371"/>
      <c r="O694" s="942"/>
      <c r="P694" s="942"/>
      <c r="Q694" s="942"/>
      <c r="R694" s="942">
        <v>1</v>
      </c>
      <c r="S694" s="942"/>
      <c r="U694" s="957" t="s">
        <v>353</v>
      </c>
      <c r="V694" s="942">
        <v>1</v>
      </c>
      <c r="W694" s="942">
        <v>1</v>
      </c>
      <c r="X694" s="942">
        <v>1</v>
      </c>
      <c r="Y694" s="942">
        <v>1</v>
      </c>
      <c r="Z694" s="942">
        <v>1</v>
      </c>
      <c r="AA694" s="942"/>
      <c r="AC694" s="960" t="s">
        <v>245</v>
      </c>
      <c r="AD694" s="132"/>
      <c r="AE694" s="717"/>
      <c r="AG694" s="356" t="s">
        <v>349</v>
      </c>
      <c r="AI694" s="1229"/>
      <c r="AJ694" s="1229"/>
      <c r="AK694" s="1229"/>
      <c r="AL694" s="1229"/>
      <c r="AM694" s="1229"/>
      <c r="AN694" s="1229">
        <v>1</v>
      </c>
      <c r="AO694" s="1229"/>
      <c r="AP694" s="1229"/>
      <c r="AQ694" s="1229"/>
      <c r="AR694" s="1229"/>
      <c r="AS694" s="1229">
        <v>1</v>
      </c>
      <c r="AT694" s="1229"/>
      <c r="AV694" s="942">
        <f t="shared" ref="AV694" si="558">SUM(AI694:AT694)</f>
        <v>2</v>
      </c>
      <c r="AX694" s="960" t="s">
        <v>55</v>
      </c>
      <c r="AZ694" s="942">
        <v>1</v>
      </c>
      <c r="BA694" s="942">
        <f>IF(AV694&lt;&gt;0,1," ")</f>
        <v>1</v>
      </c>
      <c r="BC694" s="356" t="s">
        <v>332</v>
      </c>
      <c r="BE694" s="942"/>
      <c r="BF694" s="699"/>
      <c r="BG694" s="942"/>
      <c r="BH694" s="699"/>
      <c r="BI694" s="942"/>
      <c r="BJ694" s="699"/>
      <c r="BK694" s="942"/>
      <c r="BL694" s="699"/>
      <c r="BM694" s="1177">
        <f t="shared" ref="BM694" si="559">BE694+BG694+BI694+BK694</f>
        <v>0</v>
      </c>
      <c r="BN694" s="1180">
        <f t="shared" ref="BN694" si="560">BM694/AV694</f>
        <v>0</v>
      </c>
      <c r="BO694" s="699">
        <f t="shared" ref="BO694" si="561">BF694+BH694+BJ694+BL694</f>
        <v>0</v>
      </c>
      <c r="BQ694" s="715"/>
    </row>
    <row r="695" spans="1:69" s="111" customFormat="1" ht="69.599999999999994" customHeight="1" x14ac:dyDescent="0.25">
      <c r="A695" s="356"/>
      <c r="B695" s="356" t="s">
        <v>1286</v>
      </c>
      <c r="C695" s="1232"/>
      <c r="E695" s="943"/>
      <c r="G695" s="943"/>
      <c r="I695" s="943"/>
      <c r="J695" s="943"/>
      <c r="K695" s="943"/>
      <c r="L695" s="943"/>
      <c r="M695" s="943"/>
      <c r="N695" s="371"/>
      <c r="O695" s="943"/>
      <c r="P695" s="943"/>
      <c r="Q695" s="943"/>
      <c r="R695" s="943"/>
      <c r="S695" s="943"/>
      <c r="U695" s="958"/>
      <c r="V695" s="943"/>
      <c r="W695" s="943"/>
      <c r="X695" s="943"/>
      <c r="Y695" s="943"/>
      <c r="Z695" s="943"/>
      <c r="AA695" s="943"/>
      <c r="AC695" s="961"/>
      <c r="AD695" s="132"/>
      <c r="AE695" s="717"/>
      <c r="AG695" s="356" t="s">
        <v>1320</v>
      </c>
      <c r="AI695" s="1230"/>
      <c r="AJ695" s="1230"/>
      <c r="AK695" s="1230"/>
      <c r="AL695" s="1230"/>
      <c r="AM695" s="1230"/>
      <c r="AN695" s="1230"/>
      <c r="AO695" s="1230"/>
      <c r="AP695" s="1230"/>
      <c r="AQ695" s="1230"/>
      <c r="AR695" s="1230"/>
      <c r="AS695" s="1230"/>
      <c r="AT695" s="1230"/>
      <c r="AV695" s="943"/>
      <c r="AX695" s="961"/>
      <c r="AZ695" s="943"/>
      <c r="BA695" s="943"/>
      <c r="BC695" s="356" t="s">
        <v>332</v>
      </c>
      <c r="BE695" s="943"/>
      <c r="BF695" s="700"/>
      <c r="BG695" s="943"/>
      <c r="BH695" s="700"/>
      <c r="BI695" s="943"/>
      <c r="BJ695" s="700"/>
      <c r="BK695" s="943"/>
      <c r="BL695" s="700"/>
      <c r="BM695" s="1178"/>
      <c r="BN695" s="1181"/>
      <c r="BO695" s="700"/>
      <c r="BQ695" s="716"/>
    </row>
    <row r="696" spans="1:69" s="91" customFormat="1" ht="9" customHeight="1" thickBot="1" x14ac:dyDescent="0.3">
      <c r="A696" s="111"/>
      <c r="B696" s="112"/>
      <c r="C696" s="112"/>
      <c r="D696" s="111"/>
      <c r="E696" s="111"/>
      <c r="F696" s="111"/>
      <c r="G696" s="111"/>
      <c r="H696" s="111"/>
      <c r="I696" s="111"/>
      <c r="J696" s="111"/>
      <c r="K696" s="111"/>
      <c r="L696" s="111"/>
      <c r="M696" s="111"/>
      <c r="N696" s="111"/>
      <c r="O696" s="111"/>
      <c r="P696" s="111"/>
      <c r="Q696" s="111"/>
      <c r="R696" s="111"/>
      <c r="S696" s="111"/>
      <c r="T696" s="111"/>
      <c r="U696" s="113"/>
      <c r="V696" s="111"/>
      <c r="W696" s="111"/>
      <c r="X696" s="111"/>
      <c r="Y696" s="111"/>
      <c r="Z696" s="111"/>
      <c r="AA696" s="111"/>
      <c r="AB696" s="111"/>
      <c r="AC696" s="114"/>
      <c r="AD696" s="132"/>
      <c r="AE696" s="111"/>
      <c r="AF696" s="111"/>
      <c r="AG696" s="111"/>
      <c r="AH696" s="111"/>
      <c r="AI696" s="310"/>
      <c r="AJ696" s="310"/>
      <c r="AK696" s="310"/>
      <c r="AL696" s="310"/>
      <c r="AM696" s="310"/>
      <c r="AN696" s="310"/>
      <c r="AO696" s="310"/>
      <c r="AP696" s="310"/>
      <c r="AQ696" s="310"/>
      <c r="AR696" s="310"/>
      <c r="AS696" s="310"/>
      <c r="AT696" s="310"/>
      <c r="AV696" s="111"/>
      <c r="AX696" s="112"/>
      <c r="AY696" s="111"/>
      <c r="AZ696" s="111"/>
      <c r="BA696" s="111"/>
      <c r="BC696" s="111"/>
      <c r="BF696" s="115"/>
      <c r="BH696" s="115"/>
      <c r="BJ696" s="115"/>
      <c r="BL696" s="115"/>
      <c r="BM696" s="116"/>
      <c r="BN696" s="116"/>
      <c r="BO696" s="115"/>
    </row>
    <row r="697" spans="1:69" s="203" customFormat="1" ht="60.6" customHeight="1" thickTop="1" thickBot="1" x14ac:dyDescent="0.3">
      <c r="A697" s="936" t="str">
        <f>B657</f>
        <v>ATENCIÓN DE TEMAS INTERNOS Y ADMINISTRATIVOS</v>
      </c>
      <c r="B697" s="936"/>
      <c r="C697" s="361" t="s">
        <v>333</v>
      </c>
      <c r="D697" s="200"/>
      <c r="E697" s="368">
        <f>COUNTIF(BC658:BC695,"P")</f>
        <v>23</v>
      </c>
      <c r="F697" s="200"/>
      <c r="G697" s="581">
        <f>E697/(E697+E698)</f>
        <v>0.71875</v>
      </c>
      <c r="H697" s="200"/>
      <c r="I697" s="368">
        <f>SUM(I658:I695)</f>
        <v>1</v>
      </c>
      <c r="J697" s="368">
        <f>SUM(J658:J695)</f>
        <v>5</v>
      </c>
      <c r="K697" s="368">
        <f>SUM(K658:K695)</f>
        <v>1</v>
      </c>
      <c r="L697" s="368">
        <f>SUM(L658:L695)</f>
        <v>19</v>
      </c>
      <c r="M697" s="368">
        <f>SUM(M658:M695)</f>
        <v>1</v>
      </c>
      <c r="N697" s="201"/>
      <c r="O697" s="368">
        <f>SUM(O658:O695)</f>
        <v>3</v>
      </c>
      <c r="P697" s="368">
        <f>SUM(P658:P695)</f>
        <v>2</v>
      </c>
      <c r="Q697" s="368">
        <f>SUM(Q658:Q695)</f>
        <v>3</v>
      </c>
      <c r="R697" s="368">
        <f>SUM(R658:R695)</f>
        <v>25</v>
      </c>
      <c r="S697" s="368">
        <f>SUM(S658:S695)</f>
        <v>2</v>
      </c>
      <c r="T697" s="200"/>
      <c r="U697" s="202"/>
      <c r="V697" s="200"/>
      <c r="W697" s="519">
        <f>SUM(W658:W695)</f>
        <v>19</v>
      </c>
      <c r="X697" s="519">
        <f>SUM(X658:X695)</f>
        <v>19</v>
      </c>
      <c r="Y697" s="519">
        <f>SUM(Y658:Y695)</f>
        <v>15</v>
      </c>
      <c r="Z697" s="519">
        <f>SUM(Z658:Z695)</f>
        <v>14</v>
      </c>
      <c r="AA697" s="519">
        <f>SUM(AA658:AA695)</f>
        <v>0</v>
      </c>
      <c r="AB697" s="200"/>
      <c r="AC697" s="887"/>
      <c r="AD697" s="639"/>
      <c r="AE697" s="200"/>
      <c r="AF697" s="200"/>
      <c r="AG697" s="368" t="s">
        <v>253</v>
      </c>
      <c r="AH697" s="200"/>
      <c r="AI697" s="944">
        <f>SUM(AI658:AK695)</f>
        <v>6</v>
      </c>
      <c r="AJ697" s="944"/>
      <c r="AK697" s="944"/>
      <c r="AL697" s="944">
        <f>SUM(AL658:AN695)</f>
        <v>8</v>
      </c>
      <c r="AM697" s="944"/>
      <c r="AN697" s="944"/>
      <c r="AO697" s="944">
        <f>SUM(AO658:AQ695)</f>
        <v>6</v>
      </c>
      <c r="AP697" s="944"/>
      <c r="AQ697" s="944"/>
      <c r="AR697" s="944">
        <f>SUM(AR658:AT695)</f>
        <v>8</v>
      </c>
      <c r="AS697" s="944"/>
      <c r="AT697" s="944"/>
      <c r="AV697" s="936">
        <f>SUM(AV658:AV695)</f>
        <v>28</v>
      </c>
      <c r="AX697" s="1228" t="s">
        <v>264</v>
      </c>
      <c r="AY697" s="200"/>
      <c r="AZ697" s="368">
        <f>SUM(AZ658:AZ695)</f>
        <v>26</v>
      </c>
      <c r="BA697" s="368">
        <f>SUM(BA658:BA695)</f>
        <v>14</v>
      </c>
      <c r="BC697" s="201"/>
      <c r="BE697" s="382">
        <f t="shared" ref="BE697:BM697" si="562">SUM(BE658:BE695)</f>
        <v>0</v>
      </c>
      <c r="BF697" s="828">
        <f t="shared" si="562"/>
        <v>0</v>
      </c>
      <c r="BG697" s="382">
        <f t="shared" si="562"/>
        <v>0</v>
      </c>
      <c r="BH697" s="828">
        <f t="shared" si="562"/>
        <v>0</v>
      </c>
      <c r="BI697" s="382">
        <f t="shared" si="562"/>
        <v>0</v>
      </c>
      <c r="BJ697" s="828">
        <f t="shared" si="562"/>
        <v>0</v>
      </c>
      <c r="BK697" s="382">
        <f t="shared" si="562"/>
        <v>0</v>
      </c>
      <c r="BL697" s="828">
        <f t="shared" si="562"/>
        <v>0</v>
      </c>
      <c r="BM697" s="1189">
        <f t="shared" si="562"/>
        <v>0</v>
      </c>
      <c r="BN697" s="1190">
        <f>BM697/AV697</f>
        <v>0</v>
      </c>
      <c r="BO697" s="847">
        <f>SUM(BO658:BO695)</f>
        <v>0</v>
      </c>
      <c r="BP697" s="204"/>
      <c r="BQ697" s="204"/>
    </row>
    <row r="698" spans="1:69" s="203" customFormat="1" ht="60.6" customHeight="1" thickTop="1" thickBot="1" x14ac:dyDescent="0.3">
      <c r="A698" s="936"/>
      <c r="B698" s="936"/>
      <c r="C698" s="361" t="s">
        <v>334</v>
      </c>
      <c r="D698" s="200"/>
      <c r="E698" s="368">
        <f>COUNTIF(BC658:BC695,"C")</f>
        <v>9</v>
      </c>
      <c r="F698" s="200"/>
      <c r="G698" s="581">
        <f>E698/(E697+E698)</f>
        <v>0.28125</v>
      </c>
      <c r="H698" s="200"/>
      <c r="I698" s="936">
        <f>SUM(I697:M697)</f>
        <v>27</v>
      </c>
      <c r="J698" s="936"/>
      <c r="K698" s="936"/>
      <c r="L698" s="936"/>
      <c r="M698" s="936"/>
      <c r="N698" s="201"/>
      <c r="O698" s="936">
        <f>SUM(O697:S697)</f>
        <v>35</v>
      </c>
      <c r="P698" s="936"/>
      <c r="Q698" s="936"/>
      <c r="R698" s="936"/>
      <c r="S698" s="936"/>
      <c r="T698" s="200"/>
      <c r="U698" s="202"/>
      <c r="V698" s="200"/>
      <c r="W698" s="200"/>
      <c r="X698" s="200"/>
      <c r="Y698" s="200"/>
      <c r="Z698" s="200"/>
      <c r="AA698" s="200"/>
      <c r="AB698" s="200"/>
      <c r="AC698" s="887"/>
      <c r="AD698" s="639"/>
      <c r="AE698" s="200"/>
      <c r="AF698" s="200"/>
      <c r="AG698" s="368" t="s">
        <v>766</v>
      </c>
      <c r="AH698" s="200"/>
      <c r="AI698" s="944">
        <f>AI697+AL697+AO697+AR697</f>
        <v>28</v>
      </c>
      <c r="AJ698" s="944"/>
      <c r="AK698" s="944"/>
      <c r="AL698" s="944"/>
      <c r="AM698" s="944"/>
      <c r="AN698" s="944"/>
      <c r="AO698" s="944"/>
      <c r="AP698" s="944"/>
      <c r="AQ698" s="944"/>
      <c r="AR698" s="944"/>
      <c r="AS698" s="944"/>
      <c r="AT698" s="944"/>
      <c r="AV698" s="936"/>
      <c r="AX698" s="1228"/>
      <c r="AY698" s="200"/>
      <c r="AZ698" s="1221">
        <f>BA697/AZ697</f>
        <v>0.53846153846153844</v>
      </c>
      <c r="BA698" s="1221"/>
      <c r="BC698" s="206"/>
      <c r="BE698" s="383">
        <f>BE697/AI697</f>
        <v>0</v>
      </c>
      <c r="BF698" s="829"/>
      <c r="BG698" s="383">
        <f>BG697/AL697</f>
        <v>0</v>
      </c>
      <c r="BH698" s="829"/>
      <c r="BI698" s="383">
        <f>BI697/AO697</f>
        <v>0</v>
      </c>
      <c r="BJ698" s="829"/>
      <c r="BK698" s="383">
        <f>BK697/AR697</f>
        <v>0</v>
      </c>
      <c r="BL698" s="829"/>
      <c r="BM698" s="1189"/>
      <c r="BN698" s="1190"/>
      <c r="BO698" s="847"/>
      <c r="BP698" s="204"/>
      <c r="BQ698" s="204"/>
    </row>
    <row r="699" spans="1:69" s="91" customFormat="1" ht="24" thickTop="1" thickBot="1" x14ac:dyDescent="0.3">
      <c r="A699" s="117"/>
      <c r="B699" s="118"/>
      <c r="C699" s="118"/>
      <c r="D699" s="111"/>
      <c r="E699" s="111"/>
      <c r="F699" s="111"/>
      <c r="G699" s="111"/>
      <c r="H699" s="111"/>
      <c r="I699" s="111"/>
      <c r="J699" s="111"/>
      <c r="K699" s="111"/>
      <c r="L699" s="111"/>
      <c r="M699" s="111"/>
      <c r="N699" s="111"/>
      <c r="O699" s="111"/>
      <c r="P699" s="111"/>
      <c r="Q699" s="111"/>
      <c r="R699" s="111"/>
      <c r="S699" s="111"/>
      <c r="T699" s="111"/>
      <c r="U699" s="113"/>
      <c r="V699" s="111"/>
      <c r="W699" s="111"/>
      <c r="X699" s="111"/>
      <c r="Y699" s="111"/>
      <c r="Z699" s="111"/>
      <c r="AA699" s="111"/>
      <c r="AB699" s="111"/>
      <c r="AC699" s="114"/>
      <c r="AD699" s="132"/>
      <c r="AE699" s="111"/>
      <c r="AF699" s="111"/>
      <c r="AG699" s="111"/>
      <c r="AH699" s="111"/>
      <c r="AI699" s="111"/>
      <c r="AJ699" s="111"/>
      <c r="AK699" s="111"/>
      <c r="AL699" s="111"/>
      <c r="AM699" s="111"/>
      <c r="AN699" s="111"/>
      <c r="AO699" s="111"/>
      <c r="AP699" s="111"/>
      <c r="AQ699" s="111"/>
      <c r="AR699" s="111"/>
      <c r="AS699" s="111"/>
      <c r="AT699" s="111"/>
      <c r="AV699" s="111"/>
      <c r="AX699" s="112"/>
      <c r="AY699" s="111"/>
      <c r="AZ699" s="111"/>
      <c r="BA699" s="111"/>
      <c r="BC699" s="111"/>
      <c r="BF699" s="115"/>
      <c r="BH699" s="115"/>
      <c r="BJ699" s="115"/>
      <c r="BL699" s="115"/>
      <c r="BM699" s="116"/>
      <c r="BN699" s="116"/>
      <c r="BO699" s="115"/>
    </row>
    <row r="700" spans="1:69" s="204" customFormat="1" ht="53.4" hidden="1" customHeight="1" x14ac:dyDescent="0.25">
      <c r="A700" s="482">
        <v>27</v>
      </c>
      <c r="B700" s="1245" t="s">
        <v>685</v>
      </c>
      <c r="C700" s="1246"/>
      <c r="D700" s="201"/>
      <c r="E700" s="483" t="s">
        <v>686</v>
      </c>
      <c r="F700" s="201"/>
      <c r="G700" s="483"/>
      <c r="H700" s="201"/>
      <c r="I700" s="201"/>
      <c r="J700" s="201"/>
      <c r="K700" s="201"/>
      <c r="L700" s="201"/>
      <c r="M700" s="201"/>
      <c r="N700" s="201"/>
      <c r="O700" s="201"/>
      <c r="P700" s="201"/>
      <c r="Q700" s="201"/>
      <c r="R700" s="201"/>
      <c r="S700" s="201"/>
      <c r="T700" s="201"/>
      <c r="U700" s="208"/>
      <c r="V700" s="201"/>
      <c r="W700" s="201"/>
      <c r="X700" s="201"/>
      <c r="Y700" s="201"/>
      <c r="Z700" s="201"/>
      <c r="AA700" s="201"/>
      <c r="AB700" s="201"/>
      <c r="AC700" s="207"/>
      <c r="AD700" s="205"/>
      <c r="AE700" s="201"/>
      <c r="AF700" s="201"/>
      <c r="AG700" s="201"/>
      <c r="AH700" s="201"/>
      <c r="AI700" s="201"/>
      <c r="AJ700" s="201"/>
      <c r="AK700" s="201"/>
      <c r="AL700" s="201"/>
      <c r="AM700" s="201"/>
      <c r="AN700" s="201"/>
      <c r="AO700" s="201"/>
      <c r="AP700" s="201"/>
      <c r="AQ700" s="201"/>
      <c r="AR700" s="201"/>
      <c r="AS700" s="201"/>
      <c r="AT700" s="201"/>
      <c r="AV700" s="201"/>
      <c r="AX700" s="207"/>
      <c r="AY700" s="201"/>
      <c r="AZ700" s="201"/>
      <c r="BA700" s="201"/>
      <c r="BC700" s="201"/>
      <c r="BF700" s="209"/>
      <c r="BH700" s="209"/>
      <c r="BJ700" s="209"/>
      <c r="BL700" s="209"/>
      <c r="BM700" s="203"/>
      <c r="BN700" s="203"/>
      <c r="BO700" s="209"/>
    </row>
    <row r="701" spans="1:69" s="91" customFormat="1" ht="60" hidden="1" customHeight="1" x14ac:dyDescent="0.25">
      <c r="A701" s="311" t="s">
        <v>989</v>
      </c>
      <c r="B701" s="1233" t="s">
        <v>349</v>
      </c>
      <c r="C701" s="1234"/>
      <c r="D701" s="111"/>
      <c r="E701" s="311" t="s">
        <v>686</v>
      </c>
      <c r="F701" s="111"/>
      <c r="G701" s="311"/>
      <c r="H701" s="111"/>
      <c r="I701" s="111"/>
      <c r="J701" s="111"/>
      <c r="K701" s="111"/>
      <c r="L701" s="111"/>
      <c r="M701" s="111"/>
      <c r="N701" s="111"/>
      <c r="O701" s="111"/>
      <c r="P701" s="111"/>
      <c r="Q701" s="111"/>
      <c r="R701" s="111"/>
      <c r="S701" s="111"/>
      <c r="T701" s="111"/>
      <c r="U701" s="113"/>
      <c r="V701" s="111"/>
      <c r="W701" s="111"/>
      <c r="X701" s="111"/>
      <c r="Y701" s="111"/>
      <c r="Z701" s="111"/>
      <c r="AA701" s="111"/>
      <c r="AB701" s="111"/>
      <c r="AC701" s="312"/>
      <c r="AD701" s="132"/>
      <c r="AE701" s="111"/>
      <c r="AF701" s="111"/>
      <c r="AG701" s="215"/>
      <c r="AH701" s="111"/>
      <c r="AI701" s="311"/>
      <c r="AJ701" s="311"/>
      <c r="AK701" s="311"/>
      <c r="AL701" s="311"/>
      <c r="AM701" s="311"/>
      <c r="AN701" s="311"/>
      <c r="AO701" s="311"/>
      <c r="AP701" s="311"/>
      <c r="AQ701" s="311"/>
      <c r="AR701" s="311"/>
      <c r="AS701" s="311"/>
      <c r="AT701" s="311"/>
      <c r="AV701" s="111"/>
      <c r="AX701" s="220"/>
      <c r="AY701" s="111"/>
      <c r="AZ701" s="111"/>
      <c r="BA701" s="111"/>
      <c r="BC701" s="111"/>
      <c r="BE701" s="111"/>
      <c r="BF701" s="115"/>
      <c r="BG701" s="111"/>
      <c r="BH701" s="115"/>
      <c r="BI701" s="111"/>
      <c r="BJ701" s="115"/>
      <c r="BK701" s="111"/>
      <c r="BL701" s="115"/>
      <c r="BM701" s="116"/>
      <c r="BN701" s="313"/>
      <c r="BO701" s="115"/>
    </row>
    <row r="702" spans="1:69" s="91" customFormat="1" ht="60" hidden="1" customHeight="1" x14ac:dyDescent="0.25">
      <c r="A702" s="146" t="s">
        <v>990</v>
      </c>
      <c r="B702" s="1235" t="s">
        <v>66</v>
      </c>
      <c r="C702" s="1236"/>
      <c r="D702" s="111"/>
      <c r="E702" s="146" t="s">
        <v>686</v>
      </c>
      <c r="F702" s="111"/>
      <c r="G702" s="146"/>
      <c r="H702" s="111"/>
      <c r="I702" s="111"/>
      <c r="J702" s="111"/>
      <c r="K702" s="111"/>
      <c r="L702" s="111"/>
      <c r="M702" s="111"/>
      <c r="N702" s="111"/>
      <c r="O702" s="111"/>
      <c r="P702" s="111"/>
      <c r="Q702" s="111"/>
      <c r="R702" s="111"/>
      <c r="S702" s="111"/>
      <c r="T702" s="111"/>
      <c r="U702" s="113"/>
      <c r="V702" s="111"/>
      <c r="W702" s="111"/>
      <c r="X702" s="111"/>
      <c r="Y702" s="111"/>
      <c r="Z702" s="111"/>
      <c r="AA702" s="111"/>
      <c r="AB702" s="111"/>
      <c r="AC702" s="314"/>
      <c r="AD702" s="132"/>
      <c r="AE702" s="111"/>
      <c r="AF702" s="111"/>
      <c r="AG702" s="215"/>
      <c r="AH702" s="111"/>
      <c r="AI702" s="146"/>
      <c r="AJ702" s="146"/>
      <c r="AK702" s="146"/>
      <c r="AL702" s="146"/>
      <c r="AM702" s="146"/>
      <c r="AN702" s="146"/>
      <c r="AO702" s="146"/>
      <c r="AP702" s="146"/>
      <c r="AQ702" s="146"/>
      <c r="AR702" s="146"/>
      <c r="AS702" s="146"/>
      <c r="AT702" s="146"/>
      <c r="AV702" s="111"/>
      <c r="AX702" s="220"/>
      <c r="AY702" s="111"/>
      <c r="AZ702" s="111"/>
      <c r="BA702" s="111"/>
      <c r="BC702" s="111"/>
      <c r="BE702" s="111"/>
      <c r="BF702" s="115"/>
      <c r="BG702" s="111"/>
      <c r="BH702" s="115"/>
      <c r="BI702" s="111"/>
      <c r="BJ702" s="115"/>
      <c r="BK702" s="111"/>
      <c r="BL702" s="115"/>
      <c r="BM702" s="116"/>
      <c r="BN702" s="313"/>
      <c r="BO702" s="115"/>
    </row>
    <row r="703" spans="1:69" s="91" customFormat="1" ht="60" hidden="1" customHeight="1" x14ac:dyDescent="0.25">
      <c r="A703" s="311" t="s">
        <v>991</v>
      </c>
      <c r="B703" s="1233" t="s">
        <v>64</v>
      </c>
      <c r="C703" s="1234"/>
      <c r="D703" s="111"/>
      <c r="E703" s="311" t="s">
        <v>686</v>
      </c>
      <c r="F703" s="111"/>
      <c r="G703" s="311"/>
      <c r="H703" s="111"/>
      <c r="I703" s="111"/>
      <c r="J703" s="111"/>
      <c r="K703" s="111"/>
      <c r="L703" s="111"/>
      <c r="M703" s="111"/>
      <c r="N703" s="111"/>
      <c r="O703" s="111"/>
      <c r="P703" s="111"/>
      <c r="Q703" s="111"/>
      <c r="R703" s="111"/>
      <c r="S703" s="111"/>
      <c r="T703" s="111"/>
      <c r="U703" s="113"/>
      <c r="V703" s="111"/>
      <c r="W703" s="111"/>
      <c r="X703" s="111"/>
      <c r="Y703" s="111"/>
      <c r="Z703" s="111"/>
      <c r="AA703" s="111"/>
      <c r="AB703" s="111"/>
      <c r="AC703" s="312"/>
      <c r="AD703" s="132"/>
      <c r="AE703" s="111"/>
      <c r="AF703" s="111"/>
      <c r="AG703" s="215"/>
      <c r="AH703" s="111"/>
      <c r="AI703" s="311"/>
      <c r="AJ703" s="311"/>
      <c r="AK703" s="311"/>
      <c r="AL703" s="311"/>
      <c r="AM703" s="311"/>
      <c r="AN703" s="311"/>
      <c r="AO703" s="311"/>
      <c r="AP703" s="311"/>
      <c r="AQ703" s="311"/>
      <c r="AR703" s="311"/>
      <c r="AS703" s="311"/>
      <c r="AT703" s="311"/>
      <c r="AV703" s="111"/>
      <c r="AX703" s="220"/>
      <c r="AY703" s="111"/>
      <c r="AZ703" s="111"/>
      <c r="BA703" s="111"/>
      <c r="BC703" s="111"/>
      <c r="BE703" s="111"/>
      <c r="BF703" s="115"/>
      <c r="BG703" s="111"/>
      <c r="BH703" s="115"/>
      <c r="BI703" s="111"/>
      <c r="BJ703" s="115"/>
      <c r="BK703" s="111"/>
      <c r="BL703" s="115"/>
      <c r="BM703" s="116"/>
      <c r="BN703" s="313"/>
      <c r="BO703" s="115"/>
    </row>
    <row r="704" spans="1:69" s="91" customFormat="1" ht="60" hidden="1" customHeight="1" x14ac:dyDescent="0.25">
      <c r="A704" s="146" t="s">
        <v>992</v>
      </c>
      <c r="B704" s="1235" t="s">
        <v>397</v>
      </c>
      <c r="C704" s="1236"/>
      <c r="D704" s="111"/>
      <c r="E704" s="146" t="s">
        <v>686</v>
      </c>
      <c r="F704" s="111"/>
      <c r="G704" s="146"/>
      <c r="H704" s="111"/>
      <c r="I704" s="111"/>
      <c r="J704" s="111"/>
      <c r="K704" s="111"/>
      <c r="L704" s="111"/>
      <c r="M704" s="111"/>
      <c r="N704" s="111"/>
      <c r="O704" s="111"/>
      <c r="P704" s="111"/>
      <c r="Q704" s="111"/>
      <c r="R704" s="111"/>
      <c r="S704" s="111"/>
      <c r="T704" s="111"/>
      <c r="U704" s="113"/>
      <c r="V704" s="111"/>
      <c r="W704" s="111"/>
      <c r="X704" s="111"/>
      <c r="Y704" s="111"/>
      <c r="Z704" s="111"/>
      <c r="AA704" s="111"/>
      <c r="AB704" s="111"/>
      <c r="AC704" s="314"/>
      <c r="AD704" s="132"/>
      <c r="AE704" s="111"/>
      <c r="AF704" s="111"/>
      <c r="AG704" s="215"/>
      <c r="AH704" s="111"/>
      <c r="AI704" s="146"/>
      <c r="AJ704" s="146"/>
      <c r="AK704" s="146"/>
      <c r="AL704" s="146"/>
      <c r="AM704" s="146"/>
      <c r="AN704" s="146"/>
      <c r="AO704" s="146"/>
      <c r="AP704" s="146"/>
      <c r="AQ704" s="146"/>
      <c r="AR704" s="146"/>
      <c r="AS704" s="146"/>
      <c r="AT704" s="146"/>
      <c r="AV704" s="111"/>
      <c r="AX704" s="220"/>
      <c r="AY704" s="111"/>
      <c r="AZ704" s="111"/>
      <c r="BA704" s="111"/>
      <c r="BC704" s="111"/>
      <c r="BE704" s="111"/>
      <c r="BF704" s="115"/>
      <c r="BG704" s="111"/>
      <c r="BH704" s="115"/>
      <c r="BI704" s="111"/>
      <c r="BJ704" s="115"/>
      <c r="BK704" s="111"/>
      <c r="BL704" s="115"/>
      <c r="BM704" s="116"/>
      <c r="BN704" s="313"/>
      <c r="BO704" s="115"/>
    </row>
    <row r="705" spans="1:69" s="91" customFormat="1" ht="54.6" hidden="1" customHeight="1" x14ac:dyDescent="0.25">
      <c r="A705" s="311" t="s">
        <v>993</v>
      </c>
      <c r="B705" s="1233" t="s">
        <v>350</v>
      </c>
      <c r="C705" s="1234"/>
      <c r="D705" s="111"/>
      <c r="E705" s="311" t="s">
        <v>688</v>
      </c>
      <c r="F705" s="111"/>
      <c r="G705" s="311"/>
      <c r="H705" s="111"/>
      <c r="I705" s="111"/>
      <c r="J705" s="111"/>
      <c r="K705" s="111"/>
      <c r="L705" s="111"/>
      <c r="M705" s="111"/>
      <c r="N705" s="111"/>
      <c r="O705" s="111"/>
      <c r="P705" s="111"/>
      <c r="Q705" s="111"/>
      <c r="R705" s="111"/>
      <c r="S705" s="111"/>
      <c r="T705" s="111"/>
      <c r="U705" s="113"/>
      <c r="V705" s="111"/>
      <c r="W705" s="111"/>
      <c r="X705" s="111"/>
      <c r="Y705" s="111"/>
      <c r="Z705" s="111"/>
      <c r="AA705" s="111"/>
      <c r="AB705" s="111"/>
      <c r="AC705" s="312"/>
      <c r="AD705" s="132"/>
      <c r="AE705" s="111"/>
      <c r="AF705" s="111"/>
      <c r="AG705" s="215"/>
      <c r="AH705" s="111"/>
      <c r="AI705" s="311"/>
      <c r="AJ705" s="311"/>
      <c r="AK705" s="311"/>
      <c r="AL705" s="311"/>
      <c r="AM705" s="311"/>
      <c r="AN705" s="311"/>
      <c r="AO705" s="311"/>
      <c r="AP705" s="311"/>
      <c r="AQ705" s="311"/>
      <c r="AR705" s="311"/>
      <c r="AS705" s="311"/>
      <c r="AT705" s="311"/>
      <c r="AV705" s="111"/>
      <c r="AX705" s="220"/>
      <c r="AY705" s="111"/>
      <c r="AZ705" s="111"/>
      <c r="BA705" s="111"/>
      <c r="BC705" s="111"/>
      <c r="BE705" s="111"/>
      <c r="BF705" s="115"/>
      <c r="BG705" s="111"/>
      <c r="BH705" s="115"/>
      <c r="BI705" s="111"/>
      <c r="BJ705" s="115"/>
      <c r="BK705" s="111"/>
      <c r="BL705" s="115"/>
      <c r="BM705" s="116"/>
      <c r="BN705" s="313"/>
      <c r="BO705" s="115"/>
    </row>
    <row r="706" spans="1:69" s="112" customFormat="1" ht="60" hidden="1" customHeight="1" x14ac:dyDescent="0.25">
      <c r="A706" s="146" t="s">
        <v>994</v>
      </c>
      <c r="B706" s="1235" t="s">
        <v>208</v>
      </c>
      <c r="C706" s="1236"/>
      <c r="D706" s="371"/>
      <c r="E706" s="146" t="s">
        <v>686</v>
      </c>
      <c r="F706" s="144"/>
      <c r="G706" s="146"/>
      <c r="H706" s="144"/>
      <c r="I706" s="111"/>
      <c r="J706" s="111"/>
      <c r="K706" s="111"/>
      <c r="L706" s="111"/>
      <c r="M706" s="111"/>
      <c r="N706" s="111"/>
      <c r="O706" s="111"/>
      <c r="P706" s="111"/>
      <c r="Q706" s="111"/>
      <c r="R706" s="111"/>
      <c r="S706" s="111"/>
      <c r="T706" s="111"/>
      <c r="U706" s="113"/>
      <c r="V706" s="111"/>
      <c r="W706" s="111"/>
      <c r="X706" s="111"/>
      <c r="Y706" s="111"/>
      <c r="Z706" s="111"/>
      <c r="AA706" s="111"/>
      <c r="AB706" s="145"/>
      <c r="AC706" s="314"/>
      <c r="AD706" s="132"/>
      <c r="AE706" s="111"/>
      <c r="AF706" s="111"/>
      <c r="AG706" s="215"/>
      <c r="AH706" s="145"/>
      <c r="AI706" s="146"/>
      <c r="AJ706" s="146"/>
      <c r="AK706" s="146"/>
      <c r="AL706" s="146"/>
      <c r="AM706" s="146"/>
      <c r="AN706" s="146"/>
      <c r="AO706" s="146"/>
      <c r="AP706" s="146"/>
      <c r="AQ706" s="146"/>
      <c r="AR706" s="146"/>
      <c r="AS706" s="146"/>
      <c r="AT706" s="146"/>
      <c r="AV706" s="111"/>
      <c r="AX706" s="220"/>
      <c r="AY706" s="111"/>
      <c r="AZ706" s="111"/>
      <c r="BA706" s="111"/>
      <c r="BC706" s="111"/>
      <c r="BE706" s="111"/>
      <c r="BF706" s="115"/>
      <c r="BG706" s="111"/>
      <c r="BH706" s="115"/>
      <c r="BI706" s="111"/>
      <c r="BJ706" s="115"/>
      <c r="BK706" s="111"/>
      <c r="BL706" s="115"/>
      <c r="BM706" s="116"/>
      <c r="BN706" s="313"/>
      <c r="BO706" s="115"/>
      <c r="BQ706" s="111"/>
    </row>
    <row r="707" spans="1:69" s="112" customFormat="1" ht="54.6" hidden="1" customHeight="1" x14ac:dyDescent="0.25">
      <c r="A707" s="311" t="s">
        <v>995</v>
      </c>
      <c r="B707" s="1233" t="s">
        <v>65</v>
      </c>
      <c r="C707" s="1234"/>
      <c r="D707" s="142"/>
      <c r="E707" s="311" t="s">
        <v>686</v>
      </c>
      <c r="F707" s="240"/>
      <c r="G707" s="311"/>
      <c r="H707" s="240"/>
      <c r="I707" s="111"/>
      <c r="J707" s="111"/>
      <c r="K707" s="111"/>
      <c r="L707" s="111"/>
      <c r="M707" s="111"/>
      <c r="N707" s="111"/>
      <c r="O707" s="111"/>
      <c r="P707" s="111"/>
      <c r="Q707" s="111"/>
      <c r="R707" s="111"/>
      <c r="S707" s="111"/>
      <c r="U707" s="113"/>
      <c r="V707" s="111"/>
      <c r="W707" s="111"/>
      <c r="X707" s="111"/>
      <c r="Y707" s="111"/>
      <c r="Z707" s="111"/>
      <c r="AA707" s="111"/>
      <c r="AB707" s="241"/>
      <c r="AC707" s="312"/>
      <c r="AD707" s="635"/>
      <c r="AE707" s="111"/>
      <c r="AG707" s="215"/>
      <c r="AH707" s="241"/>
      <c r="AI707" s="311"/>
      <c r="AJ707" s="311"/>
      <c r="AK707" s="311"/>
      <c r="AL707" s="311"/>
      <c r="AM707" s="311"/>
      <c r="AN707" s="311"/>
      <c r="AO707" s="311"/>
      <c r="AP707" s="311"/>
      <c r="AQ707" s="311"/>
      <c r="AR707" s="311"/>
      <c r="AS707" s="311"/>
      <c r="AT707" s="311"/>
      <c r="AV707" s="111"/>
      <c r="AX707" s="220"/>
      <c r="AZ707" s="111"/>
      <c r="BA707" s="111"/>
      <c r="BC707" s="111"/>
      <c r="BE707" s="111"/>
      <c r="BF707" s="115"/>
      <c r="BG707" s="111"/>
      <c r="BH707" s="115"/>
      <c r="BI707" s="111"/>
      <c r="BJ707" s="115"/>
      <c r="BK707" s="111"/>
      <c r="BL707" s="115"/>
      <c r="BM707" s="116"/>
      <c r="BN707" s="313"/>
      <c r="BO707" s="115"/>
      <c r="BQ707" s="111"/>
    </row>
    <row r="708" spans="1:69" s="112" customFormat="1" ht="60" hidden="1" customHeight="1" x14ac:dyDescent="0.25">
      <c r="A708" s="146" t="s">
        <v>996</v>
      </c>
      <c r="B708" s="1235" t="s">
        <v>36</v>
      </c>
      <c r="C708" s="1236"/>
      <c r="D708" s="371"/>
      <c r="E708" s="146" t="s">
        <v>686</v>
      </c>
      <c r="F708" s="144"/>
      <c r="G708" s="146"/>
      <c r="H708" s="144"/>
      <c r="I708" s="111"/>
      <c r="J708" s="111"/>
      <c r="K708" s="111"/>
      <c r="L708" s="111"/>
      <c r="M708" s="111"/>
      <c r="N708" s="111"/>
      <c r="O708" s="111"/>
      <c r="P708" s="111"/>
      <c r="Q708" s="111"/>
      <c r="R708" s="111"/>
      <c r="S708" s="111"/>
      <c r="T708" s="111"/>
      <c r="U708" s="113"/>
      <c r="V708" s="111"/>
      <c r="W708" s="111"/>
      <c r="X708" s="111"/>
      <c r="Y708" s="111"/>
      <c r="Z708" s="111"/>
      <c r="AA708" s="111"/>
      <c r="AB708" s="145"/>
      <c r="AC708" s="314"/>
      <c r="AD708" s="132"/>
      <c r="AE708" s="111"/>
      <c r="AF708" s="111"/>
      <c r="AG708" s="215"/>
      <c r="AH708" s="145"/>
      <c r="AI708" s="146"/>
      <c r="AJ708" s="146"/>
      <c r="AK708" s="146"/>
      <c r="AL708" s="146"/>
      <c r="AM708" s="146"/>
      <c r="AN708" s="146"/>
      <c r="AO708" s="146"/>
      <c r="AP708" s="146"/>
      <c r="AQ708" s="146"/>
      <c r="AR708" s="146"/>
      <c r="AS708" s="146"/>
      <c r="AT708" s="146"/>
      <c r="AV708" s="111"/>
      <c r="AX708" s="220"/>
      <c r="AY708" s="111"/>
      <c r="AZ708" s="111"/>
      <c r="BA708" s="111"/>
      <c r="BC708" s="111"/>
      <c r="BE708" s="111"/>
      <c r="BF708" s="115"/>
      <c r="BG708" s="111"/>
      <c r="BH708" s="115"/>
      <c r="BI708" s="111"/>
      <c r="BJ708" s="115"/>
      <c r="BK708" s="111"/>
      <c r="BL708" s="115"/>
      <c r="BM708" s="116"/>
      <c r="BN708" s="313"/>
      <c r="BO708" s="115"/>
      <c r="BQ708" s="111"/>
    </row>
    <row r="709" spans="1:69" s="111" customFormat="1" ht="68.400000000000006" hidden="1" customHeight="1" x14ac:dyDescent="0.25">
      <c r="A709" s="311" t="s">
        <v>997</v>
      </c>
      <c r="B709" s="1233" t="s">
        <v>250</v>
      </c>
      <c r="C709" s="1234"/>
      <c r="E709" s="311" t="s">
        <v>686</v>
      </c>
      <c r="G709" s="311"/>
      <c r="U709" s="113"/>
      <c r="AC709" s="312"/>
      <c r="AD709" s="132"/>
      <c r="AG709" s="215"/>
      <c r="AI709" s="311"/>
      <c r="AJ709" s="311"/>
      <c r="AK709" s="311"/>
      <c r="AL709" s="311"/>
      <c r="AM709" s="311"/>
      <c r="AN709" s="311"/>
      <c r="AO709" s="311"/>
      <c r="AP709" s="311"/>
      <c r="AQ709" s="311"/>
      <c r="AR709" s="311"/>
      <c r="AS709" s="311"/>
      <c r="AT709" s="311"/>
      <c r="AX709" s="220"/>
      <c r="BF709" s="115"/>
      <c r="BH709" s="115"/>
      <c r="BJ709" s="115"/>
      <c r="BL709" s="115"/>
      <c r="BM709" s="116"/>
      <c r="BN709" s="313"/>
      <c r="BO709" s="115"/>
    </row>
    <row r="710" spans="1:69" s="111" customFormat="1" ht="68.400000000000006" hidden="1" customHeight="1" x14ac:dyDescent="0.25">
      <c r="A710" s="146" t="s">
        <v>998</v>
      </c>
      <c r="B710" s="1235" t="s">
        <v>61</v>
      </c>
      <c r="C710" s="1236"/>
      <c r="D710" s="112"/>
      <c r="E710" s="146" t="s">
        <v>686</v>
      </c>
      <c r="F710" s="112"/>
      <c r="G710" s="146"/>
      <c r="H710" s="112"/>
      <c r="T710" s="112"/>
      <c r="U710" s="113"/>
      <c r="AB710" s="112"/>
      <c r="AC710" s="314"/>
      <c r="AD710" s="635"/>
      <c r="AF710" s="112"/>
      <c r="AG710" s="215"/>
      <c r="AH710" s="112"/>
      <c r="AI710" s="146"/>
      <c r="AJ710" s="146"/>
      <c r="AK710" s="146"/>
      <c r="AL710" s="146"/>
      <c r="AM710" s="146"/>
      <c r="AN710" s="146"/>
      <c r="AO710" s="146"/>
      <c r="AP710" s="146"/>
      <c r="AQ710" s="146"/>
      <c r="AR710" s="146"/>
      <c r="AS710" s="146"/>
      <c r="AT710" s="146"/>
      <c r="AX710" s="220"/>
      <c r="AY710" s="112"/>
      <c r="BF710" s="115"/>
      <c r="BH710" s="115"/>
      <c r="BJ710" s="115"/>
      <c r="BL710" s="115"/>
      <c r="BM710" s="116"/>
      <c r="BN710" s="313"/>
      <c r="BO710" s="115"/>
    </row>
    <row r="711" spans="1:69" s="91" customFormat="1" ht="60" hidden="1" customHeight="1" x14ac:dyDescent="0.25">
      <c r="A711" s="311" t="s">
        <v>999</v>
      </c>
      <c r="B711" s="1233" t="s">
        <v>821</v>
      </c>
      <c r="C711" s="1234"/>
      <c r="D711" s="112"/>
      <c r="E711" s="311" t="s">
        <v>686</v>
      </c>
      <c r="F711" s="112"/>
      <c r="G711" s="311"/>
      <c r="H711" s="112"/>
      <c r="I711" s="111"/>
      <c r="J711" s="111"/>
      <c r="K711" s="111"/>
      <c r="L711" s="111"/>
      <c r="M711" s="111"/>
      <c r="N711" s="111"/>
      <c r="O711" s="111"/>
      <c r="P711" s="111"/>
      <c r="Q711" s="111"/>
      <c r="R711" s="111"/>
      <c r="S711" s="111"/>
      <c r="T711" s="112"/>
      <c r="U711" s="113"/>
      <c r="V711" s="111"/>
      <c r="W711" s="111"/>
      <c r="X711" s="111"/>
      <c r="Y711" s="111"/>
      <c r="Z711" s="111"/>
      <c r="AA711" s="111"/>
      <c r="AB711" s="112"/>
      <c r="AC711" s="312"/>
      <c r="AD711" s="635"/>
      <c r="AE711" s="111"/>
      <c r="AF711" s="112"/>
      <c r="AG711" s="215"/>
      <c r="AH711" s="112"/>
      <c r="AI711" s="311"/>
      <c r="AJ711" s="311"/>
      <c r="AK711" s="311"/>
      <c r="AL711" s="311"/>
      <c r="AM711" s="311"/>
      <c r="AN711" s="311"/>
      <c r="AO711" s="311"/>
      <c r="AP711" s="311"/>
      <c r="AQ711" s="311"/>
      <c r="AR711" s="311"/>
      <c r="AS711" s="311"/>
      <c r="AT711" s="311"/>
      <c r="AV711" s="111"/>
      <c r="AX711" s="220"/>
      <c r="AY711" s="112"/>
      <c r="AZ711" s="111"/>
      <c r="BA711" s="111"/>
      <c r="BC711" s="111"/>
      <c r="BE711" s="111"/>
      <c r="BF711" s="115"/>
      <c r="BG711" s="111"/>
      <c r="BH711" s="115"/>
      <c r="BI711" s="111"/>
      <c r="BJ711" s="115"/>
      <c r="BK711" s="111"/>
      <c r="BL711" s="115"/>
      <c r="BM711" s="116"/>
      <c r="BN711" s="313"/>
      <c r="BO711" s="115"/>
    </row>
    <row r="712" spans="1:69" s="91" customFormat="1" ht="59.25" hidden="1" customHeight="1" thickBot="1" x14ac:dyDescent="0.3">
      <c r="A712" s="111"/>
      <c r="B712" s="112"/>
      <c r="C712" s="112"/>
      <c r="D712" s="111"/>
      <c r="E712" s="111"/>
      <c r="F712" s="111"/>
      <c r="G712" s="111"/>
      <c r="H712" s="111"/>
      <c r="I712" s="111"/>
      <c r="J712" s="111"/>
      <c r="K712" s="111"/>
      <c r="L712" s="111"/>
      <c r="M712" s="111"/>
      <c r="N712" s="111"/>
      <c r="O712" s="111"/>
      <c r="P712" s="111"/>
      <c r="Q712" s="111"/>
      <c r="R712" s="111"/>
      <c r="S712" s="111"/>
      <c r="T712" s="111"/>
      <c r="U712" s="113"/>
      <c r="V712" s="111"/>
      <c r="W712" s="111"/>
      <c r="X712" s="111"/>
      <c r="Y712" s="111"/>
      <c r="Z712" s="111"/>
      <c r="AA712" s="111"/>
      <c r="AB712" s="111"/>
      <c r="AC712" s="114"/>
      <c r="AD712" s="132"/>
      <c r="AE712" s="111"/>
      <c r="AF712" s="111"/>
      <c r="AG712" s="111"/>
      <c r="AH712" s="111"/>
      <c r="AI712" s="310"/>
      <c r="AJ712" s="310"/>
      <c r="AK712" s="310"/>
      <c r="AL712" s="310"/>
      <c r="AM712" s="310"/>
      <c r="AN712" s="310"/>
      <c r="AO712" s="310"/>
      <c r="AP712" s="310"/>
      <c r="AQ712" s="310"/>
      <c r="AR712" s="310"/>
      <c r="AS712" s="310"/>
      <c r="AT712" s="310"/>
      <c r="AV712" s="111"/>
      <c r="AX712" s="112"/>
      <c r="AY712" s="111"/>
      <c r="AZ712" s="111"/>
      <c r="BA712" s="111"/>
      <c r="BC712" s="111"/>
      <c r="BF712" s="115"/>
      <c r="BH712" s="115"/>
      <c r="BJ712" s="115"/>
      <c r="BL712" s="115"/>
      <c r="BM712" s="116"/>
      <c r="BN712" s="116"/>
      <c r="BO712" s="115"/>
    </row>
    <row r="713" spans="1:69" s="319" customFormat="1" ht="74.400000000000006" customHeight="1" thickTop="1" thickBot="1" x14ac:dyDescent="0.3">
      <c r="A713" s="935" t="s">
        <v>1000</v>
      </c>
      <c r="B713" s="935"/>
      <c r="C713" s="446" t="s">
        <v>333</v>
      </c>
      <c r="D713" s="315"/>
      <c r="E713" s="367">
        <f>E29+E58+E90+E120+E134+E157+E175+E214+E229+E266+E303+E314+E340+E384+E408+E418+E430+E449+E481+E496+E528+E553+E586+E619+E654+E697</f>
        <v>173</v>
      </c>
      <c r="F713" s="315"/>
      <c r="G713" s="560">
        <f>E713/(E713+E714)</f>
        <v>0.71487603305785119</v>
      </c>
      <c r="H713" s="315"/>
      <c r="I713" s="367">
        <f>I29+I58+I90+I120+I134+I157+I175+I214+I229+I266+I303+I314+I340+I384+I408+I418+I430+I449+I481+I496+I528+I553+I586+I619+I654+I697</f>
        <v>23</v>
      </c>
      <c r="J713" s="367">
        <f>J29+J58+J90+J120+J134+J157+J175+J214+J229+J266+J303+J314+J340+J384+J408+J418+J430+J449+J481+J496+J528+J553+J586+J619+J654+J697</f>
        <v>78</v>
      </c>
      <c r="K713" s="367">
        <f>K29+K58+K90+K120+K134+K157+K175+K214+K229+K266+K303+K314+K340+K384+K408+K418+K430+K449+K481+K496+K528+K553+K586+K619+K654+K697</f>
        <v>29</v>
      </c>
      <c r="L713" s="367">
        <f>L29+L58+L90+L120+L134+L157+L175+L214+L229+L266+L303+L314+L340+L384+L408+L418+L430+L449+L481+L496+L528+L553+L586+L619+L654+L697</f>
        <v>351</v>
      </c>
      <c r="M713" s="367">
        <f>M29+M58+M90+M120+M134+M157+M175+M214+M229+M266+M303+M314+M340+M384+M408+M418+M430+M449+M481+M496+M528+M553+M586+M619+M654+M697</f>
        <v>8</v>
      </c>
      <c r="N713" s="316"/>
      <c r="O713" s="367">
        <f>O29+O58+O90+O120+O134+O157+O175+O214+O229+O266+O303+O314+O340+O384+O408+O418+O430+O449+O481+O496+O528+O553+O586+O619+O654+O697</f>
        <v>137</v>
      </c>
      <c r="P713" s="367">
        <f>P29+P58+P90+P120+P134+P157+P175+P214+P229+P266+P303+P314+P340+P384+P408+P418+P430+P449+P481+P496+P528+P553+P586+P619+P654+P697</f>
        <v>187</v>
      </c>
      <c r="Q713" s="367">
        <f>Q29+Q58+Q90+Q120+Q134+Q157+Q175+Q214+Q229+Q266+Q303+Q314+Q340+Q384+Q408+Q418+Q430+Q449+Q481+Q496+Q528+Q553+Q586+Q619+Q654+Q697</f>
        <v>197</v>
      </c>
      <c r="R713" s="367">
        <f>R29+R58+R90+R120+R134+R157+R175+R214+R229+R266+R303+R314+R340+R384+R408+R418+R430+R449+R481+R496+R528+R553+R586+R619+R654+R697</f>
        <v>94</v>
      </c>
      <c r="S713" s="367">
        <f>S29+S58+S90+S120+S134+S157+S175+S214+S229+S266+S303+S314+S340+S384+S408+S418+S430+S449+S481+S496+S528+S553+S586+S619+S654+S697</f>
        <v>61</v>
      </c>
      <c r="T713" s="315"/>
      <c r="U713" s="317"/>
      <c r="V713" s="318"/>
      <c r="W713" s="367">
        <f>W29+W58+W90+W120+W134+W157+W175+W214+W229+W266+W303+W314+W340+W384+W408+W418+W430+W449+W481+W496+W528+W553+W586+W619+W654+W697</f>
        <v>105</v>
      </c>
      <c r="X713" s="367">
        <f>X29+X58+X90+X120+X134+X157+X175+X214+X229+X266+X303+X314+X340+X384+X408+X418+X430+X449+X481+X496+X528+X553+X586+X619+X654+X697</f>
        <v>171</v>
      </c>
      <c r="Y713" s="367">
        <f>Y29+Y58+Y90+Y120+Y134+Y157+Y175+Y214+Y229+Y266+Y303+Y314+Y340+Y384+Y408+Y418+Y430+Y449+Y481+Y496+Y528+Y553+Y586+Y619+Y654+Y697</f>
        <v>210</v>
      </c>
      <c r="Z713" s="367">
        <f>Z29+Z58+Z90+Z120+Z134+Z157+Z175+Z214+Z229+Z266+Z303+Z314+Z340+Z384+Z408+Z418+Z430+Z449+Z481+Z496+Z528+Z553+Z586+Z619+Z654+Z697</f>
        <v>164</v>
      </c>
      <c r="AA713" s="367">
        <f>AA29+AA58+AA90+AA120+AA134+AA157+AA175+AA214+AA229+AA266+AA303+AA314+AA340+AA384+AA408+AA418+AA430+AA449+AA481+AA496+AA528+AA553+AA586+AA619+AA654+AA697</f>
        <v>0</v>
      </c>
      <c r="AB713" s="315"/>
      <c r="AC713" s="974"/>
      <c r="AD713" s="641"/>
      <c r="AE713" s="315"/>
      <c r="AF713" s="315"/>
      <c r="AG713" s="367" t="s">
        <v>253</v>
      </c>
      <c r="AH713" s="315"/>
      <c r="AI713" s="926">
        <f>AI29+AI58+AI90+AI120+AI134+AI157+AI175+AI214+AI229+AI266+AI303+AI314+AI340+AI384+AI408+AI418+AI430+AI449+AI481+AI496+AI528+AI553+AI586+AI619+AI654+AI697</f>
        <v>55</v>
      </c>
      <c r="AJ713" s="926"/>
      <c r="AK713" s="926"/>
      <c r="AL713" s="926">
        <f>AL29+AL58+AL90+AL120+AL134+AL157+AL175+AL214+AL229+AL266+AL303+AL314+AL340+AL384+AL408+AL418+AL430+AL449+AL481+AL496+AL528+AL553+AL586+AL619+AL654+AL697</f>
        <v>60</v>
      </c>
      <c r="AM713" s="926"/>
      <c r="AN713" s="926"/>
      <c r="AO713" s="926">
        <f>AO29+AO58+AO90+AO120+AO134+AO157+AO175+AO214+AO229+AO266+AO303+AO314+AO340+AO384+AO408+AO418+AO430+AO449+AO481+AO496+AO528+AO553+AO586+AO619+AO654+AO697</f>
        <v>70</v>
      </c>
      <c r="AP713" s="926"/>
      <c r="AQ713" s="926"/>
      <c r="AR713" s="926">
        <f>AR29+AR58+AR90+AR120+AR134+AR157+AR175+AR214+AR229+AR266+AR303+AR314+AR340+AR384+AR408+AR418+AR430+AR449+AR481+AR496+AR528+AR553+AR586+AR619+AR654+AR697</f>
        <v>57</v>
      </c>
      <c r="AS713" s="926"/>
      <c r="AT713" s="926"/>
      <c r="AV713" s="935">
        <f>AV29+AV58+AV90+AV120+AV134+AV157+AV175+AV214+AV229+AV266+AV303+AV314+AV340+AV384+AV408+AV418+AV430+AV449+AV481+AV496+AV528+AV553+AV586+AV619+AV654+AV697</f>
        <v>239</v>
      </c>
      <c r="AX713" s="946" t="s">
        <v>264</v>
      </c>
      <c r="AY713" s="315"/>
      <c r="AZ713" s="367">
        <f>AZ29+AZ58+AZ90+AZ120+AZ134+AZ157+AZ175+AZ214+AZ229+AZ266+AZ303+AZ314+AZ340+AZ384+AZ408+AZ418+AZ430+AZ449+AZ481+AZ496+AZ528+AZ553+AZ586+AZ619+AZ654+AZ697</f>
        <v>481</v>
      </c>
      <c r="BA713" s="367">
        <f>BA29+BA58+BA90+BA120+BA134+BA157+BA175+BA214+BA229+BA266+BA303+BA314+BA340+BA384+BA408+BA418+BA430+BA449+BA481+BA496+BA528+BA553+BA586+BA619+BA654+BA697</f>
        <v>171</v>
      </c>
      <c r="BC713" s="316"/>
      <c r="BE713" s="367">
        <f t="shared" ref="BE713:BM713" si="563">BE29+BE58+BE90+BE120+BE134+BE157+BE175+BE214+BE229+BE266+BE303+BE314+BE340+BE384+BE408+BE418+BE430+BE449+BE481+BE496+BE528+BE553+BE586+BE619+BE654+BE697</f>
        <v>0</v>
      </c>
      <c r="BF713" s="1191">
        <f t="shared" si="563"/>
        <v>0</v>
      </c>
      <c r="BG713" s="367">
        <f t="shared" si="563"/>
        <v>0</v>
      </c>
      <c r="BH713" s="1191">
        <f t="shared" si="563"/>
        <v>0</v>
      </c>
      <c r="BI713" s="367">
        <f t="shared" si="563"/>
        <v>0</v>
      </c>
      <c r="BJ713" s="1191">
        <f t="shared" si="563"/>
        <v>0</v>
      </c>
      <c r="BK713" s="367">
        <f t="shared" si="563"/>
        <v>0</v>
      </c>
      <c r="BL713" s="1191">
        <f t="shared" si="563"/>
        <v>0</v>
      </c>
      <c r="BM713" s="935">
        <f t="shared" si="563"/>
        <v>0</v>
      </c>
      <c r="BN713" s="1188">
        <f>BM713/AV713</f>
        <v>0</v>
      </c>
      <c r="BO713" s="1191">
        <f>BO29+BO58+BO90+BO120+BO134+BO157+BO175+BO214+BO229+BO266+BO303+BO314+BO340+BO384+BO408+BO418+BO430+BO449+BO481+BO496+BO528+BO553+BO586+BO619+BO654+BO697</f>
        <v>0</v>
      </c>
      <c r="BP713" s="320"/>
      <c r="BQ713" s="320"/>
    </row>
    <row r="714" spans="1:69" s="319" customFormat="1" ht="74.400000000000006" customHeight="1" thickTop="1" thickBot="1" x14ac:dyDescent="0.3">
      <c r="A714" s="935"/>
      <c r="B714" s="935"/>
      <c r="C714" s="446" t="s">
        <v>334</v>
      </c>
      <c r="D714" s="315"/>
      <c r="E714" s="367">
        <f>E30+E59+E91+E121+E135+E158+E176+E215+E230+E267+E304+E315+E341+E385+E409+E419+E431+E450+E482+E497+E529+E554+E587+E620+E655+E698</f>
        <v>69</v>
      </c>
      <c r="F714" s="315"/>
      <c r="G714" s="560">
        <f>E714/(E713+E714)</f>
        <v>0.28512396694214875</v>
      </c>
      <c r="H714" s="315"/>
      <c r="I714" s="935">
        <f>SUM(I713:M713)</f>
        <v>489</v>
      </c>
      <c r="J714" s="935"/>
      <c r="K714" s="935"/>
      <c r="L714" s="935"/>
      <c r="M714" s="935"/>
      <c r="N714" s="316"/>
      <c r="O714" s="935">
        <f>SUM(O713:S713)</f>
        <v>676</v>
      </c>
      <c r="P714" s="935"/>
      <c r="Q714" s="935"/>
      <c r="R714" s="935"/>
      <c r="S714" s="935"/>
      <c r="T714" s="315"/>
      <c r="U714" s="317"/>
      <c r="V714" s="318"/>
      <c r="W714" s="947" t="s">
        <v>1027</v>
      </c>
      <c r="X714" s="947"/>
      <c r="Y714" s="947"/>
      <c r="Z714" s="947"/>
      <c r="AA714" s="947"/>
      <c r="AB714" s="315"/>
      <c r="AC714" s="974"/>
      <c r="AD714" s="641"/>
      <c r="AE714" s="315"/>
      <c r="AF714" s="315"/>
      <c r="AG714" s="367" t="s">
        <v>254</v>
      </c>
      <c r="AH714" s="315"/>
      <c r="AI714" s="926">
        <f>SUM(AI713:AT713)</f>
        <v>242</v>
      </c>
      <c r="AJ714" s="926"/>
      <c r="AK714" s="926"/>
      <c r="AL714" s="926"/>
      <c r="AM714" s="926"/>
      <c r="AN714" s="926"/>
      <c r="AO714" s="926"/>
      <c r="AP714" s="926"/>
      <c r="AQ714" s="926"/>
      <c r="AR714" s="926"/>
      <c r="AS714" s="926"/>
      <c r="AT714" s="926"/>
      <c r="AV714" s="935"/>
      <c r="AX714" s="946"/>
      <c r="AY714" s="315"/>
      <c r="AZ714" s="1225">
        <f>BA713/AZ713</f>
        <v>0.35550935550935553</v>
      </c>
      <c r="BA714" s="1225"/>
      <c r="BC714" s="321"/>
      <c r="BE714" s="381">
        <f>BE713/AI713</f>
        <v>0</v>
      </c>
      <c r="BF714" s="1191"/>
      <c r="BG714" s="381">
        <f>BG713/AL713</f>
        <v>0</v>
      </c>
      <c r="BH714" s="1191"/>
      <c r="BI714" s="381">
        <f>BI713/AO713</f>
        <v>0</v>
      </c>
      <c r="BJ714" s="1191"/>
      <c r="BK714" s="381">
        <f>BK713/AR713</f>
        <v>0</v>
      </c>
      <c r="BL714" s="1191"/>
      <c r="BM714" s="935"/>
      <c r="BN714" s="1188"/>
      <c r="BO714" s="1191"/>
      <c r="BP714" s="320"/>
      <c r="BQ714" s="320"/>
    </row>
    <row r="715" spans="1:69" ht="23.4" thickTop="1" x14ac:dyDescent="0.25">
      <c r="W715" s="642"/>
      <c r="X715" s="642"/>
      <c r="Y715" s="642"/>
      <c r="Z715" s="642"/>
      <c r="AA715" s="642"/>
    </row>
  </sheetData>
  <autoFilter ref="A8:AX695" xr:uid="{00000000-0009-0000-0000-000000000000}"/>
  <sortState xmlns:xlrd2="http://schemas.microsoft.com/office/spreadsheetml/2017/richdata2" ref="A79:BQ88">
    <sortCondition ref="C136:C150"/>
  </sortState>
  <mergeCells count="2936">
    <mergeCell ref="B415:C415"/>
    <mergeCell ref="B443:C443"/>
    <mergeCell ref="B440:C440"/>
    <mergeCell ref="B433:C433"/>
    <mergeCell ref="B452:C452"/>
    <mergeCell ref="O176:S176"/>
    <mergeCell ref="I304:M304"/>
    <mergeCell ref="S235:S236"/>
    <mergeCell ref="R276:R277"/>
    <mergeCell ref="O158:S158"/>
    <mergeCell ref="B289:C289"/>
    <mergeCell ref="O315:S315"/>
    <mergeCell ref="Y54:Y55"/>
    <mergeCell ref="V276:V277"/>
    <mergeCell ref="Y541:Y542"/>
    <mergeCell ref="Y543:Y546"/>
    <mergeCell ref="O444:O445"/>
    <mergeCell ref="R501:R512"/>
    <mergeCell ref="S501:S512"/>
    <mergeCell ref="B464:C464"/>
    <mergeCell ref="B490:C490"/>
    <mergeCell ref="M501:M512"/>
    <mergeCell ref="O501:O512"/>
    <mergeCell ref="G436:G438"/>
    <mergeCell ref="B411:C411"/>
    <mergeCell ref="B412:C412"/>
    <mergeCell ref="I419:M419"/>
    <mergeCell ref="I431:M431"/>
    <mergeCell ref="B426:C426"/>
    <mergeCell ref="B488:C488"/>
    <mergeCell ref="B489:C489"/>
    <mergeCell ref="X543:X546"/>
    <mergeCell ref="I537:I538"/>
    <mergeCell ref="K537:K538"/>
    <mergeCell ref="M537:M538"/>
    <mergeCell ref="J537:J538"/>
    <mergeCell ref="B427:C427"/>
    <mergeCell ref="AT692:AT693"/>
    <mergeCell ref="BH692:BH693"/>
    <mergeCell ref="Y692:Y693"/>
    <mergeCell ref="BI692:BI693"/>
    <mergeCell ref="BJ692:BJ693"/>
    <mergeCell ref="AA534:AA535"/>
    <mergeCell ref="AA237:AA238"/>
    <mergeCell ref="AA274:AA275"/>
    <mergeCell ref="L444:L445"/>
    <mergeCell ref="P444:P445"/>
    <mergeCell ref="W25:W26"/>
    <mergeCell ref="M311:M312"/>
    <mergeCell ref="Y436:Y438"/>
    <mergeCell ref="Y444:Y445"/>
    <mergeCell ref="U311:U312"/>
    <mergeCell ref="V311:V312"/>
    <mergeCell ref="P276:P277"/>
    <mergeCell ref="Y311:Y312"/>
    <mergeCell ref="R534:R535"/>
    <mergeCell ref="M444:M445"/>
    <mergeCell ref="O436:O438"/>
    <mergeCell ref="Z436:Z438"/>
    <mergeCell ref="Q444:Q445"/>
    <mergeCell ref="R444:R445"/>
    <mergeCell ref="X444:X445"/>
    <mergeCell ref="Z444:Z445"/>
    <mergeCell ref="Z311:Z312"/>
    <mergeCell ref="AA311:AA312"/>
    <mergeCell ref="U501:U512"/>
    <mergeCell ref="V444:V445"/>
    <mergeCell ref="S373:S374"/>
    <mergeCell ref="Q311:Q312"/>
    <mergeCell ref="V690:V691"/>
    <mergeCell ref="Q672:Q673"/>
    <mergeCell ref="O672:O673"/>
    <mergeCell ref="U672:U673"/>
    <mergeCell ref="S675:S676"/>
    <mergeCell ref="M672:M673"/>
    <mergeCell ref="G690:G691"/>
    <mergeCell ref="R688:R689"/>
    <mergeCell ref="S688:S689"/>
    <mergeCell ref="U688:U689"/>
    <mergeCell ref="R690:R691"/>
    <mergeCell ref="BN692:BN693"/>
    <mergeCell ref="BO692:BO693"/>
    <mergeCell ref="BQ692:BQ693"/>
    <mergeCell ref="W692:W693"/>
    <mergeCell ref="X692:X693"/>
    <mergeCell ref="Z692:Z693"/>
    <mergeCell ref="AC692:AC693"/>
    <mergeCell ref="AE692:AE693"/>
    <mergeCell ref="AI692:AI693"/>
    <mergeCell ref="AJ692:AJ693"/>
    <mergeCell ref="AK692:AK693"/>
    <mergeCell ref="AL692:AL693"/>
    <mergeCell ref="AM692:AM693"/>
    <mergeCell ref="AN692:AN693"/>
    <mergeCell ref="AO692:AO693"/>
    <mergeCell ref="AP692:AP693"/>
    <mergeCell ref="AQ692:AQ693"/>
    <mergeCell ref="AR692:AR693"/>
    <mergeCell ref="AS692:AS693"/>
    <mergeCell ref="BM692:BM693"/>
    <mergeCell ref="AA692:AA693"/>
    <mergeCell ref="W675:W676"/>
    <mergeCell ref="AT672:AT673"/>
    <mergeCell ref="G672:G673"/>
    <mergeCell ref="AP663:AP664"/>
    <mergeCell ref="AM663:AM664"/>
    <mergeCell ref="AN663:AN664"/>
    <mergeCell ref="AO663:AO664"/>
    <mergeCell ref="B669:C669"/>
    <mergeCell ref="B651:C651"/>
    <mergeCell ref="Y672:Y673"/>
    <mergeCell ref="AC663:AC664"/>
    <mergeCell ref="C692:C693"/>
    <mergeCell ref="E692:E693"/>
    <mergeCell ref="G692:G693"/>
    <mergeCell ref="I692:I693"/>
    <mergeCell ref="J692:J693"/>
    <mergeCell ref="K692:K693"/>
    <mergeCell ref="L692:L693"/>
    <mergeCell ref="M692:M693"/>
    <mergeCell ref="O692:O693"/>
    <mergeCell ref="P692:P693"/>
    <mergeCell ref="Q692:Q693"/>
    <mergeCell ref="R692:R693"/>
    <mergeCell ref="S692:S693"/>
    <mergeCell ref="U692:U693"/>
    <mergeCell ref="V692:V693"/>
    <mergeCell ref="C688:C689"/>
    <mergeCell ref="J672:J673"/>
    <mergeCell ref="E675:E676"/>
    <mergeCell ref="J675:J676"/>
    <mergeCell ref="K675:K676"/>
    <mergeCell ref="P672:P673"/>
    <mergeCell ref="BQ679:BQ680"/>
    <mergeCell ref="X679:X680"/>
    <mergeCell ref="Z679:Z680"/>
    <mergeCell ref="AC679:AC680"/>
    <mergeCell ref="AE679:AE680"/>
    <mergeCell ref="AI679:AI680"/>
    <mergeCell ref="AJ679:AJ680"/>
    <mergeCell ref="AK679:AK680"/>
    <mergeCell ref="AL679:AL680"/>
    <mergeCell ref="AM679:AM680"/>
    <mergeCell ref="AN679:AN680"/>
    <mergeCell ref="AO679:AO680"/>
    <mergeCell ref="AP679:AP680"/>
    <mergeCell ref="AQ679:AQ680"/>
    <mergeCell ref="AR679:AR680"/>
    <mergeCell ref="AS679:AS680"/>
    <mergeCell ref="AT679:AT680"/>
    <mergeCell ref="AV679:AV680"/>
    <mergeCell ref="AA679:AA680"/>
    <mergeCell ref="Y679:Y680"/>
    <mergeCell ref="BO619:BO620"/>
    <mergeCell ref="BN586:BN587"/>
    <mergeCell ref="BO553:BO554"/>
    <mergeCell ref="BO586:BO587"/>
    <mergeCell ref="BM534:BM535"/>
    <mergeCell ref="AI586:AK586"/>
    <mergeCell ref="AI620:AT620"/>
    <mergeCell ref="AZ587:BA587"/>
    <mergeCell ref="BH365:BH366"/>
    <mergeCell ref="B647:C647"/>
    <mergeCell ref="B679:C680"/>
    <mergeCell ref="E679:E680"/>
    <mergeCell ref="G679:G680"/>
    <mergeCell ref="I679:I680"/>
    <mergeCell ref="J679:J680"/>
    <mergeCell ref="K679:K680"/>
    <mergeCell ref="L679:L680"/>
    <mergeCell ref="M679:M680"/>
    <mergeCell ref="O679:O680"/>
    <mergeCell ref="P679:P680"/>
    <mergeCell ref="Q679:Q680"/>
    <mergeCell ref="R679:R680"/>
    <mergeCell ref="S679:S680"/>
    <mergeCell ref="U679:U680"/>
    <mergeCell ref="V679:V680"/>
    <mergeCell ref="G675:G676"/>
    <mergeCell ref="G677:G678"/>
    <mergeCell ref="B662:C662"/>
    <mergeCell ref="L675:L676"/>
    <mergeCell ref="K672:K673"/>
    <mergeCell ref="L672:L673"/>
    <mergeCell ref="B644:C644"/>
    <mergeCell ref="AN365:AN366"/>
    <mergeCell ref="AI304:AT304"/>
    <mergeCell ref="Z513:Z523"/>
    <mergeCell ref="Z534:Z535"/>
    <mergeCell ref="AA51:AA52"/>
    <mergeCell ref="AP543:AP546"/>
    <mergeCell ref="AJ537:AJ538"/>
    <mergeCell ref="BQ663:BQ664"/>
    <mergeCell ref="BA663:BA664"/>
    <mergeCell ref="BE663:BE664"/>
    <mergeCell ref="BF663:BF664"/>
    <mergeCell ref="AR663:AR664"/>
    <mergeCell ref="AS663:AS664"/>
    <mergeCell ref="AT663:AT664"/>
    <mergeCell ref="AV663:AV664"/>
    <mergeCell ref="AX663:AX664"/>
    <mergeCell ref="AZ663:AZ664"/>
    <mergeCell ref="AX547:AX551"/>
    <mergeCell ref="AR553:AT553"/>
    <mergeCell ref="AI528:AK528"/>
    <mergeCell ref="BF541:BF542"/>
    <mergeCell ref="BF543:BF546"/>
    <mergeCell ref="BE501:BE512"/>
    <mergeCell ref="BF501:BF512"/>
    <mergeCell ref="AT547:AT551"/>
    <mergeCell ref="BA537:BA538"/>
    <mergeCell ref="BF619:BF620"/>
    <mergeCell ref="AV553:AV554"/>
    <mergeCell ref="AV586:AV587"/>
    <mergeCell ref="AK541:AK542"/>
    <mergeCell ref="AA444:AA445"/>
    <mergeCell ref="AE541:AE542"/>
    <mergeCell ref="AR430:AT430"/>
    <mergeCell ref="AO436:AO438"/>
    <mergeCell ref="AI450:AT450"/>
    <mergeCell ref="AR534:AR535"/>
    <mergeCell ref="AO534:AO535"/>
    <mergeCell ref="V543:V546"/>
    <mergeCell ref="W534:W535"/>
    <mergeCell ref="Y534:Y535"/>
    <mergeCell ref="Y537:Y538"/>
    <mergeCell ref="AA537:AA538"/>
    <mergeCell ref="AA541:AA542"/>
    <mergeCell ref="AA543:AA546"/>
    <mergeCell ref="X547:X551"/>
    <mergeCell ref="AA663:AA664"/>
    <mergeCell ref="AT537:AT538"/>
    <mergeCell ref="Y501:Y512"/>
    <mergeCell ref="AR444:AR445"/>
    <mergeCell ref="AT534:AT535"/>
    <mergeCell ref="AE444:AE445"/>
    <mergeCell ref="AL418:AN418"/>
    <mergeCell ref="O419:S419"/>
    <mergeCell ref="AC311:AC312"/>
    <mergeCell ref="AE311:AE312"/>
    <mergeCell ref="Z365:Z366"/>
    <mergeCell ref="AI340:AK340"/>
    <mergeCell ref="AC365:AC366"/>
    <mergeCell ref="AA365:AA366"/>
    <mergeCell ref="AA373:AA374"/>
    <mergeCell ref="AI385:AT385"/>
    <mergeCell ref="AK373:AK374"/>
    <mergeCell ref="AL408:AN408"/>
    <mergeCell ref="AO408:AQ408"/>
    <mergeCell ref="AQ663:AQ664"/>
    <mergeCell ref="U547:U551"/>
    <mergeCell ref="W541:W542"/>
    <mergeCell ref="Q543:Q546"/>
    <mergeCell ref="AE501:AE512"/>
    <mergeCell ref="U543:U546"/>
    <mergeCell ref="AO430:AQ430"/>
    <mergeCell ref="AJ444:AJ445"/>
    <mergeCell ref="AI482:AT482"/>
    <mergeCell ref="AQ444:AQ445"/>
    <mergeCell ref="AR528:AT528"/>
    <mergeCell ref="Y547:Y551"/>
    <mergeCell ref="Y663:Y664"/>
    <mergeCell ref="AA436:AA438"/>
    <mergeCell ref="AQ436:AQ438"/>
    <mergeCell ref="AI541:AI542"/>
    <mergeCell ref="AG444:AG445"/>
    <mergeCell ref="AN436:AN438"/>
    <mergeCell ref="AA681:AA682"/>
    <mergeCell ref="AA686:AA687"/>
    <mergeCell ref="AA688:AA689"/>
    <mergeCell ref="X534:X535"/>
    <mergeCell ref="P690:P691"/>
    <mergeCell ref="L690:L691"/>
    <mergeCell ref="AS694:AS695"/>
    <mergeCell ref="M690:M691"/>
    <mergeCell ref="O690:O691"/>
    <mergeCell ref="Q690:Q691"/>
    <mergeCell ref="I655:M655"/>
    <mergeCell ref="Y686:Y687"/>
    <mergeCell ref="AJ681:AJ682"/>
    <mergeCell ref="AM672:AM673"/>
    <mergeCell ref="AN672:AN673"/>
    <mergeCell ref="AL672:AL673"/>
    <mergeCell ref="AK663:AK664"/>
    <mergeCell ref="AL663:AL664"/>
    <mergeCell ref="AS541:AS542"/>
    <mergeCell ref="AR541:AR542"/>
    <mergeCell ref="AS686:AS687"/>
    <mergeCell ref="Z690:Z691"/>
    <mergeCell ref="AL541:AL542"/>
    <mergeCell ref="AM541:AM542"/>
    <mergeCell ref="AR654:AT654"/>
    <mergeCell ref="AR681:AR682"/>
    <mergeCell ref="AS681:AS682"/>
    <mergeCell ref="AI587:AT587"/>
    <mergeCell ref="AA547:AA551"/>
    <mergeCell ref="Y681:Y682"/>
    <mergeCell ref="U534:U535"/>
    <mergeCell ref="AK537:AK538"/>
    <mergeCell ref="BH373:BH374"/>
    <mergeCell ref="AI409:AT409"/>
    <mergeCell ref="AL373:AL374"/>
    <mergeCell ref="AO449:AQ449"/>
    <mergeCell ref="AL449:AN449"/>
    <mergeCell ref="AI436:AI438"/>
    <mergeCell ref="AL365:AL366"/>
    <mergeCell ref="AI365:AI366"/>
    <mergeCell ref="AL436:AL438"/>
    <mergeCell ref="AV365:AV366"/>
    <mergeCell ref="BE444:BE445"/>
    <mergeCell ref="BA436:BA438"/>
    <mergeCell ref="BF430:BF431"/>
    <mergeCell ref="BH430:BH431"/>
    <mergeCell ref="AX373:AX374"/>
    <mergeCell ref="BF365:BF366"/>
    <mergeCell ref="AN444:AN445"/>
    <mergeCell ref="BG373:BG374"/>
    <mergeCell ref="AI384:AK384"/>
    <mergeCell ref="BE373:BE374"/>
    <mergeCell ref="AV373:AV374"/>
    <mergeCell ref="BA373:BA374"/>
    <mergeCell ref="BF408:BF409"/>
    <mergeCell ref="BH408:BH409"/>
    <mergeCell ref="BF418:BF419"/>
    <mergeCell ref="BH436:BH438"/>
    <mergeCell ref="AZ444:AZ445"/>
    <mergeCell ref="BA444:BA445"/>
    <mergeCell ref="AS444:AS445"/>
    <mergeCell ref="BF444:BF445"/>
    <mergeCell ref="AI408:AK408"/>
    <mergeCell ref="AT373:AT374"/>
    <mergeCell ref="AP436:AP438"/>
    <mergeCell ref="AX543:AX546"/>
    <mergeCell ref="BG436:BG438"/>
    <mergeCell ref="BG534:BG535"/>
    <mergeCell ref="AO537:AO538"/>
    <mergeCell ref="AL528:AN528"/>
    <mergeCell ref="BE537:BE538"/>
    <mergeCell ref="AZ537:AZ538"/>
    <mergeCell ref="AP537:AP538"/>
    <mergeCell ref="BF537:BF538"/>
    <mergeCell ref="AV444:AV445"/>
    <mergeCell ref="AX481:AX482"/>
    <mergeCell ref="AX496:AX497"/>
    <mergeCell ref="BG501:BG512"/>
    <mergeCell ref="AI481:AK481"/>
    <mergeCell ref="AO528:AQ528"/>
    <mergeCell ref="AJ534:AJ535"/>
    <mergeCell ref="AI534:AI535"/>
    <mergeCell ref="AO543:AO546"/>
    <mergeCell ref="AT444:AT445"/>
    <mergeCell ref="AZ501:AZ512"/>
    <mergeCell ref="AZ436:AZ438"/>
    <mergeCell ref="AI496:AK496"/>
    <mergeCell ref="AS534:AS535"/>
    <mergeCell ref="AI497:AT497"/>
    <mergeCell ref="AL534:AL535"/>
    <mergeCell ref="AO541:AO542"/>
    <mergeCell ref="AS537:AS538"/>
    <mergeCell ref="AN537:AN538"/>
    <mergeCell ref="AN534:AN535"/>
    <mergeCell ref="AP541:AP542"/>
    <mergeCell ref="AP534:AP535"/>
    <mergeCell ref="AO365:AO366"/>
    <mergeCell ref="AX314:AX315"/>
    <mergeCell ref="BE436:BE438"/>
    <mergeCell ref="BE534:BE535"/>
    <mergeCell ref="BF534:BF535"/>
    <mergeCell ref="AO496:AQ496"/>
    <mergeCell ref="AQ534:AQ535"/>
    <mergeCell ref="BF373:BF374"/>
    <mergeCell ref="AZ482:BA482"/>
    <mergeCell ref="BA501:BA512"/>
    <mergeCell ref="AZ419:BA419"/>
    <mergeCell ref="AR449:AT449"/>
    <mergeCell ref="BF481:BF482"/>
    <mergeCell ref="AS365:AS366"/>
    <mergeCell ref="AV534:AV535"/>
    <mergeCell ref="AL314:AN314"/>
    <mergeCell ref="BE365:BE366"/>
    <mergeCell ref="AX408:AX409"/>
    <mergeCell ref="AX340:AX341"/>
    <mergeCell ref="AL496:AN496"/>
    <mergeCell ref="AX449:AX450"/>
    <mergeCell ref="BC444:BC445"/>
    <mergeCell ref="AZ365:AZ366"/>
    <mergeCell ref="AZ409:BA409"/>
    <mergeCell ref="AV340:AV341"/>
    <mergeCell ref="AI529:AT529"/>
    <mergeCell ref="AK534:AK535"/>
    <mergeCell ref="AV528:AV529"/>
    <mergeCell ref="AV314:AV315"/>
    <mergeCell ref="AO384:AQ384"/>
    <mergeCell ref="AJ436:AJ438"/>
    <mergeCell ref="AM534:AM535"/>
    <mergeCell ref="AE663:AE664"/>
    <mergeCell ref="B641:C641"/>
    <mergeCell ref="G681:G682"/>
    <mergeCell ref="AC672:AC673"/>
    <mergeCell ref="AO672:AO673"/>
    <mergeCell ref="V672:V673"/>
    <mergeCell ref="AE672:AE673"/>
    <mergeCell ref="AI681:AI682"/>
    <mergeCell ref="AA672:AA673"/>
    <mergeCell ref="AA675:AA676"/>
    <mergeCell ref="AA677:AA678"/>
    <mergeCell ref="AP672:AP673"/>
    <mergeCell ref="AK672:AK673"/>
    <mergeCell ref="AL654:AN654"/>
    <mergeCell ref="Z672:Z673"/>
    <mergeCell ref="Z675:Z676"/>
    <mergeCell ref="Y675:Y676"/>
    <mergeCell ref="B668:C668"/>
    <mergeCell ref="W679:W680"/>
    <mergeCell ref="B665:C665"/>
    <mergeCell ref="B667:C667"/>
    <mergeCell ref="B658:C658"/>
    <mergeCell ref="O655:S655"/>
    <mergeCell ref="B663:C664"/>
    <mergeCell ref="E663:E664"/>
    <mergeCell ref="I663:I664"/>
    <mergeCell ref="J663:J664"/>
    <mergeCell ref="K663:K664"/>
    <mergeCell ref="L663:L664"/>
    <mergeCell ref="M663:M664"/>
    <mergeCell ref="O663:O664"/>
    <mergeCell ref="P663:P664"/>
    <mergeCell ref="V663:V664"/>
    <mergeCell ref="W663:W664"/>
    <mergeCell ref="X663:X664"/>
    <mergeCell ref="G663:G664"/>
    <mergeCell ref="W436:W438"/>
    <mergeCell ref="B623:C623"/>
    <mergeCell ref="B661:C661"/>
    <mergeCell ref="B660:C660"/>
    <mergeCell ref="B648:C648"/>
    <mergeCell ref="B649:C649"/>
    <mergeCell ref="U436:U438"/>
    <mergeCell ref="I513:I523"/>
    <mergeCell ref="AC534:AC535"/>
    <mergeCell ref="AC481:AC482"/>
    <mergeCell ref="X513:X523"/>
    <mergeCell ref="S543:S546"/>
    <mergeCell ref="B484:C484"/>
    <mergeCell ref="B458:C458"/>
    <mergeCell ref="O450:S450"/>
    <mergeCell ref="B524:C524"/>
    <mergeCell ref="E513:E523"/>
    <mergeCell ref="J534:J535"/>
    <mergeCell ref="B637:C637"/>
    <mergeCell ref="B638:C638"/>
    <mergeCell ref="B646:C646"/>
    <mergeCell ref="Z537:Z538"/>
    <mergeCell ref="AC513:AC523"/>
    <mergeCell ref="O554:S554"/>
    <mergeCell ref="Z663:Z664"/>
    <mergeCell ref="B436:C438"/>
    <mergeCell ref="B643:C643"/>
    <mergeCell ref="B624:C624"/>
    <mergeCell ref="AC541:AC542"/>
    <mergeCell ref="O587:S587"/>
    <mergeCell ref="X501:X512"/>
    <mergeCell ref="AI543:AI546"/>
    <mergeCell ref="AJ541:AJ542"/>
    <mergeCell ref="AL547:AL551"/>
    <mergeCell ref="AM537:AM538"/>
    <mergeCell ref="AR543:AR546"/>
    <mergeCell ref="AI554:AT554"/>
    <mergeCell ref="AE537:AE538"/>
    <mergeCell ref="R541:R542"/>
    <mergeCell ref="Q537:Q538"/>
    <mergeCell ref="O541:O542"/>
    <mergeCell ref="R547:R551"/>
    <mergeCell ref="Q513:Q523"/>
    <mergeCell ref="AQ537:AQ538"/>
    <mergeCell ref="AN541:AN542"/>
    <mergeCell ref="AO553:AQ553"/>
    <mergeCell ref="AO547:AO551"/>
    <mergeCell ref="AR586:AT586"/>
    <mergeCell ref="AM547:AM551"/>
    <mergeCell ref="AC501:AC512"/>
    <mergeCell ref="AC553:AC554"/>
    <mergeCell ref="AI553:AK553"/>
    <mergeCell ref="AC543:AC546"/>
    <mergeCell ref="AK444:AK445"/>
    <mergeCell ref="AQ543:AQ546"/>
    <mergeCell ref="AL537:AL538"/>
    <mergeCell ref="AR537:AR538"/>
    <mergeCell ref="AE543:AE546"/>
    <mergeCell ref="AE534:AE535"/>
    <mergeCell ref="AC537:AC538"/>
    <mergeCell ref="V537:V538"/>
    <mergeCell ref="Y539:Y540"/>
    <mergeCell ref="Z539:Z540"/>
    <mergeCell ref="AA539:AA540"/>
    <mergeCell ref="AC539:AC540"/>
    <mergeCell ref="AC444:AC445"/>
    <mergeCell ref="U444:U445"/>
    <mergeCell ref="B428:C428"/>
    <mergeCell ref="B435:C435"/>
    <mergeCell ref="B434:C434"/>
    <mergeCell ref="P436:P438"/>
    <mergeCell ref="B421:C421"/>
    <mergeCell ref="W444:W445"/>
    <mergeCell ref="A430:B431"/>
    <mergeCell ref="I436:I438"/>
    <mergeCell ref="X436:X438"/>
    <mergeCell ref="J501:J512"/>
    <mergeCell ref="I497:M497"/>
    <mergeCell ref="AC528:AC529"/>
    <mergeCell ref="A528:B529"/>
    <mergeCell ref="Z501:Z512"/>
    <mergeCell ref="B463:C463"/>
    <mergeCell ref="B475:C475"/>
    <mergeCell ref="B466:C466"/>
    <mergeCell ref="B457:C457"/>
    <mergeCell ref="B493:C493"/>
    <mergeCell ref="A496:B497"/>
    <mergeCell ref="B472:C472"/>
    <mergeCell ref="K436:K438"/>
    <mergeCell ref="B441:C441"/>
    <mergeCell ref="B467:C467"/>
    <mergeCell ref="B469:C469"/>
    <mergeCell ref="B446:C446"/>
    <mergeCell ref="B485:C485"/>
    <mergeCell ref="B487:C487"/>
    <mergeCell ref="B476:C476"/>
    <mergeCell ref="B477:C477"/>
    <mergeCell ref="R537:R538"/>
    <mergeCell ref="B462:C462"/>
    <mergeCell ref="B478:C478"/>
    <mergeCell ref="A481:B482"/>
    <mergeCell ref="S513:S523"/>
    <mergeCell ref="I482:M482"/>
    <mergeCell ref="Q675:Q676"/>
    <mergeCell ref="R675:R676"/>
    <mergeCell ref="U675:U676"/>
    <mergeCell ref="M513:M523"/>
    <mergeCell ref="I501:I512"/>
    <mergeCell ref="B447:C447"/>
    <mergeCell ref="Q663:Q664"/>
    <mergeCell ref="R663:R664"/>
    <mergeCell ref="S663:S664"/>
    <mergeCell ref="U663:U664"/>
    <mergeCell ref="AI619:AK619"/>
    <mergeCell ref="AT675:AT676"/>
    <mergeCell ref="AE686:AE687"/>
    <mergeCell ref="Z686:Z687"/>
    <mergeCell ref="BE686:BE687"/>
    <mergeCell ref="BF686:BF687"/>
    <mergeCell ref="BG686:BG687"/>
    <mergeCell ref="AM686:AM687"/>
    <mergeCell ref="BI688:BI689"/>
    <mergeCell ref="BL694:BL695"/>
    <mergeCell ref="BM694:BM695"/>
    <mergeCell ref="AZ688:AZ689"/>
    <mergeCell ref="AJ686:AJ687"/>
    <mergeCell ref="BJ686:BJ687"/>
    <mergeCell ref="AE688:AE689"/>
    <mergeCell ref="AI688:AI689"/>
    <mergeCell ref="AJ688:AJ689"/>
    <mergeCell ref="AK688:AK689"/>
    <mergeCell ref="BG690:BG691"/>
    <mergeCell ref="AV692:AV693"/>
    <mergeCell ref="AX692:AX693"/>
    <mergeCell ref="AZ692:AZ693"/>
    <mergeCell ref="BA692:BA693"/>
    <mergeCell ref="BE692:BE693"/>
    <mergeCell ref="BF692:BF693"/>
    <mergeCell ref="BG692:BG693"/>
    <mergeCell ref="BJ690:BJ691"/>
    <mergeCell ref="AO686:AO687"/>
    <mergeCell ref="AS690:AS691"/>
    <mergeCell ref="AT690:AT691"/>
    <mergeCell ref="AV686:AV687"/>
    <mergeCell ref="BF688:BF689"/>
    <mergeCell ref="AT543:AT546"/>
    <mergeCell ref="AS675:AS676"/>
    <mergeCell ref="AR672:AR673"/>
    <mergeCell ref="BA675:BA676"/>
    <mergeCell ref="AI419:AT419"/>
    <mergeCell ref="AI418:AK418"/>
    <mergeCell ref="AO619:AQ619"/>
    <mergeCell ref="AR619:AT619"/>
    <mergeCell ref="AS547:AS551"/>
    <mergeCell ref="AN547:AN551"/>
    <mergeCell ref="AL553:AN553"/>
    <mergeCell ref="AM543:AM546"/>
    <mergeCell ref="AO481:AQ481"/>
    <mergeCell ref="AN543:AN546"/>
    <mergeCell ref="AO654:AQ654"/>
    <mergeCell ref="AO586:AQ586"/>
    <mergeCell ref="AV654:AV655"/>
    <mergeCell ref="AX553:AX554"/>
    <mergeCell ref="AI672:AI673"/>
    <mergeCell ref="AX418:AX419"/>
    <mergeCell ref="AV543:AV546"/>
    <mergeCell ref="AV541:AV542"/>
    <mergeCell ref="AO444:AO445"/>
    <mergeCell ref="AP444:AP445"/>
    <mergeCell ref="AQ541:AQ542"/>
    <mergeCell ref="AI663:AI664"/>
    <mergeCell ref="AJ543:AJ546"/>
    <mergeCell ref="AQ672:AQ673"/>
    <mergeCell ref="AS543:AS546"/>
    <mergeCell ref="AZ541:AZ542"/>
    <mergeCell ref="AV537:AV538"/>
    <mergeCell ref="AX654:AX655"/>
    <mergeCell ref="AR547:AR551"/>
    <mergeCell ref="AV547:AV551"/>
    <mergeCell ref="BG675:BG676"/>
    <mergeCell ref="BF672:BF673"/>
    <mergeCell ref="BF675:BF676"/>
    <mergeCell ref="BE681:BE682"/>
    <mergeCell ref="BG681:BG682"/>
    <mergeCell ref="BE688:BE689"/>
    <mergeCell ref="AP686:AP687"/>
    <mergeCell ref="AO681:AO682"/>
    <mergeCell ref="AP681:AP682"/>
    <mergeCell ref="BA681:BA682"/>
    <mergeCell ref="AV619:AV620"/>
    <mergeCell ref="AT681:AT682"/>
    <mergeCell ref="AQ677:AQ678"/>
    <mergeCell ref="AZ677:AZ678"/>
    <mergeCell ref="BA677:BA678"/>
    <mergeCell ref="AQ686:AQ687"/>
    <mergeCell ref="AP547:AP551"/>
    <mergeCell ref="AQ547:AQ551"/>
    <mergeCell ref="AO688:AO689"/>
    <mergeCell ref="AP688:AP689"/>
    <mergeCell ref="AQ688:AQ689"/>
    <mergeCell ref="AX681:AX682"/>
    <mergeCell ref="AR686:AR687"/>
    <mergeCell ref="BG688:BG689"/>
    <mergeCell ref="AT686:AT687"/>
    <mergeCell ref="AR694:AR695"/>
    <mergeCell ref="AT694:AT695"/>
    <mergeCell ref="S694:S695"/>
    <mergeCell ref="AL694:AL695"/>
    <mergeCell ref="AM694:AM695"/>
    <mergeCell ref="AN694:AN695"/>
    <mergeCell ref="AO694:AO695"/>
    <mergeCell ref="AP694:AP695"/>
    <mergeCell ref="AL688:AL689"/>
    <mergeCell ref="Y690:Y691"/>
    <mergeCell ref="AA690:AA691"/>
    <mergeCell ref="AR690:AR691"/>
    <mergeCell ref="AX694:AX695"/>
    <mergeCell ref="BL690:BL691"/>
    <mergeCell ref="BJ688:BJ689"/>
    <mergeCell ref="BK688:BK689"/>
    <mergeCell ref="BI694:BI695"/>
    <mergeCell ref="BJ694:BJ695"/>
    <mergeCell ref="BK694:BK695"/>
    <mergeCell ref="AC694:AC695"/>
    <mergeCell ref="AE694:AE695"/>
    <mergeCell ref="AI694:AI695"/>
    <mergeCell ref="AJ694:AJ695"/>
    <mergeCell ref="AK694:AK695"/>
    <mergeCell ref="AQ694:AQ695"/>
    <mergeCell ref="BH694:BH695"/>
    <mergeCell ref="BK690:BK691"/>
    <mergeCell ref="BI690:BI691"/>
    <mergeCell ref="AP690:AP691"/>
    <mergeCell ref="BH688:BH689"/>
    <mergeCell ref="AZ694:AZ695"/>
    <mergeCell ref="BE694:BE695"/>
    <mergeCell ref="AN690:AN691"/>
    <mergeCell ref="BG663:BG664"/>
    <mergeCell ref="BH690:BH691"/>
    <mergeCell ref="AV690:AV691"/>
    <mergeCell ref="BF690:BF691"/>
    <mergeCell ref="BE690:BE691"/>
    <mergeCell ref="BK692:BK693"/>
    <mergeCell ref="BL692:BL693"/>
    <mergeCell ref="AC688:AC689"/>
    <mergeCell ref="S690:S691"/>
    <mergeCell ref="U690:U691"/>
    <mergeCell ref="X690:X691"/>
    <mergeCell ref="AJ690:AJ691"/>
    <mergeCell ref="AI690:AI691"/>
    <mergeCell ref="AL690:AL691"/>
    <mergeCell ref="AM690:AM691"/>
    <mergeCell ref="W690:W691"/>
    <mergeCell ref="AM675:AM676"/>
    <mergeCell ref="AR677:AR678"/>
    <mergeCell ref="BI677:BI678"/>
    <mergeCell ref="BA686:BA687"/>
    <mergeCell ref="AM677:AM678"/>
    <mergeCell ref="AN677:AN678"/>
    <mergeCell ref="AV681:AV682"/>
    <mergeCell ref="AO677:AO678"/>
    <mergeCell ref="AP677:AP678"/>
    <mergeCell ref="AZ686:AZ687"/>
    <mergeCell ref="AO675:AO676"/>
    <mergeCell ref="AP675:AP676"/>
    <mergeCell ref="AS677:AS678"/>
    <mergeCell ref="AT677:AT678"/>
    <mergeCell ref="AI686:AI687"/>
    <mergeCell ref="AC686:AC687"/>
    <mergeCell ref="B608:C608"/>
    <mergeCell ref="B579:C579"/>
    <mergeCell ref="B593:C593"/>
    <mergeCell ref="E501:E512"/>
    <mergeCell ref="P537:P538"/>
    <mergeCell ref="BA688:BA689"/>
    <mergeCell ref="AX688:AX689"/>
    <mergeCell ref="W694:W695"/>
    <mergeCell ref="Y688:Y689"/>
    <mergeCell ref="B456:C456"/>
    <mergeCell ref="U681:U682"/>
    <mergeCell ref="P675:P676"/>
    <mergeCell ref="B439:C439"/>
    <mergeCell ref="W688:W689"/>
    <mergeCell ref="V688:V689"/>
    <mergeCell ref="Z688:Z689"/>
    <mergeCell ref="J686:J687"/>
    <mergeCell ref="AQ690:AQ691"/>
    <mergeCell ref="L694:L695"/>
    <mergeCell ref="Z681:Z682"/>
    <mergeCell ref="G694:G695"/>
    <mergeCell ref="J677:J678"/>
    <mergeCell ref="M694:M695"/>
    <mergeCell ref="O694:O695"/>
    <mergeCell ref="P694:P695"/>
    <mergeCell ref="Q694:Q695"/>
    <mergeCell ref="AJ677:AJ678"/>
    <mergeCell ref="AK677:AK678"/>
    <mergeCell ref="AN681:AN682"/>
    <mergeCell ref="AX686:AX687"/>
    <mergeCell ref="AX619:AX620"/>
    <mergeCell ref="W681:W682"/>
    <mergeCell ref="V675:V676"/>
    <mergeCell ref="V681:V682"/>
    <mergeCell ref="B461:C461"/>
    <mergeCell ref="P547:P551"/>
    <mergeCell ref="Q547:Q551"/>
    <mergeCell ref="B583:C583"/>
    <mergeCell ref="B533:C533"/>
    <mergeCell ref="B604:C604"/>
    <mergeCell ref="O537:O538"/>
    <mergeCell ref="B601:C601"/>
    <mergeCell ref="B602:C602"/>
    <mergeCell ref="E547:E551"/>
    <mergeCell ref="S672:S673"/>
    <mergeCell ref="R694:R695"/>
    <mergeCell ref="AA694:AA695"/>
    <mergeCell ref="Y694:Y695"/>
    <mergeCell ref="K681:K682"/>
    <mergeCell ref="M681:M682"/>
    <mergeCell ref="Z694:Z695"/>
    <mergeCell ref="K686:K687"/>
    <mergeCell ref="L686:L687"/>
    <mergeCell ref="M686:M687"/>
    <mergeCell ref="O686:O687"/>
    <mergeCell ref="Q686:Q687"/>
    <mergeCell ref="R686:R687"/>
    <mergeCell ref="S686:S687"/>
    <mergeCell ref="U686:U687"/>
    <mergeCell ref="X686:X687"/>
    <mergeCell ref="V686:V687"/>
    <mergeCell ref="W686:W687"/>
    <mergeCell ref="I675:I676"/>
    <mergeCell ref="AE681:AE682"/>
    <mergeCell ref="V694:V695"/>
    <mergeCell ref="C690:C691"/>
    <mergeCell ref="E690:E691"/>
    <mergeCell ref="I690:I691"/>
    <mergeCell ref="J690:J691"/>
    <mergeCell ref="AC373:AC374"/>
    <mergeCell ref="AC675:AC676"/>
    <mergeCell ref="AE675:AE676"/>
    <mergeCell ref="V436:V438"/>
    <mergeCell ref="L436:L438"/>
    <mergeCell ref="E436:E438"/>
    <mergeCell ref="AC619:AC620"/>
    <mergeCell ref="B379:C379"/>
    <mergeCell ref="U694:U695"/>
    <mergeCell ref="X694:X695"/>
    <mergeCell ref="B634:C634"/>
    <mergeCell ref="B500:C500"/>
    <mergeCell ref="B494:C494"/>
    <mergeCell ref="B603:C603"/>
    <mergeCell ref="A449:B450"/>
    <mergeCell ref="R681:R682"/>
    <mergeCell ref="K690:K691"/>
    <mergeCell ref="G686:G687"/>
    <mergeCell ref="G688:G689"/>
    <mergeCell ref="S681:S682"/>
    <mergeCell ref="AC690:AC691"/>
    <mergeCell ref="AE690:AE691"/>
    <mergeCell ref="I450:M450"/>
    <mergeCell ref="K534:K535"/>
    <mergeCell ref="O534:O535"/>
    <mergeCell ref="J513:J523"/>
    <mergeCell ref="B700:C700"/>
    <mergeCell ref="B701:C701"/>
    <mergeCell ref="E694:E695"/>
    <mergeCell ref="I694:I695"/>
    <mergeCell ref="B581:C581"/>
    <mergeCell ref="B710:C710"/>
    <mergeCell ref="K677:K678"/>
    <mergeCell ref="O681:O682"/>
    <mergeCell ref="I677:I678"/>
    <mergeCell ref="A556:A557"/>
    <mergeCell ref="B704:C704"/>
    <mergeCell ref="B573:C573"/>
    <mergeCell ref="A586:B587"/>
    <mergeCell ref="B578:C578"/>
    <mergeCell ref="B580:C580"/>
    <mergeCell ref="B592:C592"/>
    <mergeCell ref="E681:E682"/>
    <mergeCell ref="B600:C600"/>
    <mergeCell ref="B672:C673"/>
    <mergeCell ref="L688:L689"/>
    <mergeCell ref="M688:M689"/>
    <mergeCell ref="O688:O689"/>
    <mergeCell ref="B627:C627"/>
    <mergeCell ref="B652:C652"/>
    <mergeCell ref="B657:C657"/>
    <mergeCell ref="B556:C556"/>
    <mergeCell ref="B709:C709"/>
    <mergeCell ref="B707:C707"/>
    <mergeCell ref="K694:K695"/>
    <mergeCell ref="B711:C711"/>
    <mergeCell ref="AV418:AV419"/>
    <mergeCell ref="A408:B409"/>
    <mergeCell ref="AC408:AC409"/>
    <mergeCell ref="AR285:AR286"/>
    <mergeCell ref="AS285:AS286"/>
    <mergeCell ref="AT285:AT286"/>
    <mergeCell ref="AV285:AV286"/>
    <mergeCell ref="A418:B419"/>
    <mergeCell ref="AC418:AC419"/>
    <mergeCell ref="M285:M286"/>
    <mergeCell ref="O285:O286"/>
    <mergeCell ref="P285:P286"/>
    <mergeCell ref="Q285:Q286"/>
    <mergeCell ref="R285:R286"/>
    <mergeCell ref="S285:S286"/>
    <mergeCell ref="U285:U286"/>
    <mergeCell ref="B622:C622"/>
    <mergeCell ref="A622:A623"/>
    <mergeCell ref="B616:C616"/>
    <mergeCell ref="B589:C589"/>
    <mergeCell ref="A589:A590"/>
    <mergeCell ref="B473:C473"/>
    <mergeCell ref="B705:C705"/>
    <mergeCell ref="AN686:AN687"/>
    <mergeCell ref="B706:C706"/>
    <mergeCell ref="E672:E673"/>
    <mergeCell ref="I672:I673"/>
    <mergeCell ref="AV675:AV676"/>
    <mergeCell ref="C694:C695"/>
    <mergeCell ref="Y677:Y678"/>
    <mergeCell ref="B708:C708"/>
    <mergeCell ref="P688:P689"/>
    <mergeCell ref="P686:P687"/>
    <mergeCell ref="C686:C687"/>
    <mergeCell ref="AE547:AE551"/>
    <mergeCell ref="AK690:AK691"/>
    <mergeCell ref="AX690:AX691"/>
    <mergeCell ref="AO690:AO691"/>
    <mergeCell ref="BE672:BE673"/>
    <mergeCell ref="AV677:AV678"/>
    <mergeCell ref="J694:J695"/>
    <mergeCell ref="B703:C703"/>
    <mergeCell ref="B702:C702"/>
    <mergeCell ref="B575:C575"/>
    <mergeCell ref="E686:E687"/>
    <mergeCell ref="I681:I682"/>
    <mergeCell ref="L681:L682"/>
    <mergeCell ref="M675:M676"/>
    <mergeCell ref="I686:I687"/>
    <mergeCell ref="B611:C611"/>
    <mergeCell ref="AV672:AV673"/>
    <mergeCell ref="AL686:AL687"/>
    <mergeCell ref="AN675:AN676"/>
    <mergeCell ref="E688:E689"/>
    <mergeCell ref="I688:I689"/>
    <mergeCell ref="J688:J689"/>
    <mergeCell ref="K688:K689"/>
    <mergeCell ref="Q688:Q689"/>
    <mergeCell ref="B685:C685"/>
    <mergeCell ref="O675:O676"/>
    <mergeCell ref="X688:X689"/>
    <mergeCell ref="P681:P682"/>
    <mergeCell ref="Q681:Q682"/>
    <mergeCell ref="AI697:AK697"/>
    <mergeCell ref="AL697:AN697"/>
    <mergeCell ref="AO697:AQ697"/>
    <mergeCell ref="AX697:AX698"/>
    <mergeCell ref="BA690:BA691"/>
    <mergeCell ref="BE541:BE542"/>
    <mergeCell ref="BE543:BE546"/>
    <mergeCell ref="AX672:AX673"/>
    <mergeCell ref="AZ672:AZ673"/>
    <mergeCell ref="BA672:BA673"/>
    <mergeCell ref="AI675:AI676"/>
    <mergeCell ref="AJ675:AJ676"/>
    <mergeCell ref="AK675:AK676"/>
    <mergeCell ref="AL675:AL676"/>
    <mergeCell ref="AQ675:AQ676"/>
    <mergeCell ref="AM688:AM689"/>
    <mergeCell ref="AN688:AN689"/>
    <mergeCell ref="AR688:AR689"/>
    <mergeCell ref="AS688:AS689"/>
    <mergeCell ref="AT688:AT689"/>
    <mergeCell ref="AV688:AV689"/>
    <mergeCell ref="AK686:AK687"/>
    <mergeCell ref="AZ690:AZ691"/>
    <mergeCell ref="AJ672:AJ673"/>
    <mergeCell ref="AX677:AX678"/>
    <mergeCell ref="AQ681:AQ682"/>
    <mergeCell ref="AI655:AT655"/>
    <mergeCell ref="AM681:AM682"/>
    <mergeCell ref="AI547:AI551"/>
    <mergeCell ref="AJ547:AJ551"/>
    <mergeCell ref="AL619:AN619"/>
    <mergeCell ref="AL677:AL678"/>
    <mergeCell ref="AZ714:BA714"/>
    <mergeCell ref="BI686:BI687"/>
    <mergeCell ref="BA543:BA546"/>
    <mergeCell ref="BF681:BF682"/>
    <mergeCell ref="AZ620:BA620"/>
    <mergeCell ref="AZ554:BA554"/>
    <mergeCell ref="BF547:BF551"/>
    <mergeCell ref="BK679:BK680"/>
    <mergeCell ref="BL679:BL680"/>
    <mergeCell ref="BI663:BI664"/>
    <mergeCell ref="BE547:BE551"/>
    <mergeCell ref="BG672:BG673"/>
    <mergeCell ref="BE675:BE676"/>
    <mergeCell ref="BI672:BI673"/>
    <mergeCell ref="BI675:BI676"/>
    <mergeCell ref="BL677:BL678"/>
    <mergeCell ref="BG547:BG551"/>
    <mergeCell ref="BJ679:BJ680"/>
    <mergeCell ref="BF553:BF554"/>
    <mergeCell ref="BK543:BK546"/>
    <mergeCell ref="BJ619:BJ620"/>
    <mergeCell ref="BE677:BE678"/>
    <mergeCell ref="BF677:BF678"/>
    <mergeCell ref="BG677:BG678"/>
    <mergeCell ref="BH677:BH678"/>
    <mergeCell ref="BH663:BH664"/>
    <mergeCell ref="BK686:BK687"/>
    <mergeCell ref="BH672:BH673"/>
    <mergeCell ref="BH543:BH546"/>
    <mergeCell ref="BK672:BK673"/>
    <mergeCell ref="BH547:BH551"/>
    <mergeCell ref="BH681:BH682"/>
    <mergeCell ref="AV449:AV450"/>
    <mergeCell ref="AV697:AV698"/>
    <mergeCell ref="BK681:BK682"/>
    <mergeCell ref="AZ698:BA698"/>
    <mergeCell ref="AX501:AX512"/>
    <mergeCell ref="AZ529:BA529"/>
    <mergeCell ref="BF496:BF497"/>
    <mergeCell ref="BH481:BH482"/>
    <mergeCell ref="AX679:AX680"/>
    <mergeCell ref="AZ679:AZ680"/>
    <mergeCell ref="BA679:BA680"/>
    <mergeCell ref="BE679:BE680"/>
    <mergeCell ref="BF679:BF680"/>
    <mergeCell ref="BG679:BG680"/>
    <mergeCell ref="BH679:BH680"/>
    <mergeCell ref="BI679:BI680"/>
    <mergeCell ref="AZ681:AZ682"/>
    <mergeCell ref="BI534:BI535"/>
    <mergeCell ref="BJ553:BJ554"/>
    <mergeCell ref="BH686:BH687"/>
    <mergeCell ref="AV694:AV695"/>
    <mergeCell ref="BA694:BA695"/>
    <mergeCell ref="BG694:BG695"/>
    <mergeCell ref="BF694:BF695"/>
    <mergeCell ref="AZ543:AZ546"/>
    <mergeCell ref="AZ547:AZ551"/>
    <mergeCell ref="AX586:AX587"/>
    <mergeCell ref="BG537:BG538"/>
    <mergeCell ref="BA541:BA542"/>
    <mergeCell ref="AX541:AX542"/>
    <mergeCell ref="BK537:BK538"/>
    <mergeCell ref="BM481:BM482"/>
    <mergeCell ref="BG444:BG445"/>
    <mergeCell ref="BN408:BN409"/>
    <mergeCell ref="BM430:BM431"/>
    <mergeCell ref="BN430:BN431"/>
    <mergeCell ref="BF713:BF714"/>
    <mergeCell ref="BH713:BH714"/>
    <mergeCell ref="BJ713:BJ714"/>
    <mergeCell ref="BL713:BL714"/>
    <mergeCell ref="BF654:BF655"/>
    <mergeCell ref="BH654:BH655"/>
    <mergeCell ref="BJ654:BJ655"/>
    <mergeCell ref="BL654:BL655"/>
    <mergeCell ref="BF697:BF698"/>
    <mergeCell ref="BH697:BH698"/>
    <mergeCell ref="BJ697:BJ698"/>
    <mergeCell ref="BL697:BL698"/>
    <mergeCell ref="BO449:BO450"/>
    <mergeCell ref="BQ373:BQ374"/>
    <mergeCell ref="BQ537:BQ538"/>
    <mergeCell ref="BN496:BN497"/>
    <mergeCell ref="BN384:BN385"/>
    <mergeCell ref="BN449:BN450"/>
    <mergeCell ref="BN481:BN482"/>
    <mergeCell ref="BG541:BG542"/>
    <mergeCell ref="BQ436:BQ438"/>
    <mergeCell ref="BQ547:BQ551"/>
    <mergeCell ref="BQ541:BQ542"/>
    <mergeCell ref="BQ543:BQ546"/>
    <mergeCell ref="BO365:BO366"/>
    <mergeCell ref="BQ534:BQ535"/>
    <mergeCell ref="BL430:BL431"/>
    <mergeCell ref="BJ418:BJ419"/>
    <mergeCell ref="BG543:BG546"/>
    <mergeCell ref="BM384:BM385"/>
    <mergeCell ref="BJ543:BJ546"/>
    <mergeCell ref="BJ537:BJ538"/>
    <mergeCell ref="BJ373:BJ374"/>
    <mergeCell ref="BK373:BK374"/>
    <mergeCell ref="BL444:BL445"/>
    <mergeCell ref="BM444:BM445"/>
    <mergeCell ref="BN444:BN445"/>
    <mergeCell ref="BQ444:BQ445"/>
    <mergeCell ref="BJ365:BJ366"/>
    <mergeCell ref="BI365:BI366"/>
    <mergeCell ref="BH496:BH497"/>
    <mergeCell ref="BH418:BH419"/>
    <mergeCell ref="BO373:BO374"/>
    <mergeCell ref="BO444:BO445"/>
    <mergeCell ref="BN541:BN542"/>
    <mergeCell ref="BM418:BM419"/>
    <mergeCell ref="BM528:BM529"/>
    <mergeCell ref="BN528:BN529"/>
    <mergeCell ref="BO537:BO538"/>
    <mergeCell ref="BM541:BM542"/>
    <mergeCell ref="BL384:BL385"/>
    <mergeCell ref="BQ285:BQ286"/>
    <mergeCell ref="BQ274:BQ275"/>
    <mergeCell ref="BQ501:BQ512"/>
    <mergeCell ref="BN90:BN91"/>
    <mergeCell ref="BO214:BO215"/>
    <mergeCell ref="BM537:BM538"/>
    <mergeCell ref="BN537:BN538"/>
    <mergeCell ref="BM586:BM587"/>
    <mergeCell ref="BO436:BO438"/>
    <mergeCell ref="BO120:BO121"/>
    <mergeCell ref="BN547:BN551"/>
    <mergeCell ref="BO134:BO135"/>
    <mergeCell ref="BM496:BM497"/>
    <mergeCell ref="BO314:BO315"/>
    <mergeCell ref="BN534:BN535"/>
    <mergeCell ref="BN365:BN366"/>
    <mergeCell ref="BM365:BM366"/>
    <mergeCell ref="BO340:BO341"/>
    <mergeCell ref="BO274:BO275"/>
    <mergeCell ref="BO543:BO546"/>
    <mergeCell ref="BO541:BO542"/>
    <mergeCell ref="BO157:BO158"/>
    <mergeCell ref="BO408:BO409"/>
    <mergeCell ref="BM373:BM374"/>
    <mergeCell ref="BO175:BO176"/>
    <mergeCell ref="BM688:BM689"/>
    <mergeCell ref="BO663:BO664"/>
    <mergeCell ref="BJ436:BJ438"/>
    <mergeCell ref="BI501:BI512"/>
    <mergeCell ref="BJ501:BJ512"/>
    <mergeCell ref="BN418:BN419"/>
    <mergeCell ref="BO418:BO419"/>
    <mergeCell ref="BO430:BO431"/>
    <mergeCell ref="BN501:BN512"/>
    <mergeCell ref="BO501:BO512"/>
    <mergeCell ref="BJ496:BJ497"/>
    <mergeCell ref="BL496:BL497"/>
    <mergeCell ref="BJ481:BJ482"/>
    <mergeCell ref="BI436:BI438"/>
    <mergeCell ref="BJ444:BJ445"/>
    <mergeCell ref="BK444:BK445"/>
    <mergeCell ref="BL436:BL438"/>
    <mergeCell ref="BN436:BN438"/>
    <mergeCell ref="BL481:BL482"/>
    <mergeCell ref="BK436:BK438"/>
    <mergeCell ref="BM436:BM438"/>
    <mergeCell ref="BM449:BM450"/>
    <mergeCell ref="BJ430:BJ431"/>
    <mergeCell ref="BO688:BO689"/>
    <mergeCell ref="BM686:BM687"/>
    <mergeCell ref="BL686:BL687"/>
    <mergeCell ref="BL688:BL689"/>
    <mergeCell ref="BM679:BM680"/>
    <mergeCell ref="BN679:BN680"/>
    <mergeCell ref="BO679:BO680"/>
    <mergeCell ref="BM675:BM676"/>
    <mergeCell ref="BL553:BL554"/>
    <mergeCell ref="BM713:BM714"/>
    <mergeCell ref="BN681:BN682"/>
    <mergeCell ref="BO654:BO655"/>
    <mergeCell ref="BO681:BO682"/>
    <mergeCell ref="BO694:BO695"/>
    <mergeCell ref="BQ694:BQ695"/>
    <mergeCell ref="BO697:BO698"/>
    <mergeCell ref="BO672:BO673"/>
    <mergeCell ref="BO675:BO676"/>
    <mergeCell ref="BN713:BN714"/>
    <mergeCell ref="BM697:BM698"/>
    <mergeCell ref="BN697:BN698"/>
    <mergeCell ref="BO713:BO714"/>
    <mergeCell ref="BM690:BM691"/>
    <mergeCell ref="BN690:BN691"/>
    <mergeCell ref="BN694:BN695"/>
    <mergeCell ref="BQ688:BQ689"/>
    <mergeCell ref="BO690:BO691"/>
    <mergeCell ref="BM654:BM655"/>
    <mergeCell ref="BQ681:BQ682"/>
    <mergeCell ref="BQ675:BQ676"/>
    <mergeCell ref="BQ672:BQ673"/>
    <mergeCell ref="BN686:BN687"/>
    <mergeCell ref="BO686:BO687"/>
    <mergeCell ref="BQ686:BQ687"/>
    <mergeCell ref="BN688:BN689"/>
    <mergeCell ref="BQ690:BQ691"/>
    <mergeCell ref="BM672:BM673"/>
    <mergeCell ref="BN672:BN673"/>
    <mergeCell ref="BN675:BN676"/>
    <mergeCell ref="BO677:BO678"/>
    <mergeCell ref="BQ677:BQ678"/>
    <mergeCell ref="BM681:BM682"/>
    <mergeCell ref="BM619:BM620"/>
    <mergeCell ref="BL675:BL676"/>
    <mergeCell ref="BL681:BL682"/>
    <mergeCell ref="BI547:BI551"/>
    <mergeCell ref="BJ663:BJ664"/>
    <mergeCell ref="BK663:BK664"/>
    <mergeCell ref="BL663:BL664"/>
    <mergeCell ref="BM663:BM664"/>
    <mergeCell ref="BN663:BN664"/>
    <mergeCell ref="BI541:BI542"/>
    <mergeCell ref="BL537:BL538"/>
    <mergeCell ref="BM553:BM554"/>
    <mergeCell ref="BL541:BL542"/>
    <mergeCell ref="BL543:BL546"/>
    <mergeCell ref="BJ672:BJ673"/>
    <mergeCell ref="BJ681:BJ682"/>
    <mergeCell ref="BJ547:BJ551"/>
    <mergeCell ref="BN619:BN620"/>
    <mergeCell ref="BM677:BM678"/>
    <mergeCell ref="BJ677:BJ678"/>
    <mergeCell ref="BK677:BK678"/>
    <mergeCell ref="BN677:BN678"/>
    <mergeCell ref="BN543:BN546"/>
    <mergeCell ref="BM547:BM551"/>
    <mergeCell ref="BL547:BL551"/>
    <mergeCell ref="BK547:BK551"/>
    <mergeCell ref="BM543:BM546"/>
    <mergeCell ref="BN553:BN554"/>
    <mergeCell ref="BN654:BN655"/>
    <mergeCell ref="BI681:BI682"/>
    <mergeCell ref="BL672:BL673"/>
    <mergeCell ref="BM501:BM512"/>
    <mergeCell ref="BH534:BH535"/>
    <mergeCell ref="BO237:BO238"/>
    <mergeCell ref="BO235:BO236"/>
    <mergeCell ref="BK285:BK286"/>
    <mergeCell ref="BN274:BN275"/>
    <mergeCell ref="BK274:BK275"/>
    <mergeCell ref="BK237:BK238"/>
    <mergeCell ref="BL237:BL238"/>
    <mergeCell ref="BM237:BM238"/>
    <mergeCell ref="BO276:BO277"/>
    <mergeCell ref="BJ237:BJ238"/>
    <mergeCell ref="BN276:BN277"/>
    <mergeCell ref="BI276:BI277"/>
    <mergeCell ref="BL266:BL267"/>
    <mergeCell ref="BJ285:BJ286"/>
    <mergeCell ref="BM274:BM275"/>
    <mergeCell ref="BL303:BL304"/>
    <mergeCell ref="BO311:BO312"/>
    <mergeCell ref="BO303:BO304"/>
    <mergeCell ref="BN303:BN304"/>
    <mergeCell ref="BM276:BM277"/>
    <mergeCell ref="BM285:BM286"/>
    <mergeCell ref="BO384:BO385"/>
    <mergeCell ref="BO481:BO482"/>
    <mergeCell ref="BO496:BO497"/>
    <mergeCell ref="BO528:BO529"/>
    <mergeCell ref="BO534:BO535"/>
    <mergeCell ref="BK501:BK512"/>
    <mergeCell ref="BK534:BK535"/>
    <mergeCell ref="BL534:BL535"/>
    <mergeCell ref="BN373:BN374"/>
    <mergeCell ref="BF17:BF19"/>
    <mergeCell ref="BE311:BE312"/>
    <mergeCell ref="BQ38:BQ39"/>
    <mergeCell ref="BH311:BH312"/>
    <mergeCell ref="BI311:BI312"/>
    <mergeCell ref="BN311:BN312"/>
    <mergeCell ref="BL276:BL277"/>
    <mergeCell ref="BH285:BH286"/>
    <mergeCell ref="BH274:BH275"/>
    <mergeCell ref="BK300:BK301"/>
    <mergeCell ref="BL300:BL301"/>
    <mergeCell ref="BM300:BM301"/>
    <mergeCell ref="BN300:BN301"/>
    <mergeCell ref="BO300:BO301"/>
    <mergeCell ref="BH340:BH341"/>
    <mergeCell ref="BK675:BK676"/>
    <mergeCell ref="BH541:BH542"/>
    <mergeCell ref="BJ541:BJ542"/>
    <mergeCell ref="BI537:BI538"/>
    <mergeCell ref="BL501:BL512"/>
    <mergeCell ref="BH444:BH445"/>
    <mergeCell ref="BI444:BI445"/>
    <mergeCell ref="BH553:BH554"/>
    <mergeCell ref="BI543:BI546"/>
    <mergeCell ref="BH675:BH676"/>
    <mergeCell ref="BL619:BL620"/>
    <mergeCell ref="BH619:BH620"/>
    <mergeCell ref="BJ675:BJ676"/>
    <mergeCell ref="BH537:BH538"/>
    <mergeCell ref="BK541:BK542"/>
    <mergeCell ref="BJ534:BJ535"/>
    <mergeCell ref="BL365:BL366"/>
    <mergeCell ref="BE1:BQ1"/>
    <mergeCell ref="BE7:BE8"/>
    <mergeCell ref="BG7:BG8"/>
    <mergeCell ref="BI7:BI8"/>
    <mergeCell ref="BK7:BK8"/>
    <mergeCell ref="BM7:BN8"/>
    <mergeCell ref="BQ6:BQ8"/>
    <mergeCell ref="BE14:BE15"/>
    <mergeCell ref="BG14:BG15"/>
    <mergeCell ref="BI14:BI15"/>
    <mergeCell ref="BK14:BK15"/>
    <mergeCell ref="BM14:BM15"/>
    <mergeCell ref="BN14:BN15"/>
    <mergeCell ref="BQ14:BQ15"/>
    <mergeCell ref="BH7:BH8"/>
    <mergeCell ref="BH14:BH15"/>
    <mergeCell ref="BO14:BO15"/>
    <mergeCell ref="BE6:BO6"/>
    <mergeCell ref="BO7:BO8"/>
    <mergeCell ref="BL14:BL15"/>
    <mergeCell ref="BJ7:BJ8"/>
    <mergeCell ref="BL7:BL8"/>
    <mergeCell ref="BJ14:BJ15"/>
    <mergeCell ref="BF7:BF8"/>
    <mergeCell ref="BF14:BF15"/>
    <mergeCell ref="BE4:BQ4"/>
    <mergeCell ref="BJ408:BJ409"/>
    <mergeCell ref="BL418:BL419"/>
    <mergeCell ref="BL408:BL409"/>
    <mergeCell ref="BM340:BM341"/>
    <mergeCell ref="BL340:BL341"/>
    <mergeCell ref="BF314:BF315"/>
    <mergeCell ref="BM314:BM315"/>
    <mergeCell ref="BM303:BM304"/>
    <mergeCell ref="BN340:BN341"/>
    <mergeCell ref="BK235:BK236"/>
    <mergeCell ref="BL314:BL315"/>
    <mergeCell ref="BO285:BO286"/>
    <mergeCell ref="BN285:BN286"/>
    <mergeCell ref="BJ340:BJ341"/>
    <mergeCell ref="BO229:BO230"/>
    <mergeCell ref="BL29:BL30"/>
    <mergeCell ref="BN29:BN30"/>
    <mergeCell ref="BH229:BH230"/>
    <mergeCell ref="BG188:BG189"/>
    <mergeCell ref="BI274:BI275"/>
    <mergeCell ref="BG235:BG236"/>
    <mergeCell ref="BG237:BG238"/>
    <mergeCell ref="BH237:BH238"/>
    <mergeCell ref="BK38:BK39"/>
    <mergeCell ref="BL38:BL39"/>
    <mergeCell ref="BM38:BM39"/>
    <mergeCell ref="BN38:BN39"/>
    <mergeCell ref="BO38:BO39"/>
    <mergeCell ref="BH384:BH385"/>
    <mergeCell ref="BL373:BL374"/>
    <mergeCell ref="BM408:BM409"/>
    <mergeCell ref="BK365:BK366"/>
    <mergeCell ref="BH501:BH512"/>
    <mergeCell ref="BQ23:BQ24"/>
    <mergeCell ref="BQ17:BQ19"/>
    <mergeCell ref="BO17:BO19"/>
    <mergeCell ref="BO23:BO24"/>
    <mergeCell ref="BN23:BN24"/>
    <mergeCell ref="BH23:BH24"/>
    <mergeCell ref="BQ20:BQ22"/>
    <mergeCell ref="BN17:BN19"/>
    <mergeCell ref="BJ23:BJ24"/>
    <mergeCell ref="BN266:BN267"/>
    <mergeCell ref="BN237:BN238"/>
    <mergeCell ref="BG17:BG19"/>
    <mergeCell ref="BI17:BI19"/>
    <mergeCell ref="BQ300:BQ301"/>
    <mergeCell ref="BH303:BH304"/>
    <mergeCell ref="BI373:BI374"/>
    <mergeCell ref="BM266:BM267"/>
    <mergeCell ref="BJ311:BJ312"/>
    <mergeCell ref="BK311:BK312"/>
    <mergeCell ref="BL311:BL312"/>
    <mergeCell ref="BM311:BM312"/>
    <mergeCell ref="BH188:BH189"/>
    <mergeCell ref="BL120:BL121"/>
    <mergeCell ref="BJ120:BJ121"/>
    <mergeCell ref="BK17:BK19"/>
    <mergeCell ref="BJ175:BJ176"/>
    <mergeCell ref="BJ303:BJ304"/>
    <mergeCell ref="BJ300:BJ301"/>
    <mergeCell ref="BL285:BL286"/>
    <mergeCell ref="BG54:BG55"/>
    <mergeCell ref="BL157:BL158"/>
    <mergeCell ref="BO547:BO551"/>
    <mergeCell ref="BO266:BO267"/>
    <mergeCell ref="BN214:BN215"/>
    <mergeCell ref="BN134:BN135"/>
    <mergeCell ref="BL175:BL176"/>
    <mergeCell ref="BN188:BN189"/>
    <mergeCell ref="BF58:BF59"/>
    <mergeCell ref="BJ90:BJ91"/>
    <mergeCell ref="BM23:BM24"/>
    <mergeCell ref="BG23:BG24"/>
    <mergeCell ref="BI23:BI24"/>
    <mergeCell ref="BM90:BM91"/>
    <mergeCell ref="BI235:BI236"/>
    <mergeCell ref="BJ274:BJ275"/>
    <mergeCell ref="BF54:BF55"/>
    <mergeCell ref="BL17:BL19"/>
    <mergeCell ref="BL54:BL55"/>
    <mergeCell ref="BL23:BL24"/>
    <mergeCell ref="BL188:BL189"/>
    <mergeCell ref="BJ157:BJ158"/>
    <mergeCell ref="BH120:BH121"/>
    <mergeCell ref="BL229:BL230"/>
    <mergeCell ref="BM175:BM176"/>
    <mergeCell ref="BM17:BM19"/>
    <mergeCell ref="BN54:BN55"/>
    <mergeCell ref="BL134:BL135"/>
    <mergeCell ref="BH134:BH135"/>
    <mergeCell ref="BM157:BM158"/>
    <mergeCell ref="BH17:BH19"/>
    <mergeCell ref="BJ17:BJ19"/>
    <mergeCell ref="BL274:BL275"/>
    <mergeCell ref="BK23:BK24"/>
    <mergeCell ref="BC311:BC312"/>
    <mergeCell ref="BF134:BF135"/>
    <mergeCell ref="BG311:BG312"/>
    <mergeCell ref="AI29:AK29"/>
    <mergeCell ref="AC120:AC121"/>
    <mergeCell ref="AL29:AN29"/>
    <mergeCell ref="AO29:AQ29"/>
    <mergeCell ref="AC134:AC135"/>
    <mergeCell ref="AN51:AN52"/>
    <mergeCell ref="AO51:AO52"/>
    <mergeCell ref="AS276:AS277"/>
    <mergeCell ref="W274:W275"/>
    <mergeCell ref="W276:W277"/>
    <mergeCell ref="X276:X277"/>
    <mergeCell ref="Y237:Y238"/>
    <mergeCell ref="Y274:Y275"/>
    <mergeCell ref="Y276:Y277"/>
    <mergeCell ref="AA285:AA286"/>
    <mergeCell ref="W311:W312"/>
    <mergeCell ref="AX175:AX176"/>
    <mergeCell ref="AE276:AE277"/>
    <mergeCell ref="Y300:Y301"/>
    <mergeCell ref="AL188:AL189"/>
    <mergeCell ref="BF23:BF24"/>
    <mergeCell ref="BG274:BG275"/>
    <mergeCell ref="BK276:BK277"/>
    <mergeCell ref="BJ276:BJ277"/>
    <mergeCell ref="BI285:BI286"/>
    <mergeCell ref="BJ235:BJ236"/>
    <mergeCell ref="Y23:Y24"/>
    <mergeCell ref="AJ25:AJ26"/>
    <mergeCell ref="AZ23:AZ24"/>
    <mergeCell ref="W23:W24"/>
    <mergeCell ref="AS25:AS26"/>
    <mergeCell ref="AT25:AT26"/>
    <mergeCell ref="AX25:AX26"/>
    <mergeCell ref="AX58:AX59"/>
    <mergeCell ref="AI215:AT215"/>
    <mergeCell ref="AI229:AK229"/>
    <mergeCell ref="AL90:AN90"/>
    <mergeCell ref="AS235:AS236"/>
    <mergeCell ref="AS300:AS301"/>
    <mergeCell ref="BC285:BC286"/>
    <mergeCell ref="AR58:AT58"/>
    <mergeCell ref="AI25:AI26"/>
    <mergeCell ref="AL25:AL26"/>
    <mergeCell ref="AR29:AT29"/>
    <mergeCell ref="BA188:BA189"/>
    <mergeCell ref="AJ188:AJ189"/>
    <mergeCell ref="AR266:AT266"/>
    <mergeCell ref="AZ276:AZ277"/>
    <mergeCell ref="BE17:BE19"/>
    <mergeCell ref="AP276:AP277"/>
    <mergeCell ref="R188:R189"/>
    <mergeCell ref="I17:I19"/>
    <mergeCell ref="J17:J19"/>
    <mergeCell ref="B78:C78"/>
    <mergeCell ref="Z188:Z189"/>
    <mergeCell ref="AA17:AA19"/>
    <mergeCell ref="AA23:AA24"/>
    <mergeCell ref="B287:C287"/>
    <mergeCell ref="B295:C295"/>
    <mergeCell ref="B282:C282"/>
    <mergeCell ref="B129:C129"/>
    <mergeCell ref="B37:C37"/>
    <mergeCell ref="B36:C36"/>
    <mergeCell ref="B79:C79"/>
    <mergeCell ref="B81:C81"/>
    <mergeCell ref="B290:C290"/>
    <mergeCell ref="B270:C270"/>
    <mergeCell ref="B161:C161"/>
    <mergeCell ref="B160:C160"/>
    <mergeCell ref="B143:C143"/>
    <mergeCell ref="B95:C95"/>
    <mergeCell ref="B146:C146"/>
    <mergeCell ref="AO276:AO277"/>
    <mergeCell ref="W188:W189"/>
    <mergeCell ref="AA276:AA277"/>
    <mergeCell ref="AC285:AC286"/>
    <mergeCell ref="AP235:AP236"/>
    <mergeCell ref="Z285:Z286"/>
    <mergeCell ref="Y285:Y286"/>
    <mergeCell ref="U51:U52"/>
    <mergeCell ref="BC6:BC8"/>
    <mergeCell ref="BC54:BC55"/>
    <mergeCell ref="BA6:BA8"/>
    <mergeCell ref="G365:G366"/>
    <mergeCell ref="B326:C326"/>
    <mergeCell ref="B344:C344"/>
    <mergeCell ref="B336:C336"/>
    <mergeCell ref="B361:C361"/>
    <mergeCell ref="B348:C348"/>
    <mergeCell ref="B329:C329"/>
    <mergeCell ref="B331:C331"/>
    <mergeCell ref="B363:C363"/>
    <mergeCell ref="B346:C346"/>
    <mergeCell ref="B354:C354"/>
    <mergeCell ref="X188:X189"/>
    <mergeCell ref="AT274:AT275"/>
    <mergeCell ref="B32:C32"/>
    <mergeCell ref="B33:C33"/>
    <mergeCell ref="B76:C76"/>
    <mergeCell ref="BA14:BA15"/>
    <mergeCell ref="BA17:BA19"/>
    <mergeCell ref="BA54:BA55"/>
    <mergeCell ref="BA23:BA24"/>
    <mergeCell ref="B198:C198"/>
    <mergeCell ref="B227:C227"/>
    <mergeCell ref="B307:C307"/>
    <mergeCell ref="O300:O301"/>
    <mergeCell ref="B299:C299"/>
    <mergeCell ref="Z274:Z275"/>
    <mergeCell ref="AI274:AI275"/>
    <mergeCell ref="Z276:Z277"/>
    <mergeCell ref="X274:X275"/>
    <mergeCell ref="AC384:AC385"/>
    <mergeCell ref="B327:C327"/>
    <mergeCell ref="B324:C324"/>
    <mergeCell ref="B328:C328"/>
    <mergeCell ref="B319:C319"/>
    <mergeCell ref="B335:C335"/>
    <mergeCell ref="B333:C333"/>
    <mergeCell ref="B332:C332"/>
    <mergeCell ref="S311:S312"/>
    <mergeCell ref="AI341:AT341"/>
    <mergeCell ref="AE373:AE374"/>
    <mergeCell ref="Z373:Z374"/>
    <mergeCell ref="AO373:AO374"/>
    <mergeCell ref="Y365:Y366"/>
    <mergeCell ref="Y373:Y374"/>
    <mergeCell ref="B320:C320"/>
    <mergeCell ref="AR314:AT314"/>
    <mergeCell ref="AM373:AM374"/>
    <mergeCell ref="AN373:AN374"/>
    <mergeCell ref="B351:C351"/>
    <mergeCell ref="AC340:AC341"/>
    <mergeCell ref="AO314:AQ314"/>
    <mergeCell ref="AI315:AT315"/>
    <mergeCell ref="AI314:AK314"/>
    <mergeCell ref="U373:U374"/>
    <mergeCell ref="G373:G374"/>
    <mergeCell ref="L365:L366"/>
    <mergeCell ref="K373:K374"/>
    <mergeCell ref="K365:K366"/>
    <mergeCell ref="B343:C343"/>
    <mergeCell ref="X311:X312"/>
    <mergeCell ref="AJ365:AJ366"/>
    <mergeCell ref="J300:J301"/>
    <mergeCell ref="K300:K301"/>
    <mergeCell ref="L300:L301"/>
    <mergeCell ref="B300:C301"/>
    <mergeCell ref="Q300:Q301"/>
    <mergeCell ref="R300:R301"/>
    <mergeCell ref="S300:S301"/>
    <mergeCell ref="B345:C345"/>
    <mergeCell ref="O365:O366"/>
    <mergeCell ref="E311:E312"/>
    <mergeCell ref="I311:I312"/>
    <mergeCell ref="B360:C360"/>
    <mergeCell ref="R365:R366"/>
    <mergeCell ref="G300:G301"/>
    <mergeCell ref="B362:C362"/>
    <mergeCell ref="B372:C372"/>
    <mergeCell ref="A340:B341"/>
    <mergeCell ref="B364:C364"/>
    <mergeCell ref="P365:P366"/>
    <mergeCell ref="S365:S366"/>
    <mergeCell ref="B352:C352"/>
    <mergeCell ref="B369:C369"/>
    <mergeCell ref="I315:M315"/>
    <mergeCell ref="P311:P312"/>
    <mergeCell ref="P300:P301"/>
    <mergeCell ref="O341:S341"/>
    <mergeCell ref="I385:M385"/>
    <mergeCell ref="B378:C378"/>
    <mergeCell ref="B390:C390"/>
    <mergeCell ref="O385:S385"/>
    <mergeCell ref="B402:C402"/>
    <mergeCell ref="Q365:Q366"/>
    <mergeCell ref="O373:O374"/>
    <mergeCell ref="B382:C382"/>
    <mergeCell ref="Q373:Q374"/>
    <mergeCell ref="R373:R374"/>
    <mergeCell ref="B325:C325"/>
    <mergeCell ref="B338:C338"/>
    <mergeCell ref="B337:C337"/>
    <mergeCell ref="B365:C366"/>
    <mergeCell ref="B356:C356"/>
    <mergeCell ref="B377:C377"/>
    <mergeCell ref="J373:J374"/>
    <mergeCell ref="B387:C387"/>
    <mergeCell ref="I373:I374"/>
    <mergeCell ref="B398:C398"/>
    <mergeCell ref="B392:C392"/>
    <mergeCell ref="B391:C391"/>
    <mergeCell ref="B394:C394"/>
    <mergeCell ref="P373:P374"/>
    <mergeCell ref="B367:C367"/>
    <mergeCell ref="B368:C368"/>
    <mergeCell ref="L373:L374"/>
    <mergeCell ref="A484:A485"/>
    <mergeCell ref="B499:C499"/>
    <mergeCell ref="A499:A500"/>
    <mergeCell ref="AA501:AA512"/>
    <mergeCell ref="AA513:AA523"/>
    <mergeCell ref="Y513:Y523"/>
    <mergeCell ref="B562:C562"/>
    <mergeCell ref="K501:K512"/>
    <mergeCell ref="L501:L512"/>
    <mergeCell ref="A452:A453"/>
    <mergeCell ref="B531:C531"/>
    <mergeCell ref="B532:C532"/>
    <mergeCell ref="P541:P542"/>
    <mergeCell ref="L534:L535"/>
    <mergeCell ref="W513:W523"/>
    <mergeCell ref="W501:W512"/>
    <mergeCell ref="V501:V512"/>
    <mergeCell ref="B526:C526"/>
    <mergeCell ref="K513:K523"/>
    <mergeCell ref="U541:U542"/>
    <mergeCell ref="V534:V535"/>
    <mergeCell ref="U537:U538"/>
    <mergeCell ref="B513:C523"/>
    <mergeCell ref="I529:M529"/>
    <mergeCell ref="Q501:Q512"/>
    <mergeCell ref="B534:C535"/>
    <mergeCell ref="B525:C525"/>
    <mergeCell ref="A531:A532"/>
    <mergeCell ref="O482:S482"/>
    <mergeCell ref="A553:B554"/>
    <mergeCell ref="B486:C486"/>
    <mergeCell ref="B455:C455"/>
    <mergeCell ref="G501:G512"/>
    <mergeCell ref="B537:C538"/>
    <mergeCell ref="B470:C470"/>
    <mergeCell ref="B479:C479"/>
    <mergeCell ref="O513:O523"/>
    <mergeCell ref="V373:V374"/>
    <mergeCell ref="W373:W374"/>
    <mergeCell ref="R311:R312"/>
    <mergeCell ref="B454:C454"/>
    <mergeCell ref="B453:C453"/>
    <mergeCell ref="K444:K445"/>
    <mergeCell ref="S444:S445"/>
    <mergeCell ref="B444:C445"/>
    <mergeCell ref="B396:C396"/>
    <mergeCell ref="B442:C442"/>
    <mergeCell ref="B423:C423"/>
    <mergeCell ref="B399:C399"/>
    <mergeCell ref="B401:C401"/>
    <mergeCell ref="K311:K312"/>
    <mergeCell ref="L311:L312"/>
    <mergeCell ref="J311:J312"/>
    <mergeCell ref="I444:I445"/>
    <mergeCell ref="J444:J445"/>
    <mergeCell ref="O431:S431"/>
    <mergeCell ref="S537:S538"/>
    <mergeCell ref="S534:S535"/>
    <mergeCell ref="R513:R523"/>
    <mergeCell ref="I409:M409"/>
    <mergeCell ref="B474:C474"/>
    <mergeCell ref="B460:C460"/>
    <mergeCell ref="L513:L523"/>
    <mergeCell ref="B413:C413"/>
    <mergeCell ref="AC547:AC551"/>
    <mergeCell ref="Z543:Z546"/>
    <mergeCell ref="B536:C536"/>
    <mergeCell ref="G541:G542"/>
    <mergeCell ref="M541:M542"/>
    <mergeCell ref="B574:C574"/>
    <mergeCell ref="B560:C560"/>
    <mergeCell ref="B590:C590"/>
    <mergeCell ref="B595:C595"/>
    <mergeCell ref="B577:C577"/>
    <mergeCell ref="L547:L551"/>
    <mergeCell ref="B594:C594"/>
    <mergeCell ref="Z541:Z542"/>
    <mergeCell ref="E541:E542"/>
    <mergeCell ref="B561:C561"/>
    <mergeCell ref="L543:L546"/>
    <mergeCell ref="I554:M554"/>
    <mergeCell ref="B570:C570"/>
    <mergeCell ref="I543:I546"/>
    <mergeCell ref="B541:C542"/>
    <mergeCell ref="B572:C572"/>
    <mergeCell ref="B559:C559"/>
    <mergeCell ref="I547:I551"/>
    <mergeCell ref="B565:C565"/>
    <mergeCell ref="B568:C568"/>
    <mergeCell ref="L537:L538"/>
    <mergeCell ref="W537:W538"/>
    <mergeCell ref="W547:W551"/>
    <mergeCell ref="Z547:Z551"/>
    <mergeCell ref="U513:U523"/>
    <mergeCell ref="B501:C512"/>
    <mergeCell ref="X537:X538"/>
    <mergeCell ref="O304:S304"/>
    <mergeCell ref="E365:E366"/>
    <mergeCell ref="B373:C374"/>
    <mergeCell ref="B349:C349"/>
    <mergeCell ref="B355:C355"/>
    <mergeCell ref="I341:M341"/>
    <mergeCell ref="I365:I366"/>
    <mergeCell ref="M365:M366"/>
    <mergeCell ref="B330:C330"/>
    <mergeCell ref="B311:C312"/>
    <mergeCell ref="A314:B315"/>
    <mergeCell ref="A373:A374"/>
    <mergeCell ref="B350:C350"/>
    <mergeCell ref="M373:M374"/>
    <mergeCell ref="B358:C358"/>
    <mergeCell ref="B371:C371"/>
    <mergeCell ref="B357:C357"/>
    <mergeCell ref="A365:A366"/>
    <mergeCell ref="P501:P512"/>
    <mergeCell ref="G513:G523"/>
    <mergeCell ref="P513:P523"/>
    <mergeCell ref="B492:C492"/>
    <mergeCell ref="B491:C491"/>
    <mergeCell ref="B468:C468"/>
    <mergeCell ref="B459:C459"/>
    <mergeCell ref="B471:C471"/>
    <mergeCell ref="O529:S529"/>
    <mergeCell ref="B465:C465"/>
    <mergeCell ref="I534:I535"/>
    <mergeCell ref="B178:C178"/>
    <mergeCell ref="B194:C194"/>
    <mergeCell ref="B192:C192"/>
    <mergeCell ref="B170:C170"/>
    <mergeCell ref="B173:C173"/>
    <mergeCell ref="B84:C84"/>
    <mergeCell ref="B127:C127"/>
    <mergeCell ref="B71:C71"/>
    <mergeCell ref="B191:C191"/>
    <mergeCell ref="B281:C281"/>
    <mergeCell ref="B284:C284"/>
    <mergeCell ref="B291:C291"/>
    <mergeCell ref="B296:C296"/>
    <mergeCell ref="B283:C283"/>
    <mergeCell ref="B171:C171"/>
    <mergeCell ref="B169:C169"/>
    <mergeCell ref="B292:C292"/>
    <mergeCell ref="B294:C294"/>
    <mergeCell ref="B140:C140"/>
    <mergeCell ref="A214:B215"/>
    <mergeCell ref="A444:A445"/>
    <mergeCell ref="E444:E445"/>
    <mergeCell ref="G444:G445"/>
    <mergeCell ref="B424:C424"/>
    <mergeCell ref="B397:C397"/>
    <mergeCell ref="B389:C389"/>
    <mergeCell ref="B323:C323"/>
    <mergeCell ref="B422:C422"/>
    <mergeCell ref="B406:C406"/>
    <mergeCell ref="B403:C403"/>
    <mergeCell ref="B414:C414"/>
    <mergeCell ref="B405:C405"/>
    <mergeCell ref="B400:C400"/>
    <mergeCell ref="B416:C416"/>
    <mergeCell ref="G311:G312"/>
    <mergeCell ref="B425:C425"/>
    <mergeCell ref="B321:C321"/>
    <mergeCell ref="B322:C322"/>
    <mergeCell ref="A436:A438"/>
    <mergeCell ref="B375:C375"/>
    <mergeCell ref="B395:C395"/>
    <mergeCell ref="B359:C359"/>
    <mergeCell ref="B353:C353"/>
    <mergeCell ref="B380:C380"/>
    <mergeCell ref="E373:E374"/>
    <mergeCell ref="A433:A434"/>
    <mergeCell ref="A317:A318"/>
    <mergeCell ref="A311:A312"/>
    <mergeCell ref="B376:C376"/>
    <mergeCell ref="B381:C381"/>
    <mergeCell ref="A384:B385"/>
    <mergeCell ref="B404:C404"/>
    <mergeCell ref="B182:C182"/>
    <mergeCell ref="B208:C208"/>
    <mergeCell ref="B318:C318"/>
    <mergeCell ref="B388:C388"/>
    <mergeCell ref="B370:C370"/>
    <mergeCell ref="B201:C201"/>
    <mergeCell ref="B272:C272"/>
    <mergeCell ref="B258:C258"/>
    <mergeCell ref="B256:C256"/>
    <mergeCell ref="B254:C254"/>
    <mergeCell ref="B393:C393"/>
    <mergeCell ref="B306:C306"/>
    <mergeCell ref="B293:C293"/>
    <mergeCell ref="B297:C297"/>
    <mergeCell ref="A303:B304"/>
    <mergeCell ref="B288:C288"/>
    <mergeCell ref="B309:C309"/>
    <mergeCell ref="B269:C269"/>
    <mergeCell ref="B253:C253"/>
    <mergeCell ref="B243:C243"/>
    <mergeCell ref="B223:C223"/>
    <mergeCell ref="A229:B230"/>
    <mergeCell ref="B244:C244"/>
    <mergeCell ref="B262:C262"/>
    <mergeCell ref="B233:C233"/>
    <mergeCell ref="A188:A189"/>
    <mergeCell ref="B310:C310"/>
    <mergeCell ref="B308:C308"/>
    <mergeCell ref="B17:C19"/>
    <mergeCell ref="B77:C77"/>
    <mergeCell ref="J237:J238"/>
    <mergeCell ref="B245:C245"/>
    <mergeCell ref="B240:C240"/>
    <mergeCell ref="B247:C247"/>
    <mergeCell ref="G235:G236"/>
    <mergeCell ref="E237:E238"/>
    <mergeCell ref="B152:C152"/>
    <mergeCell ref="B205:C205"/>
    <mergeCell ref="B168:C168"/>
    <mergeCell ref="B195:C195"/>
    <mergeCell ref="B53:C53"/>
    <mergeCell ref="I121:M121"/>
    <mergeCell ref="B128:C128"/>
    <mergeCell ref="E54:E55"/>
    <mergeCell ref="M25:M26"/>
    <mergeCell ref="B85:C85"/>
    <mergeCell ref="B219:C219"/>
    <mergeCell ref="B190:C190"/>
    <mergeCell ref="I176:M176"/>
    <mergeCell ref="B188:C189"/>
    <mergeCell ref="B123:C123"/>
    <mergeCell ref="E188:E189"/>
    <mergeCell ref="B186:C186"/>
    <mergeCell ref="B183:C183"/>
    <mergeCell ref="G188:G189"/>
    <mergeCell ref="B200:C200"/>
    <mergeCell ref="I188:I189"/>
    <mergeCell ref="I91:M91"/>
    <mergeCell ref="G54:G55"/>
    <mergeCell ref="B88:C88"/>
    <mergeCell ref="A32:A33"/>
    <mergeCell ref="S25:S26"/>
    <mergeCell ref="AG25:AG26"/>
    <mergeCell ref="AV51:AV52"/>
    <mergeCell ref="AL58:AN58"/>
    <mergeCell ref="B155:C155"/>
    <mergeCell ref="A51:A52"/>
    <mergeCell ref="B80:C80"/>
    <mergeCell ref="B86:C86"/>
    <mergeCell ref="B61:C61"/>
    <mergeCell ref="B62:C62"/>
    <mergeCell ref="B56:C56"/>
    <mergeCell ref="B73:C73"/>
    <mergeCell ref="A58:B59"/>
    <mergeCell ref="A61:A62"/>
    <mergeCell ref="B75:C75"/>
    <mergeCell ref="B63:C63"/>
    <mergeCell ref="I59:M59"/>
    <mergeCell ref="B145:C145"/>
    <mergeCell ref="B40:C40"/>
    <mergeCell ref="B41:C41"/>
    <mergeCell ref="B42:C42"/>
    <mergeCell ref="B43:C43"/>
    <mergeCell ref="G14:G15"/>
    <mergeCell ref="G17:G19"/>
    <mergeCell ref="B87:C87"/>
    <mergeCell ref="L23:L24"/>
    <mergeCell ref="P23:P24"/>
    <mergeCell ref="O23:O24"/>
    <mergeCell ref="B153:C153"/>
    <mergeCell ref="B196:C196"/>
    <mergeCell ref="K188:K189"/>
    <mergeCell ref="B203:C203"/>
    <mergeCell ref="B202:C202"/>
    <mergeCell ref="B199:C199"/>
    <mergeCell ref="B197:C197"/>
    <mergeCell ref="B163:C163"/>
    <mergeCell ref="O91:S91"/>
    <mergeCell ref="O135:S135"/>
    <mergeCell ref="B166:C166"/>
    <mergeCell ref="B130:C130"/>
    <mergeCell ref="A134:B135"/>
    <mergeCell ref="S188:S189"/>
    <mergeCell ref="B94:C94"/>
    <mergeCell ref="I158:M158"/>
    <mergeCell ref="I135:M135"/>
    <mergeCell ref="B124:C124"/>
    <mergeCell ref="B184:C184"/>
    <mergeCell ref="B151:C151"/>
    <mergeCell ref="A23:A24"/>
    <mergeCell ref="B16:C16"/>
    <mergeCell ref="B70:C70"/>
    <mergeCell ref="B83:C83"/>
    <mergeCell ref="K54:K55"/>
    <mergeCell ref="B72:C72"/>
    <mergeCell ref="AV17:AV19"/>
    <mergeCell ref="AQ54:AQ55"/>
    <mergeCell ref="AQ51:AQ52"/>
    <mergeCell ref="AQ25:AQ26"/>
    <mergeCell ref="R14:R15"/>
    <mergeCell ref="AN14:AN15"/>
    <mergeCell ref="AK54:AK55"/>
    <mergeCell ref="AK14:AK15"/>
    <mergeCell ref="AR23:AR24"/>
    <mergeCell ref="AL14:AL15"/>
    <mergeCell ref="AE25:AE26"/>
    <mergeCell ref="Z23:Z24"/>
    <mergeCell ref="R25:R26"/>
    <mergeCell ref="I54:I55"/>
    <mergeCell ref="J54:J55"/>
    <mergeCell ref="AO14:AO15"/>
    <mergeCell ref="AV29:AV30"/>
    <mergeCell ref="Y14:Y15"/>
    <mergeCell ref="Z25:Z26"/>
    <mergeCell ref="AG18:AG19"/>
    <mergeCell ref="AE18:AE19"/>
    <mergeCell ref="Y20:Y22"/>
    <mergeCell ref="AS23:AS24"/>
    <mergeCell ref="AP23:AP24"/>
    <mergeCell ref="AK23:AK24"/>
    <mergeCell ref="AL23:AL24"/>
    <mergeCell ref="AM23:AM24"/>
    <mergeCell ref="AN23:AN24"/>
    <mergeCell ref="Z20:Z22"/>
    <mergeCell ref="J23:J24"/>
    <mergeCell ref="AA25:AA26"/>
    <mergeCell ref="A1:F1"/>
    <mergeCell ref="B6:C8"/>
    <mergeCell ref="B12:C12"/>
    <mergeCell ref="A3:AF3"/>
    <mergeCell ref="A4:AF4"/>
    <mergeCell ref="B11:C11"/>
    <mergeCell ref="A14:A15"/>
    <mergeCell ref="V6:V8"/>
    <mergeCell ref="AJ6:AJ8"/>
    <mergeCell ref="AK6:AK8"/>
    <mergeCell ref="AI6:AI8"/>
    <mergeCell ref="AQ6:AQ8"/>
    <mergeCell ref="P17:P19"/>
    <mergeCell ref="AL6:AL8"/>
    <mergeCell ref="AM6:AM8"/>
    <mergeCell ref="O14:O15"/>
    <mergeCell ref="Y17:Y19"/>
    <mergeCell ref="I6:M6"/>
    <mergeCell ref="L14:L15"/>
    <mergeCell ref="I1:BC1"/>
    <mergeCell ref="AG3:BC3"/>
    <mergeCell ref="AG4:BC4"/>
    <mergeCell ref="U6:U8"/>
    <mergeCell ref="A11:A12"/>
    <mergeCell ref="V14:V15"/>
    <mergeCell ref="AX14:AX15"/>
    <mergeCell ref="Q17:Q19"/>
    <mergeCell ref="R17:R19"/>
    <mergeCell ref="M17:M19"/>
    <mergeCell ref="BC14:BC15"/>
    <mergeCell ref="AA14:AA15"/>
    <mergeCell ref="B14:C15"/>
    <mergeCell ref="AZ6:AZ8"/>
    <mergeCell ref="O17:O19"/>
    <mergeCell ref="M14:M15"/>
    <mergeCell ref="AI14:AI15"/>
    <mergeCell ref="AM14:AM15"/>
    <mergeCell ref="AJ14:AJ15"/>
    <mergeCell ref="K14:K15"/>
    <mergeCell ref="E17:E19"/>
    <mergeCell ref="O6:S6"/>
    <mergeCell ref="U14:U15"/>
    <mergeCell ref="AN6:AN8"/>
    <mergeCell ref="AC6:AC8"/>
    <mergeCell ref="I14:I15"/>
    <mergeCell ref="J14:J15"/>
    <mergeCell ref="E6:E8"/>
    <mergeCell ref="K17:K19"/>
    <mergeCell ref="L17:L19"/>
    <mergeCell ref="AE14:AE15"/>
    <mergeCell ref="AG14:AG15"/>
    <mergeCell ref="W6:AA7"/>
    <mergeCell ref="G6:G8"/>
    <mergeCell ref="AP14:AP15"/>
    <mergeCell ref="AV14:AV15"/>
    <mergeCell ref="AR14:AR15"/>
    <mergeCell ref="AO6:AO8"/>
    <mergeCell ref="AP6:AP8"/>
    <mergeCell ref="AS14:AS15"/>
    <mergeCell ref="S17:S19"/>
    <mergeCell ref="AV6:AV8"/>
    <mergeCell ref="AS6:AS8"/>
    <mergeCell ref="AR6:AR8"/>
    <mergeCell ref="AT6:AT8"/>
    <mergeCell ref="AZ14:AZ15"/>
    <mergeCell ref="AZ17:AZ19"/>
    <mergeCell ref="B93:C93"/>
    <mergeCell ref="B13:C13"/>
    <mergeCell ref="AL54:AL55"/>
    <mergeCell ref="AM54:AM55"/>
    <mergeCell ref="AN54:AN55"/>
    <mergeCell ref="AI54:AI55"/>
    <mergeCell ref="U54:U55"/>
    <mergeCell ref="Q54:Q55"/>
    <mergeCell ref="P54:P55"/>
    <mergeCell ref="AJ54:AJ55"/>
    <mergeCell ref="Z14:Z15"/>
    <mergeCell ref="Z17:Z19"/>
    <mergeCell ref="Z54:Z55"/>
    <mergeCell ref="B69:C69"/>
    <mergeCell ref="G23:G24"/>
    <mergeCell ref="X17:X19"/>
    <mergeCell ref="AG51:AG52"/>
    <mergeCell ref="AV25:AV26"/>
    <mergeCell ref="AO25:AO26"/>
    <mergeCell ref="AP25:AP26"/>
    <mergeCell ref="AT14:AT15"/>
    <mergeCell ref="AQ23:AQ24"/>
    <mergeCell ref="AE51:AE52"/>
    <mergeCell ref="AI23:AI24"/>
    <mergeCell ref="AJ23:AJ24"/>
    <mergeCell ref="AX18:AX19"/>
    <mergeCell ref="S14:S15"/>
    <mergeCell ref="X14:X15"/>
    <mergeCell ref="W14:W15"/>
    <mergeCell ref="W17:W19"/>
    <mergeCell ref="P14:P15"/>
    <mergeCell ref="Q14:Q15"/>
    <mergeCell ref="AT23:AT24"/>
    <mergeCell ref="Q23:Q24"/>
    <mergeCell ref="U17:U19"/>
    <mergeCell ref="R23:R24"/>
    <mergeCell ref="Z51:Z52"/>
    <mergeCell ref="AS54:AS55"/>
    <mergeCell ref="AO23:AO24"/>
    <mergeCell ref="AI51:AI52"/>
    <mergeCell ref="AR51:AR52"/>
    <mergeCell ref="W54:W55"/>
    <mergeCell ref="AL51:AL52"/>
    <mergeCell ref="S51:S52"/>
    <mergeCell ref="Q51:Q52"/>
    <mergeCell ref="R54:R55"/>
    <mergeCell ref="S54:S55"/>
    <mergeCell ref="AI30:AT30"/>
    <mergeCell ref="AA20:AA22"/>
    <mergeCell ref="AR25:AR26"/>
    <mergeCell ref="AM51:AM52"/>
    <mergeCell ref="O30:S30"/>
    <mergeCell ref="P51:P52"/>
    <mergeCell ref="AJ38:AJ39"/>
    <mergeCell ref="AK38:AK39"/>
    <mergeCell ref="AL38:AL39"/>
    <mergeCell ref="AM38:AM39"/>
    <mergeCell ref="AQ14:AQ15"/>
    <mergeCell ref="AX90:AX91"/>
    <mergeCell ref="AR90:AT90"/>
    <mergeCell ref="AV54:AV55"/>
    <mergeCell ref="A5:S5"/>
    <mergeCell ref="A6:A8"/>
    <mergeCell ref="AE6:AE8"/>
    <mergeCell ref="AG6:AG8"/>
    <mergeCell ref="E14:E15"/>
    <mergeCell ref="T5:AX5"/>
    <mergeCell ref="AX6:AX8"/>
    <mergeCell ref="O54:O55"/>
    <mergeCell ref="AX54:AX55"/>
    <mergeCell ref="M51:M52"/>
    <mergeCell ref="N51:N52"/>
    <mergeCell ref="O51:O52"/>
    <mergeCell ref="AR54:AR55"/>
    <mergeCell ref="AX23:AX24"/>
    <mergeCell ref="AV23:AV24"/>
    <mergeCell ref="S23:S24"/>
    <mergeCell ref="AE23:AE24"/>
    <mergeCell ref="X54:X55"/>
    <mergeCell ref="X23:X24"/>
    <mergeCell ref="AP51:AP52"/>
    <mergeCell ref="AT51:AT52"/>
    <mergeCell ref="AV58:AV59"/>
    <mergeCell ref="AO54:AO55"/>
    <mergeCell ref="AT54:AT55"/>
    <mergeCell ref="V17:V19"/>
    <mergeCell ref="V54:V55"/>
    <mergeCell ref="AC29:AC30"/>
    <mergeCell ref="AG54:AG55"/>
    <mergeCell ref="V23:V24"/>
    <mergeCell ref="AR188:AR189"/>
    <mergeCell ref="AS51:AS52"/>
    <mergeCell ref="W300:W301"/>
    <mergeCell ref="AA300:AA301"/>
    <mergeCell ref="AP274:AP275"/>
    <mergeCell ref="AN276:AN277"/>
    <mergeCell ref="AM276:AM277"/>
    <mergeCell ref="AM285:AM286"/>
    <mergeCell ref="AN285:AN286"/>
    <mergeCell ref="AC90:AC91"/>
    <mergeCell ref="V300:V301"/>
    <mergeCell ref="AA188:AA189"/>
    <mergeCell ref="AA235:AA236"/>
    <mergeCell ref="Y188:Y189"/>
    <mergeCell ref="Y235:Y236"/>
    <mergeCell ref="AC266:AC267"/>
    <mergeCell ref="V235:V236"/>
    <mergeCell ref="AO175:AQ175"/>
    <mergeCell ref="AR175:AT175"/>
    <mergeCell ref="AI157:AK157"/>
    <mergeCell ref="AI90:AK90"/>
    <mergeCell ref="X51:X52"/>
    <mergeCell ref="AC51:AC52"/>
    <mergeCell ref="AJ51:AJ52"/>
    <mergeCell ref="AI121:AT121"/>
    <mergeCell ref="AC58:AC59"/>
    <mergeCell ref="AC188:AC189"/>
    <mergeCell ref="AQ237:AQ238"/>
    <mergeCell ref="Z237:Z238"/>
    <mergeCell ref="AI175:AK175"/>
    <mergeCell ref="AI158:AT158"/>
    <mergeCell ref="AC235:AC236"/>
    <mergeCell ref="I541:I542"/>
    <mergeCell ref="B584:C584"/>
    <mergeCell ref="B547:C551"/>
    <mergeCell ref="B557:C557"/>
    <mergeCell ref="B617:C617"/>
    <mergeCell ref="AC713:AC714"/>
    <mergeCell ref="B629:C629"/>
    <mergeCell ref="E543:E546"/>
    <mergeCell ref="B640:C640"/>
    <mergeCell ref="B642:C642"/>
    <mergeCell ref="B613:C613"/>
    <mergeCell ref="I587:M587"/>
    <mergeCell ref="B615:C615"/>
    <mergeCell ref="B632:C632"/>
    <mergeCell ref="B633:C633"/>
    <mergeCell ref="B639:C639"/>
    <mergeCell ref="B563:C563"/>
    <mergeCell ref="B558:C558"/>
    <mergeCell ref="B684:C684"/>
    <mergeCell ref="AC697:AC698"/>
    <mergeCell ref="X681:X682"/>
    <mergeCell ref="R672:R673"/>
    <mergeCell ref="Q541:Q542"/>
    <mergeCell ref="X541:X542"/>
    <mergeCell ref="B567:C567"/>
    <mergeCell ref="B571:C571"/>
    <mergeCell ref="B543:C546"/>
    <mergeCell ref="B612:C612"/>
    <mergeCell ref="B609:C609"/>
    <mergeCell ref="B591:C591"/>
    <mergeCell ref="J547:J551"/>
    <mergeCell ref="K547:K551"/>
    <mergeCell ref="AL713:AN713"/>
    <mergeCell ref="AC654:AC655"/>
    <mergeCell ref="AR675:AR676"/>
    <mergeCell ref="AS672:AS673"/>
    <mergeCell ref="I620:M620"/>
    <mergeCell ref="S541:S542"/>
    <mergeCell ref="B582:C582"/>
    <mergeCell ref="B566:C566"/>
    <mergeCell ref="G547:G551"/>
    <mergeCell ref="B596:C596"/>
    <mergeCell ref="B564:C564"/>
    <mergeCell ref="B569:C569"/>
    <mergeCell ref="B576:C576"/>
    <mergeCell ref="V541:V542"/>
    <mergeCell ref="O543:O546"/>
    <mergeCell ref="M547:M551"/>
    <mergeCell ref="O547:O551"/>
    <mergeCell ref="P543:P546"/>
    <mergeCell ref="S547:S551"/>
    <mergeCell ref="B681:C682"/>
    <mergeCell ref="J681:J682"/>
    <mergeCell ref="X675:X676"/>
    <mergeCell ref="B626:C626"/>
    <mergeCell ref="B628:C628"/>
    <mergeCell ref="G543:G546"/>
    <mergeCell ref="W543:W546"/>
    <mergeCell ref="K543:K546"/>
    <mergeCell ref="B610:C610"/>
    <mergeCell ref="B605:C605"/>
    <mergeCell ref="B607:C607"/>
    <mergeCell ref="B606:C606"/>
    <mergeCell ref="B635:C635"/>
    <mergeCell ref="AV713:AV714"/>
    <mergeCell ref="B683:C683"/>
    <mergeCell ref="B671:C671"/>
    <mergeCell ref="B674:C674"/>
    <mergeCell ref="B625:C625"/>
    <mergeCell ref="O620:S620"/>
    <mergeCell ref="AI654:AK654"/>
    <mergeCell ref="B599:C599"/>
    <mergeCell ref="B597:C597"/>
    <mergeCell ref="B598:C598"/>
    <mergeCell ref="S677:S678"/>
    <mergeCell ref="U677:U678"/>
    <mergeCell ref="V677:V678"/>
    <mergeCell ref="W677:W678"/>
    <mergeCell ref="X677:X678"/>
    <mergeCell ref="AC677:AC678"/>
    <mergeCell ref="AE677:AE678"/>
    <mergeCell ref="AI677:AI678"/>
    <mergeCell ref="W672:W673"/>
    <mergeCell ref="B666:C666"/>
    <mergeCell ref="B614:C614"/>
    <mergeCell ref="Z677:Z678"/>
    <mergeCell ref="X672:X673"/>
    <mergeCell ref="AJ663:AJ664"/>
    <mergeCell ref="B659:C659"/>
    <mergeCell ref="B650:C650"/>
    <mergeCell ref="O698:S698"/>
    <mergeCell ref="AR697:AT697"/>
    <mergeCell ref="AC681:AC682"/>
    <mergeCell ref="A619:B620"/>
    <mergeCell ref="AK681:AK682"/>
    <mergeCell ref="AL681:AL682"/>
    <mergeCell ref="AC449:AC450"/>
    <mergeCell ref="O497:S497"/>
    <mergeCell ref="A713:B714"/>
    <mergeCell ref="A697:B698"/>
    <mergeCell ref="I698:M698"/>
    <mergeCell ref="AX675:AX676"/>
    <mergeCell ref="AZ675:AZ676"/>
    <mergeCell ref="A654:B655"/>
    <mergeCell ref="B636:C636"/>
    <mergeCell ref="B630:C630"/>
    <mergeCell ref="B677:C678"/>
    <mergeCell ref="E677:E678"/>
    <mergeCell ref="B675:C676"/>
    <mergeCell ref="AI698:AT698"/>
    <mergeCell ref="L677:L678"/>
    <mergeCell ref="M677:M678"/>
    <mergeCell ref="O677:O678"/>
    <mergeCell ref="P677:P678"/>
    <mergeCell ref="Q677:Q678"/>
    <mergeCell ref="R677:R678"/>
    <mergeCell ref="B670:C670"/>
    <mergeCell ref="AZ655:BA655"/>
    <mergeCell ref="AO713:AQ713"/>
    <mergeCell ref="AR713:AT713"/>
    <mergeCell ref="AX713:AX714"/>
    <mergeCell ref="I714:M714"/>
    <mergeCell ref="O714:S714"/>
    <mergeCell ref="B645:C645"/>
    <mergeCell ref="AI714:AT714"/>
    <mergeCell ref="B631:C631"/>
    <mergeCell ref="W714:AA714"/>
    <mergeCell ref="K541:K542"/>
    <mergeCell ref="AK436:AK438"/>
    <mergeCell ref="V547:V551"/>
    <mergeCell ref="M543:M546"/>
    <mergeCell ref="J543:J546"/>
    <mergeCell ref="J436:J438"/>
    <mergeCell ref="S436:S438"/>
    <mergeCell ref="R436:R438"/>
    <mergeCell ref="Q436:Q438"/>
    <mergeCell ref="AC496:AC497"/>
    <mergeCell ref="AK547:AK551"/>
    <mergeCell ref="AL444:AL445"/>
    <mergeCell ref="AM444:AM445"/>
    <mergeCell ref="AL430:AN430"/>
    <mergeCell ref="AL481:AN481"/>
    <mergeCell ref="O409:S409"/>
    <mergeCell ref="BA25:BA26"/>
    <mergeCell ref="AV134:AV135"/>
    <mergeCell ref="AO134:AQ134"/>
    <mergeCell ref="AI134:AK134"/>
    <mergeCell ref="J541:J542"/>
    <mergeCell ref="R543:R546"/>
    <mergeCell ref="BA547:BA551"/>
    <mergeCell ref="V513:V523"/>
    <mergeCell ref="P534:P535"/>
    <mergeCell ref="Q534:Q535"/>
    <mergeCell ref="M534:M535"/>
    <mergeCell ref="AT541:AT542"/>
    <mergeCell ref="AI537:AI538"/>
    <mergeCell ref="AZ534:AZ535"/>
    <mergeCell ref="K274:K275"/>
    <mergeCell ref="K276:K277"/>
    <mergeCell ref="L541:L542"/>
    <mergeCell ref="AT276:AT277"/>
    <mergeCell ref="BC274:BC275"/>
    <mergeCell ref="BC235:BC236"/>
    <mergeCell ref="AC237:AC238"/>
    <mergeCell ref="R235:R236"/>
    <mergeCell ref="AL266:AN266"/>
    <mergeCell ref="AG274:AG275"/>
    <mergeCell ref="AM274:AM275"/>
    <mergeCell ref="AE237:AE238"/>
    <mergeCell ref="AI267:AT267"/>
    <mergeCell ref="AO274:AO275"/>
    <mergeCell ref="X235:X236"/>
    <mergeCell ref="AI230:AT230"/>
    <mergeCell ref="O230:S230"/>
    <mergeCell ref="W235:W236"/>
    <mergeCell ref="AP237:AP238"/>
    <mergeCell ref="AS237:AS238"/>
    <mergeCell ref="AT237:AT238"/>
    <mergeCell ref="AX229:AX230"/>
    <mergeCell ref="AZ230:BA230"/>
    <mergeCell ref="U274:U275"/>
    <mergeCell ref="AE274:AE275"/>
    <mergeCell ref="AC274:AC275"/>
    <mergeCell ref="AQ235:AQ236"/>
    <mergeCell ref="U276:U277"/>
    <mergeCell ref="AE235:AE236"/>
    <mergeCell ref="AL229:AN229"/>
    <mergeCell ref="AE436:AE438"/>
    <mergeCell ref="M436:M438"/>
    <mergeCell ref="X373:X374"/>
    <mergeCell ref="AI713:AK713"/>
    <mergeCell ref="BQ276:BQ277"/>
    <mergeCell ref="BC25:BC26"/>
    <mergeCell ref="BJ188:BJ189"/>
    <mergeCell ref="BG51:BG52"/>
    <mergeCell ref="BF25:BF26"/>
    <mergeCell ref="BJ51:BJ52"/>
    <mergeCell ref="BI51:BI52"/>
    <mergeCell ref="BJ25:BJ26"/>
    <mergeCell ref="BJ29:BJ30"/>
    <mergeCell ref="BH157:BH158"/>
    <mergeCell ref="AC430:AC431"/>
    <mergeCell ref="BJ58:BJ59"/>
    <mergeCell ref="BH58:BH59"/>
    <mergeCell ref="BQ54:BQ55"/>
    <mergeCell ref="BQ25:BQ26"/>
    <mergeCell ref="BN51:BN52"/>
    <mergeCell ref="BM214:BM215"/>
    <mergeCell ref="BM25:BM26"/>
    <mergeCell ref="BQ51:BQ52"/>
    <mergeCell ref="BM235:BM236"/>
    <mergeCell ref="BJ214:BJ215"/>
    <mergeCell ref="BH214:BH215"/>
    <mergeCell ref="AL586:AN586"/>
    <mergeCell ref="AK543:AK546"/>
    <mergeCell ref="AL543:AL546"/>
    <mergeCell ref="AC586:AC587"/>
    <mergeCell ref="AI431:AT431"/>
    <mergeCell ref="AV496:AV497"/>
    <mergeCell ref="AZ158:BA158"/>
    <mergeCell ref="AZ135:BA135"/>
    <mergeCell ref="AZ91:BA91"/>
    <mergeCell ref="V365:V366"/>
    <mergeCell ref="AC314:AC315"/>
    <mergeCell ref="BQ237:BQ238"/>
    <mergeCell ref="BO25:BO26"/>
    <mergeCell ref="BJ54:BJ55"/>
    <mergeCell ref="BL58:BL59"/>
    <mergeCell ref="BI25:BI26"/>
    <mergeCell ref="BO58:BO59"/>
    <mergeCell ref="BH54:BH55"/>
    <mergeCell ref="BM29:BM30"/>
    <mergeCell ref="BI54:BI55"/>
    <mergeCell ref="BL235:BL236"/>
    <mergeCell ref="BQ235:BQ236"/>
    <mergeCell ref="BM229:BM230"/>
    <mergeCell ref="BN229:BN230"/>
    <mergeCell ref="BQ188:BQ189"/>
    <mergeCell ref="BO54:BO55"/>
    <mergeCell ref="BL90:BL91"/>
    <mergeCell ref="BM134:BM135"/>
    <mergeCell ref="BH175:BH176"/>
    <mergeCell ref="AC157:AC158"/>
    <mergeCell ref="AQ188:AQ189"/>
    <mergeCell ref="V237:V238"/>
    <mergeCell ref="BA51:BA52"/>
    <mergeCell ref="AV276:AV277"/>
    <mergeCell ref="AI59:AT59"/>
    <mergeCell ref="AO58:AQ58"/>
    <mergeCell ref="AV214:AV215"/>
    <mergeCell ref="AZ121:BA121"/>
    <mergeCell ref="AX29:AX30"/>
    <mergeCell ref="AP54:AP55"/>
    <mergeCell ref="BO29:BO30"/>
    <mergeCell ref="BE23:BE24"/>
    <mergeCell ref="BF175:BF176"/>
    <mergeCell ref="BM51:BM52"/>
    <mergeCell ref="BN175:BN176"/>
    <mergeCell ref="BK188:BK189"/>
    <mergeCell ref="BE54:BE55"/>
    <mergeCell ref="BH51:BH52"/>
    <mergeCell ref="BM58:BM59"/>
    <mergeCell ref="BN58:BN59"/>
    <mergeCell ref="BE25:BE26"/>
    <mergeCell ref="BF29:BF30"/>
    <mergeCell ref="BF214:BF215"/>
    <mergeCell ref="BM188:BM189"/>
    <mergeCell ref="BN157:BN158"/>
    <mergeCell ref="BM120:BM121"/>
    <mergeCell ref="BN120:BN121"/>
    <mergeCell ref="BO51:BO52"/>
    <mergeCell ref="BK54:BK55"/>
    <mergeCell ref="BK25:BK26"/>
    <mergeCell ref="BL25:BL26"/>
    <mergeCell ref="BG25:BG26"/>
    <mergeCell ref="BH29:BH30"/>
    <mergeCell ref="BH25:BH26"/>
    <mergeCell ref="BF90:BF91"/>
    <mergeCell ref="BM54:BM55"/>
    <mergeCell ref="BH90:BH91"/>
    <mergeCell ref="BL214:BL215"/>
    <mergeCell ref="BO90:BO91"/>
    <mergeCell ref="BN25:BN26"/>
    <mergeCell ref="AZ54:AZ55"/>
    <mergeCell ref="AZ25:AZ26"/>
    <mergeCell ref="BF157:BF158"/>
    <mergeCell ref="BJ134:BJ135"/>
    <mergeCell ref="BC51:BC52"/>
    <mergeCell ref="BE51:BE52"/>
    <mergeCell ref="BH266:BH267"/>
    <mergeCell ref="BJ266:BJ267"/>
    <mergeCell ref="BK51:BK52"/>
    <mergeCell ref="BL51:BL52"/>
    <mergeCell ref="AZ30:BA30"/>
    <mergeCell ref="AZ188:AZ189"/>
    <mergeCell ref="AZ51:AZ52"/>
    <mergeCell ref="BF120:BF121"/>
    <mergeCell ref="BF51:BF52"/>
    <mergeCell ref="B210:C210"/>
    <mergeCell ref="B252:C252"/>
    <mergeCell ref="E235:E236"/>
    <mergeCell ref="AZ235:AZ236"/>
    <mergeCell ref="X237:X238"/>
    <mergeCell ref="J235:J236"/>
    <mergeCell ref="K235:K236"/>
    <mergeCell ref="B150:C150"/>
    <mergeCell ref="B193:C193"/>
    <mergeCell ref="J188:J189"/>
    <mergeCell ref="V188:V189"/>
    <mergeCell ref="B185:C185"/>
    <mergeCell ref="M188:M189"/>
    <mergeCell ref="L188:L189"/>
    <mergeCell ref="AC214:AC215"/>
    <mergeCell ref="AL157:AN157"/>
    <mergeCell ref="BJ229:BJ230"/>
    <mergeCell ref="B217:C217"/>
    <mergeCell ref="I230:M230"/>
    <mergeCell ref="K237:K238"/>
    <mergeCell ref="L237:L238"/>
    <mergeCell ref="M237:M238"/>
    <mergeCell ref="I237:I238"/>
    <mergeCell ref="B264:C264"/>
    <mergeCell ref="I235:I236"/>
    <mergeCell ref="G237:G238"/>
    <mergeCell ref="O267:S267"/>
    <mergeCell ref="Q235:Q236"/>
    <mergeCell ref="O237:O238"/>
    <mergeCell ref="P237:P238"/>
    <mergeCell ref="Q237:Q238"/>
    <mergeCell ref="B255:C255"/>
    <mergeCell ref="B246:C246"/>
    <mergeCell ref="B234:C234"/>
    <mergeCell ref="B249:C249"/>
    <mergeCell ref="B251:C251"/>
    <mergeCell ref="B259:C259"/>
    <mergeCell ref="B250:C250"/>
    <mergeCell ref="B220:C220"/>
    <mergeCell ref="B248:C248"/>
    <mergeCell ref="B257:C257"/>
    <mergeCell ref="I267:M267"/>
    <mergeCell ref="L235:L236"/>
    <mergeCell ref="B260:C260"/>
    <mergeCell ref="AI303:AK303"/>
    <mergeCell ref="AI237:AI238"/>
    <mergeCell ref="AI285:AI286"/>
    <mergeCell ref="AL237:AL238"/>
    <mergeCell ref="AQ274:AQ275"/>
    <mergeCell ref="BF274:BF275"/>
    <mergeCell ref="AZ267:BA267"/>
    <mergeCell ref="BA274:BA275"/>
    <mergeCell ref="AX266:AX267"/>
    <mergeCell ref="AO266:AQ266"/>
    <mergeCell ref="BA235:BA236"/>
    <mergeCell ref="AN235:AN236"/>
    <mergeCell ref="AO235:AO236"/>
    <mergeCell ref="BE274:BE275"/>
    <mergeCell ref="AZ274:AZ275"/>
    <mergeCell ref="AI266:AK266"/>
    <mergeCell ref="BF235:BF236"/>
    <mergeCell ref="AP300:AP301"/>
    <mergeCell ref="AQ300:AQ301"/>
    <mergeCell ref="AR300:AR301"/>
    <mergeCell ref="AL285:AL286"/>
    <mergeCell ref="AJ300:AJ301"/>
    <mergeCell ref="BF285:BF286"/>
    <mergeCell ref="BF303:BF304"/>
    <mergeCell ref="BF266:BF267"/>
    <mergeCell ref="BC300:BC301"/>
    <mergeCell ref="BE300:BE301"/>
    <mergeCell ref="BE235:BE236"/>
    <mergeCell ref="BE237:BE238"/>
    <mergeCell ref="BF237:BF238"/>
    <mergeCell ref="AV274:AV275"/>
    <mergeCell ref="AT235:AT236"/>
    <mergeCell ref="W365:W366"/>
    <mergeCell ref="I300:I301"/>
    <mergeCell ref="M276:M277"/>
    <mergeCell ref="W285:W286"/>
    <mergeCell ref="L274:L275"/>
    <mergeCell ref="M274:M275"/>
    <mergeCell ref="J365:J366"/>
    <mergeCell ref="J274:J275"/>
    <mergeCell ref="AG285:AG286"/>
    <mergeCell ref="Z300:Z301"/>
    <mergeCell ref="B263:C263"/>
    <mergeCell ref="X285:X286"/>
    <mergeCell ref="I285:I286"/>
    <mergeCell ref="J285:J286"/>
    <mergeCell ref="AC303:AC304"/>
    <mergeCell ref="AE285:AE286"/>
    <mergeCell ref="AE365:AE366"/>
    <mergeCell ref="O276:O277"/>
    <mergeCell ref="U300:U301"/>
    <mergeCell ref="M300:M301"/>
    <mergeCell ref="I274:I275"/>
    <mergeCell ref="O274:O275"/>
    <mergeCell ref="X365:X366"/>
    <mergeCell ref="O311:O312"/>
    <mergeCell ref="Q274:Q275"/>
    <mergeCell ref="AC300:AC301"/>
    <mergeCell ref="E274:E275"/>
    <mergeCell ref="B274:C275"/>
    <mergeCell ref="B273:C273"/>
    <mergeCell ref="X300:X301"/>
    <mergeCell ref="E276:E277"/>
    <mergeCell ref="E300:E301"/>
    <mergeCell ref="AC276:AC277"/>
    <mergeCell ref="K285:K286"/>
    <mergeCell ref="L285:L286"/>
    <mergeCell ref="B222:C222"/>
    <mergeCell ref="S237:S238"/>
    <mergeCell ref="AC229:AC230"/>
    <mergeCell ref="AG235:AG236"/>
    <mergeCell ref="Z235:Z236"/>
    <mergeCell ref="V285:V286"/>
    <mergeCell ref="B278:C278"/>
    <mergeCell ref="B280:C280"/>
    <mergeCell ref="U235:U236"/>
    <mergeCell ref="V274:V275"/>
    <mergeCell ref="Q276:Q277"/>
    <mergeCell ref="S276:S277"/>
    <mergeCell ref="B237:C238"/>
    <mergeCell ref="B241:C241"/>
    <mergeCell ref="B242:C242"/>
    <mergeCell ref="W237:W238"/>
    <mergeCell ref="J276:J277"/>
    <mergeCell ref="L276:L277"/>
    <mergeCell ref="R274:R275"/>
    <mergeCell ref="S274:S275"/>
    <mergeCell ref="B54:C55"/>
    <mergeCell ref="B138:C138"/>
    <mergeCell ref="B126:C126"/>
    <mergeCell ref="A93:A94"/>
    <mergeCell ref="M54:M55"/>
    <mergeCell ref="O59:S59"/>
    <mergeCell ref="B68:C68"/>
    <mergeCell ref="B98:C98"/>
    <mergeCell ref="B105:C105"/>
    <mergeCell ref="B116:C116"/>
    <mergeCell ref="B74:C74"/>
    <mergeCell ref="AE54:AE55"/>
    <mergeCell ref="A120:B121"/>
    <mergeCell ref="B139:C139"/>
    <mergeCell ref="B132:C132"/>
    <mergeCell ref="AA54:AA55"/>
    <mergeCell ref="AI188:AI189"/>
    <mergeCell ref="AE188:AE189"/>
    <mergeCell ref="AG188:AG189"/>
    <mergeCell ref="U188:U189"/>
    <mergeCell ref="P188:P189"/>
    <mergeCell ref="A157:B158"/>
    <mergeCell ref="B141:C141"/>
    <mergeCell ref="B142:C142"/>
    <mergeCell ref="A137:A138"/>
    <mergeCell ref="B125:C125"/>
    <mergeCell ref="B147:C147"/>
    <mergeCell ref="B144:C144"/>
    <mergeCell ref="B181:C181"/>
    <mergeCell ref="B180:C180"/>
    <mergeCell ref="A90:B91"/>
    <mergeCell ref="A160:A161"/>
    <mergeCell ref="K51:K52"/>
    <mergeCell ref="B64:C64"/>
    <mergeCell ref="B66:C66"/>
    <mergeCell ref="B67:C67"/>
    <mergeCell ref="B65:C65"/>
    <mergeCell ref="B82:C82"/>
    <mergeCell ref="B34:C34"/>
    <mergeCell ref="B45:C45"/>
    <mergeCell ref="B46:C46"/>
    <mergeCell ref="J25:J26"/>
    <mergeCell ref="B27:C27"/>
    <mergeCell ref="E25:E26"/>
    <mergeCell ref="A29:B30"/>
    <mergeCell ref="I25:I26"/>
    <mergeCell ref="I30:M30"/>
    <mergeCell ref="B47:C47"/>
    <mergeCell ref="B35:C35"/>
    <mergeCell ref="I51:I52"/>
    <mergeCell ref="B49:C49"/>
    <mergeCell ref="A25:A26"/>
    <mergeCell ref="G25:G26"/>
    <mergeCell ref="A54:A55"/>
    <mergeCell ref="A38:A39"/>
    <mergeCell ref="B38:C39"/>
    <mergeCell ref="E38:E39"/>
    <mergeCell ref="G38:G39"/>
    <mergeCell ref="I38:I39"/>
    <mergeCell ref="J38:J39"/>
    <mergeCell ref="K38:K39"/>
    <mergeCell ref="L38:L39"/>
    <mergeCell ref="M38:M39"/>
    <mergeCell ref="L54:L55"/>
    <mergeCell ref="E23:E24"/>
    <mergeCell ref="K23:K24"/>
    <mergeCell ref="R51:R52"/>
    <mergeCell ref="G51:G52"/>
    <mergeCell ref="W51:W52"/>
    <mergeCell ref="AK25:AK26"/>
    <mergeCell ref="U23:U24"/>
    <mergeCell ref="U25:U26"/>
    <mergeCell ref="B48:C48"/>
    <mergeCell ref="L51:L52"/>
    <mergeCell ref="AK51:AK52"/>
    <mergeCell ref="AM25:AM26"/>
    <mergeCell ref="AN25:AN26"/>
    <mergeCell ref="X25:X26"/>
    <mergeCell ref="B23:C24"/>
    <mergeCell ref="Y25:Y26"/>
    <mergeCell ref="Y51:Y52"/>
    <mergeCell ref="M23:M24"/>
    <mergeCell ref="I23:I24"/>
    <mergeCell ref="B25:C26"/>
    <mergeCell ref="B51:C52"/>
    <mergeCell ref="E51:E52"/>
    <mergeCell ref="B44:C44"/>
    <mergeCell ref="B50:C50"/>
    <mergeCell ref="K25:K26"/>
    <mergeCell ref="L25:L26"/>
    <mergeCell ref="V25:V26"/>
    <mergeCell ref="V51:V52"/>
    <mergeCell ref="O25:O26"/>
    <mergeCell ref="P25:P26"/>
    <mergeCell ref="Q25:Q26"/>
    <mergeCell ref="J51:J52"/>
    <mergeCell ref="AI58:AK58"/>
    <mergeCell ref="AG276:AG277"/>
    <mergeCell ref="AE300:AE301"/>
    <mergeCell ref="AI214:AK214"/>
    <mergeCell ref="AI91:AT91"/>
    <mergeCell ref="AI120:AK120"/>
    <mergeCell ref="AO90:AQ90"/>
    <mergeCell ref="AZ215:BA215"/>
    <mergeCell ref="AM237:AM238"/>
    <mergeCell ref="AN237:AN238"/>
    <mergeCell ref="BA285:BA286"/>
    <mergeCell ref="AV300:AV301"/>
    <mergeCell ref="AO285:AO286"/>
    <mergeCell ref="AO214:AQ214"/>
    <mergeCell ref="AV188:AV189"/>
    <mergeCell ref="AO188:AO189"/>
    <mergeCell ref="AK285:AK286"/>
    <mergeCell ref="AJ274:AJ275"/>
    <mergeCell ref="AZ59:BA59"/>
    <mergeCell ref="AV90:AV91"/>
    <mergeCell ref="AS188:AS189"/>
    <mergeCell ref="AX157:AX158"/>
    <mergeCell ref="AO300:AO301"/>
    <mergeCell ref="AG300:AG301"/>
    <mergeCell ref="AK188:AK189"/>
    <mergeCell ref="AT300:AT301"/>
    <mergeCell ref="AQ276:AQ277"/>
    <mergeCell ref="AJ276:AJ277"/>
    <mergeCell ref="AT188:AT189"/>
    <mergeCell ref="AM188:AM189"/>
    <mergeCell ref="BA300:BA301"/>
    <mergeCell ref="AV235:AV236"/>
    <mergeCell ref="BN235:BN236"/>
    <mergeCell ref="AL384:AN384"/>
    <mergeCell ref="BJ384:BJ385"/>
    <mergeCell ref="BF384:BF385"/>
    <mergeCell ref="AZ385:BA385"/>
    <mergeCell ref="BF340:BF341"/>
    <mergeCell ref="AO340:AQ340"/>
    <mergeCell ref="BG276:BG277"/>
    <mergeCell ref="AL276:AL277"/>
    <mergeCell ref="AR274:AR275"/>
    <mergeCell ref="BG285:BG286"/>
    <mergeCell ref="AK365:AK366"/>
    <mergeCell ref="BH276:BH277"/>
    <mergeCell ref="AX384:AX385"/>
    <mergeCell ref="AQ365:AQ366"/>
    <mergeCell ref="AT365:AT366"/>
    <mergeCell ref="AV157:AV158"/>
    <mergeCell ref="BF188:BF189"/>
    <mergeCell ref="BG365:BG366"/>
    <mergeCell ref="BJ314:BJ315"/>
    <mergeCell ref="AL303:AN303"/>
    <mergeCell ref="AL214:AN214"/>
    <mergeCell ref="AP285:AP286"/>
    <mergeCell ref="AR229:AT229"/>
    <mergeCell ref="AV266:AV267"/>
    <mergeCell ref="AR237:AR238"/>
    <mergeCell ref="AK235:AK236"/>
    <mergeCell ref="AM235:AM236"/>
    <mergeCell ref="AI176:AT176"/>
    <mergeCell ref="AL175:AN175"/>
    <mergeCell ref="AV311:AV312"/>
    <mergeCell ref="AZ176:BA176"/>
    <mergeCell ref="AJ373:AJ374"/>
    <mergeCell ref="AR340:AT340"/>
    <mergeCell ref="AR481:AT481"/>
    <mergeCell ref="AR496:AT496"/>
    <mergeCell ref="AQ373:AQ374"/>
    <mergeCell ref="AR373:AR374"/>
    <mergeCell ref="AS373:AS374"/>
    <mergeCell ref="AM300:AM301"/>
    <mergeCell ref="AN300:AN301"/>
    <mergeCell ref="AO418:AQ418"/>
    <mergeCell ref="AM365:AM366"/>
    <mergeCell ref="AT436:AT438"/>
    <mergeCell ref="BA365:BA366"/>
    <mergeCell ref="AZ300:AZ301"/>
    <mergeCell ref="AV384:AV385"/>
    <mergeCell ref="AV175:AV176"/>
    <mergeCell ref="AR134:AT134"/>
    <mergeCell ref="AS274:AS275"/>
    <mergeCell ref="AN274:AN275"/>
    <mergeCell ref="AZ304:BA304"/>
    <mergeCell ref="AR276:AR277"/>
    <mergeCell ref="AJ285:AJ286"/>
    <mergeCell ref="AV237:AV238"/>
    <mergeCell ref="AV229:AV230"/>
    <mergeCell ref="AR235:AR236"/>
    <mergeCell ref="AL235:AL236"/>
    <mergeCell ref="AL274:AL275"/>
    <mergeCell ref="AJ237:AJ238"/>
    <mergeCell ref="AK237:AK238"/>
    <mergeCell ref="AK276:AK277"/>
    <mergeCell ref="AR214:AT214"/>
    <mergeCell ref="AN188:AN189"/>
    <mergeCell ref="BO188:BO189"/>
    <mergeCell ref="BF229:BF230"/>
    <mergeCell ref="AS436:AS438"/>
    <mergeCell ref="AR436:AR438"/>
    <mergeCell ref="AO237:AO238"/>
    <mergeCell ref="BI300:BI301"/>
    <mergeCell ref="BI237:BI238"/>
    <mergeCell ref="BE285:BE286"/>
    <mergeCell ref="BF276:BF277"/>
    <mergeCell ref="AQ285:AQ286"/>
    <mergeCell ref="BA276:BA277"/>
    <mergeCell ref="AX528:AX529"/>
    <mergeCell ref="AO303:AQ303"/>
    <mergeCell ref="BH300:BH301"/>
    <mergeCell ref="AV501:AV512"/>
    <mergeCell ref="BN314:BN315"/>
    <mergeCell ref="BH235:BH236"/>
    <mergeCell ref="BE188:BE189"/>
    <mergeCell ref="BI188:BI189"/>
    <mergeCell ref="AV303:AV304"/>
    <mergeCell ref="AX214:AX215"/>
    <mergeCell ref="AZ315:BA315"/>
    <mergeCell ref="AZ285:AZ286"/>
    <mergeCell ref="BE276:BE277"/>
    <mergeCell ref="AZ373:AZ374"/>
    <mergeCell ref="AV481:AV482"/>
    <mergeCell ref="AR303:AT303"/>
    <mergeCell ref="AX303:AX304"/>
    <mergeCell ref="AZ497:BA497"/>
    <mergeCell ref="AZ450:BA450"/>
    <mergeCell ref="AX365:AX366"/>
    <mergeCell ref="BH314:BH315"/>
    <mergeCell ref="BG300:BG301"/>
    <mergeCell ref="AC175:AC176"/>
    <mergeCell ref="AX134:AX135"/>
    <mergeCell ref="AX120:AX121"/>
    <mergeCell ref="AK274:AK275"/>
    <mergeCell ref="O188:O189"/>
    <mergeCell ref="B137:C137"/>
    <mergeCell ref="B162:C162"/>
    <mergeCell ref="A175:B176"/>
    <mergeCell ref="A178:A179"/>
    <mergeCell ref="B187:C187"/>
    <mergeCell ref="B172:C172"/>
    <mergeCell ref="B179:C179"/>
    <mergeCell ref="B131:C131"/>
    <mergeCell ref="P274:P275"/>
    <mergeCell ref="Q188:Q189"/>
    <mergeCell ref="B221:C221"/>
    <mergeCell ref="B285:C286"/>
    <mergeCell ref="B276:C277"/>
    <mergeCell ref="B298:C298"/>
    <mergeCell ref="B279:C279"/>
    <mergeCell ref="B225:C225"/>
    <mergeCell ref="B224:C224"/>
    <mergeCell ref="B235:C236"/>
    <mergeCell ref="AI300:AI301"/>
    <mergeCell ref="B212:C212"/>
    <mergeCell ref="BC276:BC277"/>
    <mergeCell ref="AK300:AK301"/>
    <mergeCell ref="AL300:AL301"/>
    <mergeCell ref="B148:C148"/>
    <mergeCell ref="B149:C149"/>
    <mergeCell ref="AI276:AI277"/>
    <mergeCell ref="BF436:BF438"/>
    <mergeCell ref="AX436:AX438"/>
    <mergeCell ref="AP373:AP374"/>
    <mergeCell ref="AV430:AV431"/>
    <mergeCell ref="AV408:AV409"/>
    <mergeCell ref="AZ431:BA431"/>
    <mergeCell ref="AL340:AN340"/>
    <mergeCell ref="AX430:AX431"/>
    <mergeCell ref="AV436:AV438"/>
    <mergeCell ref="AJ235:AJ236"/>
    <mergeCell ref="AO229:AQ229"/>
    <mergeCell ref="AI235:AI236"/>
    <mergeCell ref="BF300:BF301"/>
    <mergeCell ref="BC188:BC189"/>
    <mergeCell ref="AL134:AN134"/>
    <mergeCell ref="AI135:AT135"/>
    <mergeCell ref="AO157:AQ157"/>
    <mergeCell ref="AP365:AP366"/>
    <mergeCell ref="AR408:AT408"/>
    <mergeCell ref="AI430:AK430"/>
    <mergeCell ref="AR157:AT157"/>
    <mergeCell ref="AP188:AP189"/>
    <mergeCell ref="AZ341:BA341"/>
    <mergeCell ref="AR384:AT384"/>
    <mergeCell ref="AR418:AT418"/>
    <mergeCell ref="AM436:AM438"/>
    <mergeCell ref="BF311:BF312"/>
    <mergeCell ref="AX237:AX238"/>
    <mergeCell ref="AZ237:AZ238"/>
    <mergeCell ref="BA237:BA238"/>
    <mergeCell ref="AX311:AX312"/>
    <mergeCell ref="AZ311:AZ312"/>
    <mergeCell ref="B165:C165"/>
    <mergeCell ref="B164:C164"/>
    <mergeCell ref="B209:C209"/>
    <mergeCell ref="B154:C154"/>
    <mergeCell ref="B204:C204"/>
    <mergeCell ref="B206:C206"/>
    <mergeCell ref="B207:C207"/>
    <mergeCell ref="B211:C211"/>
    <mergeCell ref="I276:I277"/>
    <mergeCell ref="B271:C271"/>
    <mergeCell ref="O235:O236"/>
    <mergeCell ref="B226:C226"/>
    <mergeCell ref="B232:C232"/>
    <mergeCell ref="P235:P236"/>
    <mergeCell ref="U365:U366"/>
    <mergeCell ref="B239:C239"/>
    <mergeCell ref="M235:M236"/>
    <mergeCell ref="U237:U238"/>
    <mergeCell ref="B347:C347"/>
    <mergeCell ref="B334:C334"/>
    <mergeCell ref="B317:C317"/>
    <mergeCell ref="G274:G275"/>
    <mergeCell ref="G276:G277"/>
    <mergeCell ref="A266:B267"/>
    <mergeCell ref="G285:G286"/>
    <mergeCell ref="E285:E286"/>
    <mergeCell ref="B167:C167"/>
    <mergeCell ref="B261:C261"/>
    <mergeCell ref="R237:R238"/>
    <mergeCell ref="I215:M215"/>
    <mergeCell ref="B218:C218"/>
    <mergeCell ref="O215:S215"/>
    <mergeCell ref="BE20:BE22"/>
    <mergeCell ref="BF20:BF22"/>
    <mergeCell ref="BG20:BG22"/>
    <mergeCell ref="BH20:BH22"/>
    <mergeCell ref="BI20:BI22"/>
    <mergeCell ref="BJ20:BJ22"/>
    <mergeCell ref="BK20:BK22"/>
    <mergeCell ref="BL20:BL22"/>
    <mergeCell ref="BM20:BM22"/>
    <mergeCell ref="BN20:BN22"/>
    <mergeCell ref="BO20:BO22"/>
    <mergeCell ref="AE21:AE22"/>
    <mergeCell ref="AG21:AG22"/>
    <mergeCell ref="AX21:AX22"/>
    <mergeCell ref="B20:C22"/>
    <mergeCell ref="E20:E22"/>
    <mergeCell ref="G20:G22"/>
    <mergeCell ref="I20:I22"/>
    <mergeCell ref="J20:J22"/>
    <mergeCell ref="K20:K22"/>
    <mergeCell ref="L20:L22"/>
    <mergeCell ref="M20:M22"/>
    <mergeCell ref="O20:O22"/>
    <mergeCell ref="P20:P22"/>
    <mergeCell ref="Q20:Q22"/>
    <mergeCell ref="R20:R22"/>
    <mergeCell ref="S20:S22"/>
    <mergeCell ref="U20:U22"/>
    <mergeCell ref="V20:V22"/>
    <mergeCell ref="W20:W22"/>
    <mergeCell ref="X20:X22"/>
    <mergeCell ref="AV20:AV22"/>
    <mergeCell ref="B539:C540"/>
    <mergeCell ref="E539:E540"/>
    <mergeCell ref="G539:G540"/>
    <mergeCell ref="I539:I540"/>
    <mergeCell ref="J539:J540"/>
    <mergeCell ref="K539:K540"/>
    <mergeCell ref="L539:L540"/>
    <mergeCell ref="M539:M540"/>
    <mergeCell ref="O539:O540"/>
    <mergeCell ref="P539:P540"/>
    <mergeCell ref="Q539:Q540"/>
    <mergeCell ref="R539:R540"/>
    <mergeCell ref="S539:S540"/>
    <mergeCell ref="U539:U540"/>
    <mergeCell ref="V539:V540"/>
    <mergeCell ref="W539:W540"/>
    <mergeCell ref="X539:X540"/>
    <mergeCell ref="BF539:BF540"/>
    <mergeCell ref="BG539:BG540"/>
    <mergeCell ref="BH539:BH540"/>
    <mergeCell ref="BI539:BI540"/>
    <mergeCell ref="BJ539:BJ540"/>
    <mergeCell ref="BK539:BK540"/>
    <mergeCell ref="BL539:BL540"/>
    <mergeCell ref="BM539:BM540"/>
    <mergeCell ref="BN539:BN540"/>
    <mergeCell ref="BO539:BO540"/>
    <mergeCell ref="BQ539:BQ540"/>
    <mergeCell ref="BC18:BC19"/>
    <mergeCell ref="AE539:AE540"/>
    <mergeCell ref="AI539:AI540"/>
    <mergeCell ref="AJ539:AJ540"/>
    <mergeCell ref="AK539:AK540"/>
    <mergeCell ref="AL539:AL540"/>
    <mergeCell ref="AM539:AM540"/>
    <mergeCell ref="AN539:AN540"/>
    <mergeCell ref="AO539:AO540"/>
    <mergeCell ref="AP539:AP540"/>
    <mergeCell ref="AQ539:AQ540"/>
    <mergeCell ref="AR539:AR540"/>
    <mergeCell ref="AS539:AS540"/>
    <mergeCell ref="AT539:AT540"/>
    <mergeCell ref="AV539:AV540"/>
    <mergeCell ref="AX539:AX540"/>
    <mergeCell ref="AZ539:AZ540"/>
    <mergeCell ref="BA539:BA540"/>
    <mergeCell ref="AZ20:AZ22"/>
    <mergeCell ref="BA20:BA22"/>
    <mergeCell ref="BC20:BC22"/>
    <mergeCell ref="N38:N39"/>
    <mergeCell ref="O38:O39"/>
    <mergeCell ref="P38:P39"/>
    <mergeCell ref="Q38:Q39"/>
    <mergeCell ref="R38:R39"/>
    <mergeCell ref="S38:S39"/>
    <mergeCell ref="U38:U39"/>
    <mergeCell ref="V38:V39"/>
    <mergeCell ref="W38:W39"/>
    <mergeCell ref="X38:X39"/>
    <mergeCell ref="Y38:Y39"/>
    <mergeCell ref="Z38:Z39"/>
    <mergeCell ref="AA38:AA39"/>
    <mergeCell ref="AC38:AC39"/>
    <mergeCell ref="AE38:AE39"/>
    <mergeCell ref="AI38:AI39"/>
    <mergeCell ref="BE539:BE540"/>
    <mergeCell ref="AC436:AC438"/>
    <mergeCell ref="AG373:AG374"/>
    <mergeCell ref="AV120:AV121"/>
    <mergeCell ref="AO120:AQ120"/>
    <mergeCell ref="AR120:AT120"/>
    <mergeCell ref="O121:S121"/>
    <mergeCell ref="AL120:AN120"/>
    <mergeCell ref="BA534:BA535"/>
    <mergeCell ref="AX534:AX535"/>
    <mergeCell ref="AX537:AX538"/>
    <mergeCell ref="AI444:AI445"/>
    <mergeCell ref="AI449:AK449"/>
    <mergeCell ref="BA311:BA312"/>
    <mergeCell ref="AR365:AR366"/>
    <mergeCell ref="AI373:AI374"/>
    <mergeCell ref="AN38:AN39"/>
    <mergeCell ref="AO38:AO39"/>
    <mergeCell ref="AP38:AP39"/>
    <mergeCell ref="AQ38:AQ39"/>
    <mergeCell ref="AR38:AR39"/>
    <mergeCell ref="AS38:AS39"/>
    <mergeCell ref="AT38:AT39"/>
    <mergeCell ref="AV38:AV39"/>
    <mergeCell ref="AZ38:AZ39"/>
    <mergeCell ref="BA38:BA39"/>
    <mergeCell ref="BE38:BE39"/>
    <mergeCell ref="BF38:BF39"/>
    <mergeCell ref="BG38:BG39"/>
    <mergeCell ref="BH38:BH39"/>
    <mergeCell ref="BI38:BI39"/>
    <mergeCell ref="BJ38:BJ39"/>
    <mergeCell ref="AX38:AX39"/>
  </mergeCells>
  <phoneticPr fontId="21" type="noConversion"/>
  <dataValidations count="6">
    <dataValidation type="list" allowBlank="1" showInputMessage="1" showErrorMessage="1" sqref="E177:E188 E701:E712 E276 E231:E232 E432:E434 E448 E190:E213 E342:E343 E1:E5 E715:E1048576 E524:E527 E159:E174 E386:E387 E407 E420:E421 E429 G715:G1048576 E383 E699 E92 E136:E156 E313 E13:E28 E451:E480 E316:E318 E498:E500 E530:E532 E696 E265 E9:E10 E31 E688 E690 E694 E268:E274 E513 E543:E552 G9:G10 E305:E306 E95:E119 E60 G1:G5 E278:E285 E339 E656:E686 E53:E57 E287:E300 E302 E588:E618 G712 E692 E216:E228 E555:E585 E122:E133 E621:E653 E63:E89 E483:E495 E410:E417 E40:E51 E34:E38" xr:uid="{7BF93ADC-5839-472B-8BFB-544F21F312BF}">
      <formula1>Tipo_Producto</formula1>
    </dataValidation>
    <dataValidation type="list" allowBlank="1" showInputMessage="1" showErrorMessage="1" sqref="V31:V33 V420:V421 V429 V177:V179 V417 V386:V387 V407 V302 V174 V159:V161 V136:V138 V92:V95 V156 V588:V590 V696 V699:V700 V656:V657 V555:V557 V530:V532 V498:V500 V451:V453 V432:V434 V410:V411 V342:V343 V305:V306 V231:V232 V216:V217 V122:V123 V621:V623 V265 V316:V318 V495 V712 V383 V89 V213 V133 V119 V313 V448 V480 V527 V585 V618 V28 V57 V685 V339 V228 V653 V483:V485 V715:V1048576 V60:V62 V9:AA12 W717:AA1048576 V2:AA5 V98 V105 V116 V536:V552" xr:uid="{674BE657-21F4-4454-B14A-00A994BC5974}">
      <formula1>$A$2:$A$6</formula1>
    </dataValidation>
    <dataValidation type="list" allowBlank="1" showInputMessage="1" showErrorMessage="1" sqref="AI712:AT712 AG268:AG269 AG339 AG495 AG585 AI618:AT618 O2:S5 AC11 AX2:AX5 AG216:AG217 AI228:AT228 AG313 AI656:AT657 AG119 AI715:AT1048576 O715:S1048576 I715:M1048576 BC2:BC5 AX715:AX1048576 AX712 AG653 BC213 U2:U5 BC265 BC302 BC133 BC228 BC231:BC232 AI339:AT339 BC448 AG2:AG5 BC89 BC715:BC1048576 AG712 AG213 AG265 BC268:BC269 AG228 AI265:AT265 O432:S434 AG696 AI495:AT495 AI585:AT585 AG342:AG343 AG715:AG1048576 U216:U221 U527 AG530:AG532 AI696:AT696 AI407:AT407 AI383:AT383 AG89 AG618 BC28 AI133:AT133 BC174 AG451:AG453 AG156 BC216:BC217 AG133 BC156 AI28:AT28 AI524:AT527 O483:S495 AI156:AT156 AG122:AG123 AI122:AT123 AG28 AI174:AT174 AG174 BC305:BC306 AI213:AT213 AI216:AT217 AI231:AT232 AG231:AG232 BC313 AI268:AT269 AI302:AT302 U237:V265 I231:M265 AG302 O302:S302 O268:S269 AG305:AG306 AI305:AT306 BC339 AI316:AT318 BC316:BC318 AG159:AG161 AG136:AG138 BC122:BC123 BC119 AI342:AT343 AG417 BC429 O342:S372 AI417:AT417 AG410:AG411 AI410:AT411 AG386:AG387 AI335:AT335 AG383 I342:M372 U420:U429 BC417 AG552 AI386:AT387 AG177:AG179 AI429:AT429 AG407 AI420:AT421 U451:U480 AG420:AG421 O420:S429 I420:M429 BC432:BC434 I451:M480 O451:S480 AG588:AG590 AI653:AT653 BC653 U609:V609 AI685:AT685 AG656:AG657 AG498:AG500 AG555:AG557 BC618 AI699:AT700 AX699:AX700 AI9:AT12 BC9:BC12 AG9:AG12 BC92:BC95 AI92:AT95 AG92:AG95 BC136:BC138 AI136:AT138 BC159:BC161 AI159:AT161 AI177:AT179 BC177:BC179 BC480 AG480 AG432:AG434 U483:U495 BC495 AI483:AT485 AG483:AG485 BC585 I483:M495 AI498:AT500 BC383 AI555:AT557 BC588:BC590 BC621:BC623 AI621:AT623 AI588:AT590 AG621:AG623 I656:M657 AI451:AT453 AI480:AT480 U231:U232 AG527 BC407 AI2:AT5 BC555:BC557 BC483:BC485 BC451:BC453 BC420:BC421 BC410:BC411 BC386:BC387 BC342:BC343 U136:U156 I136:M156 O136:S156 BC31:BC33 AG31:AG33 AI31:AT33 AI89:AT89 BC57 AI57:AT57 AG57 U177:U188 AG699:AG700 O177:S213 I177:M213 I2:M5 U432:U434 U223:U228 U692:V692 I685:M685 AG685 O688:S688 O690:S690 U696 O694:S694 I696:M696 R632:R636 O696:S696 U190:U213 U715:U1048576 U268:V274 U276:V276 U498:U500 U611:V617 U233:V235 U688:V688 U690:V690 U694:V694 V223:V227 S632:S638 V27 V180:V188 V23 V13:V14 V139:V155 V363:V365 P632:Q638 V686 V190:V212 V701:V711 V681 V683:V684 V674:V675 V486:V494 I432:M434 V218:V221 V54 I28:M28 I9:M12 O9:S12 O28:S28 V25 V533:V535 U313 V16:V17 AI448:AT448 AI432:AT434 BC656:BC657 BC685 BC696 V367:V372 U618 U302 U363:U372 BC498:BC500 V524:V526 W617 W637:W638 V454:V479 M631:M638 O585:S585 O555:S557 I555:M557 I585:M585 U699:U712 I448:M448 O448:S448 V345:V353 U342:U353 U305:U306 V665:V672 U354:V362 AG316:AG318 U336:U339 V336:V338 I305:M311 BC527 BC699:BC712 O699:S712 I699:M712 U448 I131:M133 O131:S133 V84:V88 U84:U89 V63:V73 AG60:AG62 V677 O31:S34 U588:U616 S646 I31:M34 V35:V36 O51:S57 I45:M46 V47:V48 O49:S49 I49:M49 I51:M57 V50 I159:M162 I646:K647 O159:S162 O164:S165 I164:M165 M646:M647 U278:V285 O231:S265 U287:V300 I313:M313 O313:S313 O305:S311 U31:U38 U316:U319 O639:S645 V319 U122:U133 U324:V334 AX9:AX12 P646:P647 U53:U57 I268:M302 W646:W647 AG429 AI119:AT119 U40:U51 O45:S46 V44 BC60:BC62 AI60:AT62 U60:U73 V658:V663 V679 O172:S174 O692:S692 U222:V222 I216:M228 O216:S228 V558:V584 U555:U585 O122:S129 I498:M527 O60:S89 I60:M89 U74:V83 V96:V97 BC98 AI98:AT98 AG98 BC105 V99:V104 AI105:AT105 AG105 V106:V111 U92:U111 U112:AA112 V117:V118 U113:V115 BC116 AI116:AT116 AG116 O92:S119 I92:M119 U116:U119 V591:V616 I588:M618 O588:S618 I631:K638 L631:L636 V624:V636 U375:U383 I621:M630 O621:S631 O632:O636 U410:U417 V20 V124:V132 I122:M129 I172:M174 O167:S168 I167:M168 I170:M170 O170:S170 U9:U28 V412:V416 I410:M417 O410:S417 I386:M407 O386:S407 U386:U407 V388:V406 O316:S339 I316:M339 O656:S686 U656:U686 V375:V382 O375:S383 I375:M383 V162:V173 V648:V652 O648:S653 I648:M653 BC543:BC552 O530:S552 U159:U174 U621:U653 V639:V645 I639:M645 BC530:BC538 U530:U552 AI530:AT552 I530:M552 X501:X512 V501:V513 O498:S527 I37:M43 O37:S43 AI311:AT313" xr:uid="{30ABA607-F090-43D3-8B89-AD1ED2372334}">
      <formula1>#REF!</formula1>
    </dataValidation>
    <dataValidation type="whole" allowBlank="1" showInputMessage="1" showErrorMessage="1" sqref="AI558:AT584 AI180:AT212 AI131:AT132 AI701:AT711 AI139:AT155 AI624:AT652 AI124:AT129 O270:S301 AI162:AT162 AI164:AT165 I686:M695 AI454:AT479 AI591:AT617 AI218:AT227 AI117:AT118 AI96:AT97 AI99:AT104 AI106:AT115 AI167:AT168 AI170:AT170 AI172:AT173 I658:M684 AI486:AT494 AI513:AT523" xr:uid="{45C03918-6BB9-4CBE-A396-20D07F381E54}">
      <formula1>1</formula1>
      <formula2>1</formula2>
    </dataValidation>
    <dataValidation type="list" allowBlank="1" showInputMessage="1" showErrorMessage="1" sqref="G656:G657 G685 G696 G653 G621:G623 G588:G590 G555:G557 G530:G532 G498:G500 G136:G156 E32:E33 E11:E12 E61:E62 G305:G311 G177:G213 G231:G265 G313 G268:G302 G432:G448 G342:G383 G386:G407 G420:G429 G451:G480 G527 G585 G699:G711 G216:G228 G552 G159:G174 G122:G133 G92:G119 G60:G89 G618 G410:G417 G11:G28 G483:G495 G316:G339 G31:G37 G40:G57" xr:uid="{117AC7C9-991E-485C-AFA1-43CEA7C7A497}">
      <formula1>$B$2:$B$7</formula1>
    </dataValidation>
    <dataValidation type="list" allowBlank="1" showInputMessage="1" showErrorMessage="1" sqref="G558:G584 G591:G617 G624:G652 G533:G551" xr:uid="{DE06ABFF-F66B-4F72-B580-1C77A3B70603}">
      <formula1>$B$2:$B$8</formula1>
    </dataValidation>
  </dataValidations>
  <printOptions horizontalCentered="1"/>
  <pageMargins left="0.19685039370078741" right="0.19685039370078741" top="0.59055118110236227" bottom="0.59055118110236227" header="0.39370078740157483" footer="0.19685039370078741"/>
  <pageSetup paperSize="119" scale="28" fitToHeight="10" orientation="landscape" horizontalDpi="1200" verticalDpi="1200" r:id="rId1"/>
  <headerFooter alignWithMargins="0">
    <oddFooter xml:space="preserve">&amp;C&amp;20&amp;K0000CCPágina &amp;P de &amp;N&amp;R
</oddFooter>
  </headerFooter>
  <ignoredErrors>
    <ignoredError sqref="BN697 AW359:AZ359 AV549 AV449 AV509:AV512 AV445 AV631" formula="1"/>
    <ignoredError sqref="AV26:AW28 AV29:AW29 BO29 BO619 AV655:AW657 AV654:AW654 BO654 AV133:AW138 AW87 AV40:AW43 AV23:AW23 AV24:AW24 BD24:BO24 AV174:AW176 AV265:AW269 AW312 AY312 AV307:AW309 AW595 AV13:AW16 AV18:AW18 BD18:BO18 AV19:AW19 BD19:BO19 AV25:AW25 BD25:BO25 AI30 AI29:AT29 O29:S29 I29:M29 E29:E30 I30:S30 AW173 AW170 AV685:AW685 AV674:AW674 BD674:BO674 AV682:AW684 BD682:BO684 AV694:AW695 BD694:BO695 AV302:AW306 AV274:AW274 BD274:BO274 BD336:BO336 BD392:BO392 AW550:AW560 AW519:AW521 AV673:AW673 BD673:BO673 AV672:AW672 BD672:BO672 AV275:AW283 AV177:AW192 AV264:AW264 BD264:BO264 AW360:AW366 AV17:AW17 AY264:AZ264 BD259:BO260 AV89:AW97 BD146:BO146 AW448:AW500 AW541:AW548 BD681:BO681 AV681:AW681 BD660:BO662 AV660:AW662 AV663 AV164:AW165 AV665:AW671 BD665:BO671 AV313:AW317 BD63:BO63 BD65:BO65 AV65:AW73 BD70:BO70 BD76:BO76 AV64 BD79:BO79 AV79:AW82 BD81:BO81 AV84:AW86 BD84:BO86 AV119:AW124 AI121 BD139:BO139 BD141:BO141 BD144:BO144 AW156:AW162 AV139:AW153 AW193 AV211:AW217 AV194:AW210 BD210:BO210 AV218:AW221 AV226:AW233 AV223:AW225 AV235:AW236 AV234:AW234 BD234:BO234 BD247:BO248 BD255:BO255 AV261:AV263 AV270:AW273 BD270:BO270 AV285:AW286 BD285:BO286 AV287:AW289 BD287:BO289 BD291:BO291 AV291:AW299 BD309:BO309 AW324:AW334 AW336:AW343 BD338:BO338 BD350:BF350 BD357:BF357 AW392 BD403:BO403 BD418:BO418 AW414:AW443 BD437:BO437 BD457:BO459 BD465:BO465 BD467:BO469 BD471:BO471 BE523:BO526 BE519:BO521 BD574:BO574 BD576:BO576 AW562:AW581 BD579:BO581 BD597:BO597 BD608:BO610 AW597:AW623 I58:S58 Z58:AA58 BD17:BO17 Z175 AV239:AW260 BM310:BO310 BO307:BO308 AW632:AW637 AV651:AW653 AV88:AW88 AY63:AZ63 AY76:AZ77 AY79:AZ82 BM75:BO75 AV83 AV74:AV75 AV675:AW676 BD675:BO676 AV677 AV57:AW60 AV30:AW33 AV56:AW56 AY56:AZ56 AV34:AW34 AY34:AZ34 BM36:BO36 AV35:AV36 AY45:AZ46 AV45:AW46 AV47:AV48 AY49:AZ49 AV49:AW49 AV50 BM130:BO130 BM132:BO132 AW127 O175:S175 BD312 AV311 BM311:BO312 BD319:BO319 AV319:AW319 AV320 BM320:BO320 AY52:AZ52 AV51:AW53 AV54 BM54:BN55 AY632:AY637 BM637:BO637 AY642:AZ645 AY26:AZ26 AY29:BM29 AY653:BO653 AY655:BO657 AY654:BM654 AY133:BO138 AY23:AZ23 AY24:AZ24 AY174:BO176 AY265:BO269 AY14:AZ14 AY18:AZ18 AY19:AZ19 AY25:AZ25 AY173:AZ173 AY685:BO685 AY674:AZ674 AY682:AZ682 AY695:AZ695 AY302:BO306 AY274:AZ274 AY519:AY521 AY673:AZ673 AY672:AZ672 AY275:AZ275 AY177:BO179 AY366:AZ366 AY448:AY453 AY17:AZ17 AY89:BO95 AY480:AY485 AY681:AZ681 AY660:AZ662 AY164:AZ165 AY313:BO317 AY156:BO161 AY139:BA155 AY213:BO217 AY236:AZ236 AY270:AZ273 AY286:AZ286 AY287:AZ289 AY324:AZ334 AY339:BO343 AY336:AZ338 AY676:AZ676 AY57:BO60 AY30:BO33 AY319:AZ319 AV646:AV647 AY16:AZ16 AY15:AZ15 BD15:BO15 BD124:BO125 E90:E91 A29 A58 A120 O134:S134 I134:M134 E134:E135 A134 I120:S120 E120:E121 I90:S91 I59 O59 E58:E59 A157 E157:E158 I157:S158 A175 E175:E176 O176 I175:M175 I176:M176 A214 E214:E215 I214:S215 I135:S135 A697 I697:S698 A654 I654:S655 A619 I619:S620 A586 I586:S587 I553:S554 A528 I528:S529 A496 I496:S497 A481 I481:S482 A449 A430:D431 A418:D419 A408:D409 A384:D385 A340:D341 A314:D315 A266:F267 A229:F230 AY597:AY623 AW583:AY583 BD571:BO572 BD569:BO569 AY562:AY581 AW522:AY522 AY495:AY500 BD473:BO476 BD463:BO463 BD461:BO461 AY429:AY434 BD414:BO416 BD405:BO406 BD401:BO401 AW381:AY381 AY375:AZ379 BD371:BF372 AY367:AZ372 BD367:BF368 BD344:BF346 AI384:AT385 BM360:BM366 BJ367:BM372 BM373:BM374 BM344:BM359 BM381:BM382 BH360:BH366 BH378:BH379 BH375:BH376 BH367:BH372 BH344:BH358 BJ360:BL366 BJ344:BL358 BO360:BO366 BO367:BO372 BO373 BO374 BO344:BO359 BO381:BO382 E713:E714 AI713:AT714 AV713 AZ713:BA714 BE714:BO714 BE713:BM713 BO713 G58:G59 G90:G91 G713:G714 G120:G121 G134:G135 G158 G175:G176 G214:G215 H229:S230 G229:G230 H266:S267 G266:G267 E303:G304 H314:S315 E314:G315 H340:S341 E340:G341 H384:S385 E384:G385 H408:S409 E408:G409 H418:S419 E418:G419 H430:S431 E430:G431 H450:S450 H449:S449 E449:G450 E481:G482 E496:G497 E528:G529 E553:G554 E586:G587 E619:G620 E654:G655 E697:G698 I713:S713 I714:S714 AV62:AW63 AY62:BO62 AY658:AZ658 AV658:AW658 BD658:BO658 AY687:AZ687 BD686:BO691 AV686:AW691 AV692 AV222 BD218:BO221 AY228:BO232 BD223:BO227 BD67:BO67 BD541:BO541 BD542:BO542 BD632:BO636 BD637:BF637 BD642:BO645 BD651:BO652 AO654 AY13:AZ13 BF13 BK13:BO13 BI13 AY189:AZ189 BO182:BO183 W340:AA340 W697:AA697 W654:AA654 W619:AA619 W586:AA586 W528:AA528 W496:AA496 W481:AA481 W449:AA449 W430:AA430 W418:AA418 W408:AA408 W384:AA384 W314:AA314 W303:AA303 W266:AA266 W229:AA229 W214:AA214 W175:X175 W157:AA157 W120:AA120 W134:AA134 W90:AA90 W58:X58 W29:AA29 AY40:AZ43 BB13:BD13 BB14:BO14 BB16:BO16 BB23:BO23 BB24:BB26 BB17:BB19 BB15 BA15 BA19:BA20 BA18 BA24 BA26 BA13:BA14 AY27:BO28 BA25 BA23 BA16:BA17 BB34:BO34 BB45:BO46 BB49:BO49 BB40:BO41 AY53:AZ53 BB53:BO53 BB56:BO56 AY51:AZ51 BB51:BO51 BA52:BO52 BA40:BA51 BA53:BA56 BB63 BB66:BO66 BB65 AY65:AZ73 BB70 BB68:BO69 BB67 BB71:BO73 BB77:BO77 BB76 BB80:BO80 BB79 BB82:BO82 BB81 AY84:AZ88 BB84:BB86 BB87:BO88 AY119:BO123 AY96:BO97 BB139 BB147:BO153 BB146 BB140:BO140 BB142:BO143 BB141 BB145:BO145 BB144 AY162:AZ162 BB162:BO162 BB164:BO165 BB173:BO173 BB182:BM183 BB180:BO181 AY180:AZ187 BB184:BO187 BB190:BO209 AY190:BA212 BB211:BO212 BB210 AY188:AZ188 BB188:BO188 BA189:BO189 BA180:BA188 AY218:AZ221 BB218:BB221 AY223:AZ227 BB223:BB227 BA218:BA227 AY233:AZ234 BB233:BO233 BB249:BO249 BB247:BB248 AY239:AZ260 BB239:BO241 BB252:BO254 BB255 BB259:BB260 BB256:BO258 BB264 AY235:AZ235 BB234:BB235 BA236:BO236 BA233:BA235 BA237:BA264 BB270 BB271:BO273 AY278:AZ283 BB278:BO280 BB291 BB292:BO296 AY291:AZ299 BB297:BB299 AY285:AZ285 AY277:AZ277 AY276:AZ276 BB276:BO276 BB274:BB275 BB285:BB289 BB277:BO277 BA277 BA286 BA275 BA270:BA274 BA276 BA287:BA301 BA278:BA284 BD275:BO275 BD297:BO299 AV300 AY307:AZ309 BB308:BM308 BB309 BA307:BA310 BA312 BB319 BB336 BB337:BO337 BB338 AY344:AZ358 AY360:AZ364 BB360:BF364 BB347:BF349 BB344:BB346 BB351:BF352 BB350 BB356:BF356 BB358:BF358 BB357 BB369:BF370 BB371:BB372 BB367:BB368 BB375:BB378 BB379:BF379 AY365:AZ365 BB365 BD365:BF365 BD366:BF366 BA366:BB366 BA344:BA365 BB400:BO400 BB395:BO395 BB404:BO404 BB403 BB405:BB406 BB402:BO402 BB401 BB396:BB399 AY414:AY421 AY436:AY438 BB435:BO435 BB436:BO436 BB439:BO443 AW446:AY446 BB438:BO438 BB437 BB454:BO456 BB460:BO460 BB457:BB459 BB466:BO466 BB465 BB470:BO470 BB467:BB469 BB472:BO472 BB471 BB477:BO479 BB473:BB476 BB464:BO464 BB463 BB462:BO462 BB461 BB486:BO486 BB490:BO492 BB519:BB521 AY523:AY532 BB522:BC522 BB523:BB526 BB533:BO533 BB536:BO536 AY534:AY535 BB534:BO534 AY537:AY538 BB537:BO537 BB543:BO543 AY541:AY548 BB547:BO547 AY550:AY557 BB550:BO551 BB535:BO535 BB544:BO544 BB541:BB542 BB538:BO538 BB548:BO548 BB584:BO584 BB562:BO562 BB568:BO568 BB575:BO575 BB574 BB577:BO578 BB576 BB579:BB581 BB573:BO573 BB571:BB572 BB570:BO570 BB569 BB558:BO560 AY595 BB598:BO598 BB597 BB605:BO607 BB611:BO611 BB608:BB610 BB595 BB632:BB637 BB642:BB645 AY651:BB652 BB658 BB660:BB662 AY665:AZ671 AY675:AZ675 BB681:BB682 BB665:BB676 BA676 BA673 BA682 BA658:BA672 AY683:BB684 BA674:BA675 BA677:BA681 AY686:AZ686 AY689:AZ689 AY688:AZ688 AY691:AZ691 AY690:AZ690 AY694:AZ694 BB694:BB695 BB686:BB691 BA691 BA689 BA687 BA695 BA686 BA688 BA690 BA692:BA694 BB612:BB617 BD612:BO617 BM692:BO693 BD26:BO26 AV76:AW77 BA63:BA88 AY126:BO126 AY584:AY593 AW584:AW593 BB625 BD625:BO625 AY625 AW625 BD627:BO627 AY627 AW627 BD629:BO630 AY629:AY630 AW629:AW630 BA128:BA132 AV99 AV101:AV104 BA99:BA104 AV117:AV118 BA117:BA118 AV106:AV113 BA106:BA115 AV115 AY383:AY390 AW383:AW390 BD422:BO428 AY392 AY124:BB125 AV125:AW126 BM168:BO168 AY170:AZ170 AY395:AY412 BD412:BO412 AW395:AW412 BB563:BB567 BD235:BO235 BD396:BO399 BB487:BB489 BD487:BO489 O121 I121 BA285 BA367:BA379 BO375:BO379 BJ375:BM379 AV132 BA642:BA650 BB648:BB649 BD648:BO649 AY648:AZ649 AV648:AW649 AV650 AV44 BB246:BO246 BB245 BD245:BO245 BA319:BA338 AV367:AW372 AV344:AW358 AV339:AV343 AV360:AV366 AV373 AV374 AV322:AV338 AV375:AW379 AW517 BE517:BO517 AY517 BB517 BB170:BO170 BA162:BA173 AV166:AV168 BB639:BB640 BD639:BO640 AW639:AW640 AY639:AY640 BB619:BM619 BB527:BO532 BB449:BO449 BB620:BO623 BB383:BO387 BB585:BO590 BB448:BO448 BB552:BO557 BB450:BO453 BB407:BO411 BB480:BO485 BB417:BO417 BB419:BO421 BB418 BB618:BO618 BB495:BO500 BB429:BO434 BB414:BB416 BB591:BO593 BB627 BB629:BB630 BB388:BO390 BB392 BB412 BA501 BA558:BA584 AY558:AZ560 BA513:BA516 BA549 BA541 BA543 BA547 BA536:BA537 BA533:BA534 BA550:BA551 BA535 BA544:BA546 BA542 BA538 BA548 AZ550:AZ551 AZ547 AZ548 AZ543 AZ537 AZ534 AY536:AZ536 AZ538 AY533:AZ533 AY486:BA494 AY454:BA479 BA447 BA439:BA446 BA435:BA436 BA438 BA437 AY439:AZ443 AY435:AZ435 AZ436 AY422:BB428 AZ542 AZ541 AZ429:BA434 AZ495:BA500 AZ437 AZ438 AZ419:BA421 AZ544:AZ546 AZ480:BA485 AZ407:BA411 AZ450:BA453 AZ535 AZ552:BA557 AZ585:BA590 AZ383:BA387 AZ620:BA623 AZ448:BA449 AZ527:BA532 AZ412:BA418 AZ444:AZ445 AZ562:AZ584 AZ509:BA512 AZ380:BA382 AZ446:AZ447 AZ549 AZ517:BA526 AZ591:BA619 AZ624:BA641 AZ388:BA406 AZ501 AV642:AW645 BB324:BB334 BB282:BO283 BB281 BD281:BO281 BB43:BO43 BB42 BD42:BO42 BB250:BB251 BD250:BO251 BB546:BO546 BB545 BD545:BO545 BB494:BO494 BB493 BD493:BO493 BB307 BD307:BM307 AW523:AW538 BA539 AV539 BD324:BO334 AV20 AY127:BB127 BD127:BO127 BB154:BB155 BD154:BO155 BB243:BO244 BB242 BD242:BO242 BB353:BB355 BD353:BF355 BD375:BF378 BD563:BO567 BD595:BO595 BB599:BB604 BD599:BO604 BB513:BB515 AY513:AZ515 BE513:BO515 AW513:AW515 AV516 BA34:BA37 BB37:BO37 AY37:AZ37 AV37:AW37 AV38 BA38 AW154:AW155 AV679 AV659" unlockedFormula="1"/>
    <ignoredError sqref="BN654 BN619 BN29 AV87 AV310 AV193 AW561:AZ561 BN713 AV100 AV114 AV359 AV78 AV169:AV173 AV380:AV382 AV383:AV388 AV585:AV593 AV632:AV641 AV444 AV437 AV438:AV443 AV423:AV426 AV427:AV436 AV418 AV419:AV422 AV542:AV548 AV454:AV479 AV480:AV500 AV407:AV411 AV501 AV450:AV453 AV541 AV519:AV526 AV550:AV560 AV446:AV448 AV620:AV623 AV527:AV533 AV619 AV517:AV518 AV412:AV417 AV389:AV406 AV594:AV618 AV561:AV584 AV321 AV624:AV630 AV534:AV538 AV127:AV131 AV513:AV515 AV163 AV154:AV155 AV156:AV162" formula="1" unlockedFormula="1"/>
    <ignoredError sqref="BN307:BN308 BN345 BN346 BN344 BN368 BN372 BN375 BN378 BN379 BN377 BN369:BN370 BN358 BN355:BN356 BN351:BN353 BN347:BN349 BN360:BN366 BN376 BN371 BN367 BN357 BN354 BN350 BN373:BN374 BN359 BN381:BN382 G157" evalError="1" unlockedFormula="1"/>
  </ignoredErrors>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5167A420-5E94-4003-BCD1-6955372385CE}">
          <x14:formula1>
            <xm:f>Rotación!$A$2:$A$6</xm:f>
          </x14:formula1>
          <xm:sqref>V422:V428 V373:V374 V344 V51:V56 V34 V49 V307:V311 V435:V447 V335 V320:V323 V45:V46 V37:V43</xm:sqref>
        </x14:dataValidation>
        <x14:dataValidation type="list" allowBlank="1" showInputMessage="1" showErrorMessage="1" xr:uid="{9202ABEF-D4A6-4B86-B862-FE9CD31CD0F0}">
          <x14:formula1>
            <xm:f>Vinculación!$A$2:$A$3</xm:f>
          </x14:formula1>
          <xm:sqref>BC307:BC311 BC454:BC479 BC486:BC494 BC422:BC428 BC388:BC406 BC435:BC447 BC139:BC155 BC180:BC212 BC686:BC695 BC25:BC27 BC239:BC264 BC23 BC233:BC236 BC270:BC301 BC218:BC227 BC558:BC584 BC591:BC617 BC501:BD526 BC124:BC132 BC117:BC118 BC13:BC14 BC16:BC17 BC63:BC88 BC96:BC97 BC99:BC104 BC106:BC115 BC344:BC382 BC412:BC416 BC20 BC319:BC338 BC624:BC652 BC658:BC684 BC162:BC173 BC539:BC542 BC34:BC56</xm:sqref>
        </x14:dataValidation>
        <x14:dataValidation type="list" allowBlank="1" showInputMessage="1" showErrorMessage="1" xr:uid="{1E675575-54B8-4302-B1C9-ED846906093E}">
          <x14:formula1>
            <xm:f>'Cantidad Productos'!$A$2</xm:f>
          </x14:formula1>
          <xm:sqref>I373:M374 O373:S374 AI13:AT17 W113:AA119 AI233:AT236 AI239:AT264 I50:M50 O50:S50 O130:S130 AI130:AT130 O166:S166 AI166:AT166 AI307:AT310 AI336:AT338 I54:M55 O54:S55 AI422:AT428 O637:O638 R637:R638 V637:V638 L637:L638 Q646:R646 L646:L647 O646:O647 Q647:S647 V646:V647 I44:M44 O44:S44 AI23:AT27 AI658:AT684 O47:S48 I47:M48 I558:S584 O35:S36 I35:M36 I130:M130 W121:AA133 W513:X527 W215:AA228 I171:M171 X646:AA647 AI344:AT382 O163:S163 W587:AA618 W450:AA480 AI270:AT301 W239:AA265 W313:AA313 W716:AA716 W230:AA236 W482:AA495 W419:AA429 W431:AA448 W176:AA213 X497:AA500 W135:AA156 AI63:AT88 W304:AA311 Y527:AA527 W698:AA712 W59:AA89 W91:AA111 W620:W636 X620:AA638 I435:S447 AI412:AT416 AI20:AT20 AI169:AT169 O169:S169 I169:M169 AI171:AT171 O171:S171 W13:AA28 O13:S27 I13:M27 W409:AA417 AI388:AT406 W529:AA585 W385:AA407 AI319:AT334 W315:AA339 AI501:AT512 W655:AA696 AI686:AT695 W267:AA302 W341:AA383 W648:AA653 W639:AA645 I166:M166 W158:AA174 AI163:AT163 I163:M163 W497:W512 AI34:AT56 W30:AA57</xm:sqref>
        </x14:dataValidation>
        <x14:dataValidation type="list" allowBlank="1" showInputMessage="1" showErrorMessage="1" xr:uid="{E8D533C9-2E5C-48FB-826C-5F903F0EF8AB}">
          <x14:formula1>
            <xm:f>Riesgo!$A$2:$A$4</xm:f>
          </x14:formula1>
          <xm:sqref>U373:U374 U307:U311 U335 U435:U447 U320:U323 U501:U526</xm:sqref>
        </x14:dataValidation>
        <x14:dataValidation type="list" allowBlank="1" showInputMessage="1" showErrorMessage="1" xr:uid="{7F8966BB-1D42-459D-9A41-A0B64B44644E}">
          <x14:formula1>
            <xm:f>'Áreas Organizacionales'!$B$2:$B$32</xm:f>
          </x14:formula1>
          <xm:sqref>AX701:AX711 AX432:AX448 AX122:AX133 AX498:AX527 AX588:AX618 AX555:AX585 AX216:AX228 AX656:AX696 AX483:AX495 AX451:AX480 AX420:AX429 AX386:AX407 AX92:AX119 AX268:AX302 AX305:AX313 AX231:AX265 AX177:AX213 AX136:AX156 AX60:AX89 AX342:AX383 AX410:AX417 AX13:AX28 AX316:AX339 AX530:AX552 AX159:AX174 AX621:AX653 AX40:AX57 AX31:AX38</xm:sqref>
        </x14:dataValidation>
        <x14:dataValidation type="list" allowBlank="1" showInputMessage="1" showErrorMessage="1" xr:uid="{1AB4E25D-F7B7-438B-9199-AB271EA5F72F}">
          <x14:formula1>
            <xm:f>Coordinador!$B$2:$B$7</xm:f>
          </x14:formula1>
          <xm:sqref>AE13:AE14 AE16:AE18 AE20:AE21 AE23:AE695</xm:sqref>
        </x14:dataValidation>
        <x14:dataValidation type="list" allowBlank="1" showInputMessage="1" showErrorMessage="1" xr:uid="{BF9F422B-2C21-4153-B4AB-05B9E8DA90E7}">
          <x14:formula1>
            <xm:f>'Cantidad Productos'!$A$2:$A$2</xm:f>
          </x14:formula1>
          <xm:sqref>AI435:AT447</xm:sqref>
        </x14:dataValidation>
        <x14:dataValidation type="list" allowBlank="1" showInputMessage="1" showErrorMessage="1" xr:uid="{FFE5FD0C-E55F-4027-8248-379CA56CE1B2}">
          <x14:formula1>
            <xm:f>Producto!$C$3:$C$9</xm:f>
          </x14:formula1>
          <xm:sqref>E93:E94 G686:G695 G658:G684 G501:G526 G38:G39</xm:sqref>
        </x14:dataValidation>
        <x14:dataValidation type="list" allowBlank="1" showInputMessage="1" showErrorMessage="1" xr:uid="{D11219A5-4870-4020-B963-46E2D6FF6B8D}">
          <x14:formula1>
            <xm:f>Actividad!$B$3:$B$57</xm:f>
          </x14:formula1>
          <xm:sqref>E422:E428 E388:E406</xm:sqref>
        </x14:dataValidation>
        <x14:dataValidation type="list" allowBlank="1" showInputMessage="1" showErrorMessage="1" xr:uid="{88FEA2FB-8028-48B9-BA13-A55BA57CF9CB}">
          <x14:formula1>
            <xm:f>Actividad!$B$3:$B$58</xm:f>
          </x14:formula1>
          <xm:sqref>E700 E533:E539 E307:E311 E239:E264 E233:E236 E435:E447 E541 E501:E512</xm:sqref>
        </x14:dataValidation>
        <x14:dataValidation type="list" allowBlank="1" showInputMessage="1" showErrorMessage="1" xr:uid="{67D8B02F-E47B-4105-BF75-D2E795FD8EE5}">
          <x14:formula1>
            <xm:f>Actividad!$B$2:$B$60</xm:f>
          </x14:formula1>
          <xm:sqref>E319:E338 E344:E382</xm:sqref>
        </x14:dataValidation>
        <x14:dataValidation type="list" allowBlank="1" showInputMessage="1" showErrorMessage="1" xr:uid="{3785A1E0-66C1-4C85-85AB-1502FA95AE7A}">
          <x14:formula1>
            <xm:f>'Recurso Humano'!$B$3:$B$27</xm:f>
          </x14:formula1>
          <xm:sqref>AG139:AG155 AG34:AG56 AG344:AG373 AG422:AG428 AG180:AG212 AG658:AG684 AG375:AG382 AG20:AG21 AG117:AG118 AG63:AG88 AG701:AG711 AG533:AG551 AG454:AG479 AG486:AG494 AG686:AG695 AG124 AG558:AG584 AG126:AG132 AG307:AG312 AG13:AG14 AG96:AG97 AG99:AG104 AG106:AG115 AG591:AG617 AG16:AG18 AG23:AG27 AG320:AG323 AG162:AG173</xm:sqref>
        </x14:dataValidation>
        <x14:dataValidation type="list" allowBlank="1" showInputMessage="1" showErrorMessage="1" xr:uid="{BD67DE28-F3AD-4671-94EB-B5D60CCA9E21}">
          <x14:formula1>
            <xm:f>'Recurso Humano'!$B$2:$B$27</xm:f>
          </x14:formula1>
          <xm:sqref>B701:C711 AG501:AG526 AG319 AG412:AG416 AG270:AG300 AG233:AG235 AG237:AG264 AG435:AG448 AG218:AG227 AG125 AG388:AG406 AG324:AG338 AG624:AG652</xm:sqref>
        </x14:dataValidation>
        <x14:dataValidation type="whole" allowBlank="1" showInputMessage="1" showErrorMessage="1" xr:uid="{3E64680A-1B95-49F5-8BBE-DF02EA7C2BB1}">
          <x14:formula1>
            <xm:f>'Cantidad Productos'!C1</xm:f>
          </x14:formula1>
          <x14:formula2>
            <xm:f>'Cantidad Productos'!C1</xm:f>
          </x14:formula2>
          <xm:sqref>Y505:AA505 Y513:AA517</xm:sqref>
        </x14:dataValidation>
        <x14:dataValidation type="whole" allowBlank="1" showInputMessage="1" showErrorMessage="1" xr:uid="{1FCDF1A0-6A0C-469F-8034-2B49D59F8599}">
          <x14:formula1>
            <xm:f>'Cantidad Productos'!C1</xm:f>
          </x14:formula1>
          <x14:formula2>
            <xm:f>'Cantidad Productos'!C1</xm:f>
          </x14:formula2>
          <xm:sqref>Y518:AA526 Y504:AA504</xm:sqref>
        </x14:dataValidation>
        <x14:dataValidation type="whole" allowBlank="1" showInputMessage="1" showErrorMessage="1" xr:uid="{67525AF8-CAF5-493F-84B8-5BE14983C536}">
          <x14:formula1>
            <xm:f>'Cantidad Productos'!C1</xm:f>
          </x14:formula1>
          <x14:formula2>
            <xm:f>'Cantidad Productos'!C1</xm:f>
          </x14:formula2>
          <xm:sqref>Y506:AA506</xm:sqref>
        </x14:dataValidation>
        <x14:dataValidation type="whole" allowBlank="1" showInputMessage="1" showErrorMessage="1" xr:uid="{01286A4A-0928-43FE-8205-641B4D2DF5B7}">
          <x14:formula1>
            <xm:f>'Cantidad Productos'!C3</xm:f>
          </x14:formula1>
          <x14:formula2>
            <xm:f>'Cantidad Productos'!C3</xm:f>
          </x14:formula2>
          <xm:sqref>Y511:AA512</xm:sqref>
        </x14:dataValidation>
        <x14:dataValidation type="whole" allowBlank="1" showInputMessage="1" showErrorMessage="1" xr:uid="{F1B2CE87-28ED-4E5F-A173-4068D269C1E1}">
          <x14:formula1>
            <xm:f>'Cantidad Productos'!C1</xm:f>
          </x14:formula1>
          <x14:formula2>
            <xm:f>'Cantidad Productos'!C1</xm:f>
          </x14:formula2>
          <xm:sqref>Y503:AA503</xm:sqref>
        </x14:dataValidation>
        <x14:dataValidation type="whole" allowBlank="1" showInputMessage="1" showErrorMessage="1" xr:uid="{54137B9C-8360-4EE3-8248-92768C0362C5}">
          <x14:formula1>
            <xm:f>'Cantidad Productos'!C1</xm:f>
          </x14:formula1>
          <x14:formula2>
            <xm:f>'Cantidad Productos'!C1</xm:f>
          </x14:formula2>
          <xm:sqref>Y502:AA502</xm:sqref>
        </x14:dataValidation>
        <x14:dataValidation type="whole" allowBlank="1" showInputMessage="1" showErrorMessage="1" xr:uid="{81CBAF31-487A-484D-BC20-2B1FBC018793}">
          <x14:formula1>
            <xm:f>'Cantidad Productos'!C2</xm:f>
          </x14:formula1>
          <x14:formula2>
            <xm:f>'Cantidad Productos'!C2</xm:f>
          </x14:formula2>
          <xm:sqref>Y501:AA501</xm:sqref>
        </x14:dataValidation>
        <x14:dataValidation type="whole" allowBlank="1" showInputMessage="1" showErrorMessage="1" xr:uid="{4BB3BE2F-525E-4160-92BD-CA9FA1CA3E25}">
          <x14:formula1>
            <xm:f>'Cantidad Productos'!C1</xm:f>
          </x14:formula1>
          <x14:formula2>
            <xm:f>'Cantidad Productos'!C1</xm:f>
          </x14:formula2>
          <xm:sqref>Y507:AA510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6"/>
  <sheetViews>
    <sheetView workbookViewId="0">
      <selection activeCell="C20" sqref="C20"/>
    </sheetView>
  </sheetViews>
  <sheetFormatPr baseColWidth="10" defaultColWidth="11.44140625" defaultRowHeight="21.6" x14ac:dyDescent="0.25"/>
  <cols>
    <col min="1" max="1" width="32.33203125" style="11" customWidth="1"/>
    <col min="2" max="16384" width="11.44140625" style="11"/>
  </cols>
  <sheetData>
    <row r="1" spans="1:1" ht="48.75" customHeight="1" x14ac:dyDescent="0.25">
      <c r="A1" s="18" t="s">
        <v>485</v>
      </c>
    </row>
    <row r="2" spans="1:1" ht="27" customHeight="1" x14ac:dyDescent="0.25">
      <c r="A2" s="13">
        <v>1</v>
      </c>
    </row>
    <row r="3" spans="1:1" ht="27" customHeight="1" x14ac:dyDescent="0.25">
      <c r="A3" s="13">
        <v>2</v>
      </c>
    </row>
    <row r="4" spans="1:1" ht="27" customHeight="1" x14ac:dyDescent="0.25">
      <c r="A4" s="13">
        <v>3</v>
      </c>
    </row>
    <row r="5" spans="1:1" ht="27" customHeight="1" x14ac:dyDescent="0.25">
      <c r="A5" s="13">
        <v>4</v>
      </c>
    </row>
    <row r="6" spans="1:1" ht="27" customHeight="1" x14ac:dyDescent="0.25">
      <c r="A6" s="13">
        <v>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election activeCell="A2" sqref="A2"/>
    </sheetView>
  </sheetViews>
  <sheetFormatPr baseColWidth="10" defaultColWidth="11.44140625" defaultRowHeight="21.6" x14ac:dyDescent="0.25"/>
  <cols>
    <col min="1" max="1" width="32.33203125" style="11" customWidth="1"/>
    <col min="2" max="16384" width="11.44140625" style="11"/>
  </cols>
  <sheetData>
    <row r="1" spans="1:1" ht="48.75" customHeight="1" x14ac:dyDescent="0.25">
      <c r="A1" s="18" t="s">
        <v>0</v>
      </c>
    </row>
    <row r="2" spans="1:1" ht="27" customHeight="1" x14ac:dyDescent="0.25">
      <c r="A2" s="13">
        <v>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33"/>
  <sheetViews>
    <sheetView workbookViewId="0">
      <selection activeCell="A8" sqref="A8"/>
    </sheetView>
  </sheetViews>
  <sheetFormatPr baseColWidth="10" defaultColWidth="11.44140625" defaultRowHeight="19.2" x14ac:dyDescent="0.5"/>
  <cols>
    <col min="1" max="6" width="8" style="25" customWidth="1"/>
    <col min="7" max="7" width="18.88671875" style="25" customWidth="1"/>
    <col min="8" max="256" width="11.44140625" style="19"/>
    <col min="257" max="262" width="8" style="19" customWidth="1"/>
    <col min="263" max="263" width="18.88671875" style="19" customWidth="1"/>
    <col min="264" max="512" width="11.44140625" style="19"/>
    <col min="513" max="518" width="8" style="19" customWidth="1"/>
    <col min="519" max="519" width="18.88671875" style="19" customWidth="1"/>
    <col min="520" max="768" width="11.44140625" style="19"/>
    <col min="769" max="774" width="8" style="19" customWidth="1"/>
    <col min="775" max="775" width="18.88671875" style="19" customWidth="1"/>
    <col min="776" max="1024" width="11.44140625" style="19"/>
    <col min="1025" max="1030" width="8" style="19" customWidth="1"/>
    <col min="1031" max="1031" width="18.88671875" style="19" customWidth="1"/>
    <col min="1032" max="1280" width="11.44140625" style="19"/>
    <col min="1281" max="1286" width="8" style="19" customWidth="1"/>
    <col min="1287" max="1287" width="18.88671875" style="19" customWidth="1"/>
    <col min="1288" max="1536" width="11.44140625" style="19"/>
    <col min="1537" max="1542" width="8" style="19" customWidth="1"/>
    <col min="1543" max="1543" width="18.88671875" style="19" customWidth="1"/>
    <col min="1544" max="1792" width="11.44140625" style="19"/>
    <col min="1793" max="1798" width="8" style="19" customWidth="1"/>
    <col min="1799" max="1799" width="18.88671875" style="19" customWidth="1"/>
    <col min="1800" max="2048" width="11.44140625" style="19"/>
    <col min="2049" max="2054" width="8" style="19" customWidth="1"/>
    <col min="2055" max="2055" width="18.88671875" style="19" customWidth="1"/>
    <col min="2056" max="2304" width="11.44140625" style="19"/>
    <col min="2305" max="2310" width="8" style="19" customWidth="1"/>
    <col min="2311" max="2311" width="18.88671875" style="19" customWidth="1"/>
    <col min="2312" max="2560" width="11.44140625" style="19"/>
    <col min="2561" max="2566" width="8" style="19" customWidth="1"/>
    <col min="2567" max="2567" width="18.88671875" style="19" customWidth="1"/>
    <col min="2568" max="2816" width="11.44140625" style="19"/>
    <col min="2817" max="2822" width="8" style="19" customWidth="1"/>
    <col min="2823" max="2823" width="18.88671875" style="19" customWidth="1"/>
    <col min="2824" max="3072" width="11.44140625" style="19"/>
    <col min="3073" max="3078" width="8" style="19" customWidth="1"/>
    <col min="3079" max="3079" width="18.88671875" style="19" customWidth="1"/>
    <col min="3080" max="3328" width="11.44140625" style="19"/>
    <col min="3329" max="3334" width="8" style="19" customWidth="1"/>
    <col min="3335" max="3335" width="18.88671875" style="19" customWidth="1"/>
    <col min="3336" max="3584" width="11.44140625" style="19"/>
    <col min="3585" max="3590" width="8" style="19" customWidth="1"/>
    <col min="3591" max="3591" width="18.88671875" style="19" customWidth="1"/>
    <col min="3592" max="3840" width="11.44140625" style="19"/>
    <col min="3841" max="3846" width="8" style="19" customWidth="1"/>
    <col min="3847" max="3847" width="18.88671875" style="19" customWidth="1"/>
    <col min="3848" max="4096" width="11.44140625" style="19"/>
    <col min="4097" max="4102" width="8" style="19" customWidth="1"/>
    <col min="4103" max="4103" width="18.88671875" style="19" customWidth="1"/>
    <col min="4104" max="4352" width="11.44140625" style="19"/>
    <col min="4353" max="4358" width="8" style="19" customWidth="1"/>
    <col min="4359" max="4359" width="18.88671875" style="19" customWidth="1"/>
    <col min="4360" max="4608" width="11.44140625" style="19"/>
    <col min="4609" max="4614" width="8" style="19" customWidth="1"/>
    <col min="4615" max="4615" width="18.88671875" style="19" customWidth="1"/>
    <col min="4616" max="4864" width="11.44140625" style="19"/>
    <col min="4865" max="4870" width="8" style="19" customWidth="1"/>
    <col min="4871" max="4871" width="18.88671875" style="19" customWidth="1"/>
    <col min="4872" max="5120" width="11.44140625" style="19"/>
    <col min="5121" max="5126" width="8" style="19" customWidth="1"/>
    <col min="5127" max="5127" width="18.88671875" style="19" customWidth="1"/>
    <col min="5128" max="5376" width="11.44140625" style="19"/>
    <col min="5377" max="5382" width="8" style="19" customWidth="1"/>
    <col min="5383" max="5383" width="18.88671875" style="19" customWidth="1"/>
    <col min="5384" max="5632" width="11.44140625" style="19"/>
    <col min="5633" max="5638" width="8" style="19" customWidth="1"/>
    <col min="5639" max="5639" width="18.88671875" style="19" customWidth="1"/>
    <col min="5640" max="5888" width="11.44140625" style="19"/>
    <col min="5889" max="5894" width="8" style="19" customWidth="1"/>
    <col min="5895" max="5895" width="18.88671875" style="19" customWidth="1"/>
    <col min="5896" max="6144" width="11.44140625" style="19"/>
    <col min="6145" max="6150" width="8" style="19" customWidth="1"/>
    <col min="6151" max="6151" width="18.88671875" style="19" customWidth="1"/>
    <col min="6152" max="6400" width="11.44140625" style="19"/>
    <col min="6401" max="6406" width="8" style="19" customWidth="1"/>
    <col min="6407" max="6407" width="18.88671875" style="19" customWidth="1"/>
    <col min="6408" max="6656" width="11.44140625" style="19"/>
    <col min="6657" max="6662" width="8" style="19" customWidth="1"/>
    <col min="6663" max="6663" width="18.88671875" style="19" customWidth="1"/>
    <col min="6664" max="6912" width="11.44140625" style="19"/>
    <col min="6913" max="6918" width="8" style="19" customWidth="1"/>
    <col min="6919" max="6919" width="18.88671875" style="19" customWidth="1"/>
    <col min="6920" max="7168" width="11.44140625" style="19"/>
    <col min="7169" max="7174" width="8" style="19" customWidth="1"/>
    <col min="7175" max="7175" width="18.88671875" style="19" customWidth="1"/>
    <col min="7176" max="7424" width="11.44140625" style="19"/>
    <col min="7425" max="7430" width="8" style="19" customWidth="1"/>
    <col min="7431" max="7431" width="18.88671875" style="19" customWidth="1"/>
    <col min="7432" max="7680" width="11.44140625" style="19"/>
    <col min="7681" max="7686" width="8" style="19" customWidth="1"/>
    <col min="7687" max="7687" width="18.88671875" style="19" customWidth="1"/>
    <col min="7688" max="7936" width="11.44140625" style="19"/>
    <col min="7937" max="7942" width="8" style="19" customWidth="1"/>
    <col min="7943" max="7943" width="18.88671875" style="19" customWidth="1"/>
    <col min="7944" max="8192" width="11.44140625" style="19"/>
    <col min="8193" max="8198" width="8" style="19" customWidth="1"/>
    <col min="8199" max="8199" width="18.88671875" style="19" customWidth="1"/>
    <col min="8200" max="8448" width="11.44140625" style="19"/>
    <col min="8449" max="8454" width="8" style="19" customWidth="1"/>
    <col min="8455" max="8455" width="18.88671875" style="19" customWidth="1"/>
    <col min="8456" max="8704" width="11.44140625" style="19"/>
    <col min="8705" max="8710" width="8" style="19" customWidth="1"/>
    <col min="8711" max="8711" width="18.88671875" style="19" customWidth="1"/>
    <col min="8712" max="8960" width="11.44140625" style="19"/>
    <col min="8961" max="8966" width="8" style="19" customWidth="1"/>
    <col min="8967" max="8967" width="18.88671875" style="19" customWidth="1"/>
    <col min="8968" max="9216" width="11.44140625" style="19"/>
    <col min="9217" max="9222" width="8" style="19" customWidth="1"/>
    <col min="9223" max="9223" width="18.88671875" style="19" customWidth="1"/>
    <col min="9224" max="9472" width="11.44140625" style="19"/>
    <col min="9473" max="9478" width="8" style="19" customWidth="1"/>
    <col min="9479" max="9479" width="18.88671875" style="19" customWidth="1"/>
    <col min="9480" max="9728" width="11.44140625" style="19"/>
    <col min="9729" max="9734" width="8" style="19" customWidth="1"/>
    <col min="9735" max="9735" width="18.88671875" style="19" customWidth="1"/>
    <col min="9736" max="9984" width="11.44140625" style="19"/>
    <col min="9985" max="9990" width="8" style="19" customWidth="1"/>
    <col min="9991" max="9991" width="18.88671875" style="19" customWidth="1"/>
    <col min="9992" max="10240" width="11.44140625" style="19"/>
    <col min="10241" max="10246" width="8" style="19" customWidth="1"/>
    <col min="10247" max="10247" width="18.88671875" style="19" customWidth="1"/>
    <col min="10248" max="10496" width="11.44140625" style="19"/>
    <col min="10497" max="10502" width="8" style="19" customWidth="1"/>
    <col min="10503" max="10503" width="18.88671875" style="19" customWidth="1"/>
    <col min="10504" max="10752" width="11.44140625" style="19"/>
    <col min="10753" max="10758" width="8" style="19" customWidth="1"/>
    <col min="10759" max="10759" width="18.88671875" style="19" customWidth="1"/>
    <col min="10760" max="11008" width="11.44140625" style="19"/>
    <col min="11009" max="11014" width="8" style="19" customWidth="1"/>
    <col min="11015" max="11015" width="18.88671875" style="19" customWidth="1"/>
    <col min="11016" max="11264" width="11.44140625" style="19"/>
    <col min="11265" max="11270" width="8" style="19" customWidth="1"/>
    <col min="11271" max="11271" width="18.88671875" style="19" customWidth="1"/>
    <col min="11272" max="11520" width="11.44140625" style="19"/>
    <col min="11521" max="11526" width="8" style="19" customWidth="1"/>
    <col min="11527" max="11527" width="18.88671875" style="19" customWidth="1"/>
    <col min="11528" max="11776" width="11.44140625" style="19"/>
    <col min="11777" max="11782" width="8" style="19" customWidth="1"/>
    <col min="11783" max="11783" width="18.88671875" style="19" customWidth="1"/>
    <col min="11784" max="12032" width="11.44140625" style="19"/>
    <col min="12033" max="12038" width="8" style="19" customWidth="1"/>
    <col min="12039" max="12039" width="18.88671875" style="19" customWidth="1"/>
    <col min="12040" max="12288" width="11.44140625" style="19"/>
    <col min="12289" max="12294" width="8" style="19" customWidth="1"/>
    <col min="12295" max="12295" width="18.88671875" style="19" customWidth="1"/>
    <col min="12296" max="12544" width="11.44140625" style="19"/>
    <col min="12545" max="12550" width="8" style="19" customWidth="1"/>
    <col min="12551" max="12551" width="18.88671875" style="19" customWidth="1"/>
    <col min="12552" max="12800" width="11.44140625" style="19"/>
    <col min="12801" max="12806" width="8" style="19" customWidth="1"/>
    <col min="12807" max="12807" width="18.88671875" style="19" customWidth="1"/>
    <col min="12808" max="13056" width="11.44140625" style="19"/>
    <col min="13057" max="13062" width="8" style="19" customWidth="1"/>
    <col min="13063" max="13063" width="18.88671875" style="19" customWidth="1"/>
    <col min="13064" max="13312" width="11.44140625" style="19"/>
    <col min="13313" max="13318" width="8" style="19" customWidth="1"/>
    <col min="13319" max="13319" width="18.88671875" style="19" customWidth="1"/>
    <col min="13320" max="13568" width="11.44140625" style="19"/>
    <col min="13569" max="13574" width="8" style="19" customWidth="1"/>
    <col min="13575" max="13575" width="18.88671875" style="19" customWidth="1"/>
    <col min="13576" max="13824" width="11.44140625" style="19"/>
    <col min="13825" max="13830" width="8" style="19" customWidth="1"/>
    <col min="13831" max="13831" width="18.88671875" style="19" customWidth="1"/>
    <col min="13832" max="14080" width="11.44140625" style="19"/>
    <col min="14081" max="14086" width="8" style="19" customWidth="1"/>
    <col min="14087" max="14087" width="18.88671875" style="19" customWidth="1"/>
    <col min="14088" max="14336" width="11.44140625" style="19"/>
    <col min="14337" max="14342" width="8" style="19" customWidth="1"/>
    <col min="14343" max="14343" width="18.88671875" style="19" customWidth="1"/>
    <col min="14344" max="14592" width="11.44140625" style="19"/>
    <col min="14593" max="14598" width="8" style="19" customWidth="1"/>
    <col min="14599" max="14599" width="18.88671875" style="19" customWidth="1"/>
    <col min="14600" max="14848" width="11.44140625" style="19"/>
    <col min="14849" max="14854" width="8" style="19" customWidth="1"/>
    <col min="14855" max="14855" width="18.88671875" style="19" customWidth="1"/>
    <col min="14856" max="15104" width="11.44140625" style="19"/>
    <col min="15105" max="15110" width="8" style="19" customWidth="1"/>
    <col min="15111" max="15111" width="18.88671875" style="19" customWidth="1"/>
    <col min="15112" max="15360" width="11.44140625" style="19"/>
    <col min="15361" max="15366" width="8" style="19" customWidth="1"/>
    <col min="15367" max="15367" width="18.88671875" style="19" customWidth="1"/>
    <col min="15368" max="15616" width="11.44140625" style="19"/>
    <col min="15617" max="15622" width="8" style="19" customWidth="1"/>
    <col min="15623" max="15623" width="18.88671875" style="19" customWidth="1"/>
    <col min="15624" max="15872" width="11.44140625" style="19"/>
    <col min="15873" max="15878" width="8" style="19" customWidth="1"/>
    <col min="15879" max="15879" width="18.88671875" style="19" customWidth="1"/>
    <col min="15880" max="16128" width="11.44140625" style="19"/>
    <col min="16129" max="16134" width="8" style="19" customWidth="1"/>
    <col min="16135" max="16135" width="18.88671875" style="19" customWidth="1"/>
    <col min="16136" max="16384" width="11.44140625" style="19"/>
  </cols>
  <sheetData>
    <row r="1" spans="1:35" ht="45" customHeight="1" x14ac:dyDescent="0.25">
      <c r="A1" s="1342" t="s">
        <v>494</v>
      </c>
      <c r="B1" s="1342"/>
      <c r="C1" s="1342"/>
      <c r="D1" s="1342"/>
      <c r="E1" s="1342"/>
      <c r="F1" s="1342"/>
      <c r="G1" s="1342"/>
    </row>
    <row r="2" spans="1:35" ht="36.75" customHeight="1" x14ac:dyDescent="0.25">
      <c r="A2" s="1343" t="s">
        <v>495</v>
      </c>
      <c r="B2" s="1343"/>
      <c r="C2" s="1343"/>
      <c r="D2" s="1343"/>
      <c r="E2" s="1343"/>
      <c r="F2" s="1343"/>
      <c r="G2" s="1343" t="s">
        <v>496</v>
      </c>
    </row>
    <row r="3" spans="1:35" ht="36.75" customHeight="1" x14ac:dyDescent="0.25">
      <c r="A3" s="1343" t="s">
        <v>497</v>
      </c>
      <c r="B3" s="1343"/>
      <c r="C3" s="1343" t="s">
        <v>498</v>
      </c>
      <c r="D3" s="1343"/>
      <c r="E3" s="1343" t="s">
        <v>499</v>
      </c>
      <c r="F3" s="1343"/>
      <c r="G3" s="1343"/>
    </row>
    <row r="4" spans="1:35" ht="33" customHeight="1" x14ac:dyDescent="0.25">
      <c r="A4" s="20">
        <v>0</v>
      </c>
      <c r="B4" s="20">
        <v>29</v>
      </c>
      <c r="C4" s="20">
        <v>0</v>
      </c>
      <c r="D4" s="20">
        <v>59</v>
      </c>
      <c r="E4" s="20">
        <v>0</v>
      </c>
      <c r="F4" s="20">
        <v>79</v>
      </c>
      <c r="G4" s="20" t="s">
        <v>492</v>
      </c>
    </row>
    <row r="5" spans="1:35" ht="33" customHeight="1" x14ac:dyDescent="0.25">
      <c r="A5" s="20">
        <v>30</v>
      </c>
      <c r="B5" s="20">
        <v>39</v>
      </c>
      <c r="C5" s="20">
        <v>60</v>
      </c>
      <c r="D5" s="20">
        <v>69</v>
      </c>
      <c r="E5" s="20">
        <v>80</v>
      </c>
      <c r="F5" s="20">
        <v>89</v>
      </c>
      <c r="G5" s="20" t="s">
        <v>493</v>
      </c>
    </row>
    <row r="6" spans="1:35" ht="33" customHeight="1" x14ac:dyDescent="0.25">
      <c r="A6" s="20">
        <v>40</v>
      </c>
      <c r="B6" s="20">
        <v>100</v>
      </c>
      <c r="C6" s="20">
        <v>70</v>
      </c>
      <c r="D6" s="20">
        <v>100</v>
      </c>
      <c r="E6" s="20">
        <v>90</v>
      </c>
      <c r="F6" s="20">
        <v>100</v>
      </c>
      <c r="G6" s="20" t="s">
        <v>491</v>
      </c>
    </row>
    <row r="7" spans="1:35" ht="48.75" customHeight="1" x14ac:dyDescent="0.25">
      <c r="A7" s="21"/>
      <c r="B7" s="21"/>
      <c r="C7" s="21"/>
      <c r="D7" s="21"/>
      <c r="E7" s="21"/>
      <c r="F7" s="21"/>
      <c r="G7" s="22"/>
    </row>
    <row r="8" spans="1:35" ht="48.75" customHeight="1" x14ac:dyDescent="0.25">
      <c r="A8" s="79"/>
      <c r="B8" s="21"/>
      <c r="C8" s="21"/>
      <c r="D8" s="21"/>
      <c r="E8" s="21"/>
      <c r="F8" s="21"/>
      <c r="G8" s="22"/>
    </row>
    <row r="9" spans="1:35" ht="48.75" customHeight="1" x14ac:dyDescent="0.25">
      <c r="A9" s="21"/>
      <c r="B9" s="21"/>
      <c r="C9" s="21"/>
      <c r="D9" s="21"/>
      <c r="E9" s="21"/>
      <c r="F9" s="21"/>
      <c r="G9" s="22"/>
    </row>
    <row r="10" spans="1:35" ht="4.5" customHeight="1" x14ac:dyDescent="0.25">
      <c r="A10" s="21"/>
      <c r="B10" s="21"/>
      <c r="C10" s="21"/>
      <c r="D10" s="21"/>
      <c r="E10" s="21"/>
      <c r="F10" s="21"/>
      <c r="G10" s="22"/>
    </row>
    <row r="11" spans="1:35" ht="22.5" customHeight="1" x14ac:dyDescent="0.25">
      <c r="A11" s="21"/>
      <c r="B11" s="21"/>
      <c r="C11" s="21"/>
      <c r="D11" s="21"/>
      <c r="E11" s="21"/>
      <c r="F11" s="21"/>
      <c r="G11" s="22"/>
    </row>
    <row r="12" spans="1:35" ht="4.5" customHeight="1" x14ac:dyDescent="0.25">
      <c r="A12" s="23"/>
      <c r="B12" s="23"/>
      <c r="C12" s="23"/>
      <c r="D12" s="23"/>
      <c r="E12" s="23"/>
      <c r="F12" s="23"/>
      <c r="G12" s="24"/>
    </row>
    <row r="13" spans="1:35" ht="31.5" customHeight="1" x14ac:dyDescent="0.5"/>
    <row r="14" spans="1:35" ht="18.75" customHeight="1" x14ac:dyDescent="0.5"/>
    <row r="15" spans="1:35" s="26" customFormat="1" ht="18.75" customHeight="1" x14ac:dyDescent="0.5">
      <c r="A15" s="25"/>
      <c r="B15" s="25"/>
      <c r="C15" s="25"/>
      <c r="D15" s="25"/>
      <c r="E15" s="25"/>
      <c r="F15" s="25"/>
      <c r="G15" s="25"/>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s="26" customFormat="1" ht="18.75" customHeight="1" x14ac:dyDescent="0.5">
      <c r="A16" s="25"/>
      <c r="B16" s="25"/>
      <c r="C16" s="25"/>
      <c r="D16" s="25"/>
      <c r="E16" s="25"/>
      <c r="F16" s="25"/>
      <c r="G16" s="25"/>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s="26" customFormat="1" ht="18.75" customHeight="1" x14ac:dyDescent="0.5">
      <c r="A17" s="25"/>
      <c r="B17" s="25"/>
      <c r="C17" s="25"/>
      <c r="D17" s="25"/>
      <c r="E17" s="25"/>
      <c r="F17" s="25"/>
      <c r="G17" s="25"/>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s="26" customFormat="1" ht="18.75" customHeight="1" x14ac:dyDescent="0.5">
      <c r="A18" s="25"/>
      <c r="B18" s="25"/>
      <c r="C18" s="25"/>
      <c r="D18" s="25"/>
      <c r="E18" s="25"/>
      <c r="F18" s="25"/>
      <c r="G18" s="25"/>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s="26" customFormat="1" ht="18.75" customHeight="1" x14ac:dyDescent="0.5">
      <c r="A19" s="25"/>
      <c r="B19" s="25"/>
      <c r="C19" s="25"/>
      <c r="D19" s="25"/>
      <c r="E19" s="25"/>
      <c r="F19" s="25"/>
      <c r="G19" s="25"/>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6" spans="1:35" s="26" customFormat="1" ht="18.75" customHeight="1" x14ac:dyDescent="0.5">
      <c r="A26" s="25"/>
      <c r="B26" s="25"/>
      <c r="C26" s="25"/>
      <c r="D26" s="25"/>
      <c r="E26" s="25"/>
      <c r="F26" s="25"/>
      <c r="G26" s="25"/>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s="26" customFormat="1" ht="18.75" customHeight="1" x14ac:dyDescent="0.5">
      <c r="A27" s="25"/>
      <c r="B27" s="25"/>
      <c r="C27" s="25"/>
      <c r="D27" s="25"/>
      <c r="E27" s="25"/>
      <c r="F27" s="25"/>
      <c r="G27" s="25"/>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s="26" customFormat="1" ht="18.75" customHeight="1" x14ac:dyDescent="0.5">
      <c r="A28" s="25"/>
      <c r="B28" s="25"/>
      <c r="C28" s="25"/>
      <c r="D28" s="25"/>
      <c r="E28" s="25"/>
      <c r="F28" s="25"/>
      <c r="G28" s="25"/>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32" spans="1:35" s="26" customFormat="1" ht="18.75" customHeight="1" x14ac:dyDescent="0.5">
      <c r="A32" s="25"/>
      <c r="B32" s="25"/>
      <c r="C32" s="25"/>
      <c r="D32" s="25"/>
      <c r="E32" s="25"/>
      <c r="F32" s="25"/>
      <c r="G32" s="25"/>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s="26" customFormat="1" ht="18.75" customHeight="1" x14ac:dyDescent="0.5">
      <c r="A33" s="25"/>
      <c r="B33" s="25"/>
      <c r="C33" s="25"/>
      <c r="D33" s="25"/>
      <c r="E33" s="25"/>
      <c r="F33" s="25"/>
      <c r="G33" s="25"/>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sheetData>
  <mergeCells count="6">
    <mergeCell ref="A1:G1"/>
    <mergeCell ref="A2:F2"/>
    <mergeCell ref="G2:G3"/>
    <mergeCell ref="A3:B3"/>
    <mergeCell ref="C3:D3"/>
    <mergeCell ref="E3:F3"/>
  </mergeCells>
  <dataValidations count="1">
    <dataValidation type="list" allowBlank="1" showInputMessage="1" showErrorMessage="1" sqref="A8" xr:uid="{00000000-0002-0000-0B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N241"/>
  <sheetViews>
    <sheetView topLeftCell="A4" zoomScale="57" zoomScaleNormal="57" workbookViewId="0">
      <pane xSplit="4" ySplit="4" topLeftCell="E8" activePane="bottomRight" state="frozen"/>
      <selection activeCell="A4" sqref="A4"/>
      <selection pane="topRight" activeCell="F4" sqref="F4"/>
      <selection pane="bottomLeft" activeCell="A8" sqref="A8"/>
      <selection pane="bottomRight" activeCell="B8" sqref="B8"/>
    </sheetView>
  </sheetViews>
  <sheetFormatPr baseColWidth="10" defaultColWidth="11.44140625" defaultRowHeight="21" x14ac:dyDescent="0.4"/>
  <cols>
    <col min="1" max="1" width="2" style="53" customWidth="1"/>
    <col min="2" max="2" width="7.88671875" style="46" customWidth="1"/>
    <col min="3" max="3" width="63.109375" style="55" customWidth="1"/>
    <col min="4" max="4" width="2.5546875" style="30" customWidth="1"/>
    <col min="5" max="6" width="26.6640625" style="62" customWidth="1"/>
    <col min="7" max="7" width="18.109375" style="49" customWidth="1"/>
    <col min="8" max="8" width="2.5546875" style="30" customWidth="1"/>
    <col min="9" max="9" width="26.88671875" style="62" customWidth="1"/>
    <col min="10" max="10" width="2.6640625" style="53" customWidth="1"/>
    <col min="11" max="11" width="13.5546875" style="48" customWidth="1"/>
    <col min="12" max="12" width="18.109375" style="49" customWidth="1"/>
    <col min="13" max="13" width="2" style="53" customWidth="1"/>
    <col min="14" max="14" width="1.109375" style="53" customWidth="1"/>
    <col min="15" max="15" width="23.88671875" style="48" customWidth="1"/>
    <col min="16" max="16" width="3.109375" style="53" customWidth="1"/>
    <col min="17" max="28" width="15.77734375" style="54" customWidth="1"/>
    <col min="29" max="29" width="12.33203125" style="60" customWidth="1"/>
    <col min="30" max="30" width="2" style="53" customWidth="1"/>
    <col min="31" max="36" width="15.77734375" style="54" customWidth="1"/>
    <col min="37" max="37" width="12.33203125" style="60" customWidth="1"/>
    <col min="38" max="38" width="3.33203125" style="53" customWidth="1"/>
    <col min="39" max="39" width="15.44140625" style="60" customWidth="1"/>
    <col min="40" max="40" width="3" style="53" customWidth="1"/>
    <col min="41" max="16384" width="11.44140625" style="53"/>
  </cols>
  <sheetData>
    <row r="1" spans="2:39" s="47" customFormat="1" ht="9" hidden="1" customHeight="1" x14ac:dyDescent="0.25">
      <c r="B1" s="44"/>
      <c r="C1" s="45"/>
      <c r="D1" s="30"/>
      <c r="E1" s="62"/>
      <c r="F1" s="62"/>
      <c r="G1" s="49"/>
      <c r="H1" s="30"/>
      <c r="I1" s="62"/>
      <c r="K1" s="48"/>
      <c r="L1" s="49"/>
      <c r="O1" s="48"/>
      <c r="Q1" s="50"/>
      <c r="R1" s="50"/>
      <c r="S1" s="50"/>
      <c r="T1" s="50"/>
      <c r="U1" s="50"/>
      <c r="V1" s="50"/>
      <c r="W1" s="50"/>
      <c r="X1" s="50"/>
      <c r="Y1" s="50"/>
      <c r="Z1" s="50"/>
      <c r="AA1" s="50"/>
      <c r="AB1" s="50"/>
      <c r="AC1" s="57"/>
      <c r="AE1" s="50"/>
      <c r="AF1" s="50"/>
      <c r="AG1" s="50"/>
      <c r="AH1" s="50"/>
      <c r="AI1" s="50"/>
      <c r="AJ1" s="50"/>
      <c r="AK1" s="57"/>
      <c r="AM1" s="57"/>
    </row>
    <row r="2" spans="2:39" s="51" customFormat="1" ht="144" hidden="1" customHeight="1" x14ac:dyDescent="0.25">
      <c r="B2" s="1302" t="s">
        <v>711</v>
      </c>
      <c r="C2" s="1302"/>
      <c r="D2" s="1302"/>
      <c r="E2" s="1302"/>
      <c r="F2" s="1302"/>
      <c r="G2" s="1302"/>
      <c r="H2" s="1302"/>
      <c r="I2" s="1302"/>
      <c r="J2" s="1302"/>
      <c r="K2" s="48"/>
      <c r="L2" s="49"/>
      <c r="O2" s="48"/>
      <c r="Q2" s="52"/>
      <c r="R2" s="52"/>
      <c r="S2" s="52"/>
      <c r="T2" s="52"/>
      <c r="U2" s="52"/>
      <c r="V2" s="52"/>
      <c r="W2" s="52"/>
      <c r="X2" s="52"/>
      <c r="Y2" s="52"/>
      <c r="Z2" s="52"/>
      <c r="AA2" s="52"/>
      <c r="AB2" s="52"/>
      <c r="AC2" s="58"/>
      <c r="AE2" s="52"/>
      <c r="AF2" s="52"/>
      <c r="AG2" s="52"/>
      <c r="AH2" s="52"/>
      <c r="AI2" s="52"/>
      <c r="AJ2" s="52"/>
      <c r="AK2" s="58"/>
      <c r="AM2" s="58"/>
    </row>
    <row r="3" spans="2:39" s="51" customFormat="1" ht="81" hidden="1" customHeight="1" x14ac:dyDescent="0.25">
      <c r="B3" s="1302" t="s">
        <v>712</v>
      </c>
      <c r="C3" s="1302"/>
      <c r="D3" s="1302"/>
      <c r="E3" s="1302"/>
      <c r="F3" s="1302"/>
      <c r="G3" s="1302"/>
      <c r="H3" s="1302"/>
      <c r="I3" s="1302"/>
      <c r="J3" s="1302"/>
      <c r="K3" s="1303"/>
      <c r="L3" s="1303"/>
      <c r="O3" s="30"/>
      <c r="Q3" s="52"/>
      <c r="R3" s="52"/>
      <c r="S3" s="52"/>
      <c r="T3" s="52"/>
      <c r="U3" s="52"/>
      <c r="V3" s="52"/>
      <c r="W3" s="52"/>
      <c r="X3" s="52"/>
      <c r="Y3" s="52"/>
      <c r="Z3" s="52"/>
      <c r="AA3" s="52"/>
      <c r="AB3" s="52"/>
      <c r="AC3" s="58"/>
      <c r="AE3" s="52"/>
      <c r="AF3" s="52"/>
      <c r="AG3" s="52"/>
      <c r="AH3" s="52"/>
      <c r="AI3" s="52"/>
      <c r="AJ3" s="52"/>
      <c r="AK3" s="58"/>
      <c r="AM3" s="58"/>
    </row>
    <row r="4" spans="2:39" s="47" customFormat="1" ht="10.95" customHeight="1" x14ac:dyDescent="0.25">
      <c r="B4" s="1304"/>
      <c r="C4" s="1304"/>
      <c r="D4" s="1304"/>
      <c r="E4" s="1304"/>
      <c r="F4" s="1304"/>
      <c r="G4" s="1304"/>
      <c r="H4" s="1304"/>
      <c r="I4" s="1305"/>
      <c r="J4" s="1305"/>
      <c r="K4" s="48"/>
      <c r="L4" s="49"/>
      <c r="O4" s="48"/>
      <c r="Q4" s="50"/>
      <c r="R4" s="50"/>
      <c r="S4" s="50"/>
      <c r="T4" s="50"/>
      <c r="U4" s="50"/>
      <c r="V4" s="50"/>
      <c r="W4" s="50"/>
      <c r="X4" s="50"/>
      <c r="Y4" s="50"/>
      <c r="Z4" s="50"/>
      <c r="AA4" s="50"/>
      <c r="AB4" s="50"/>
      <c r="AC4" s="57"/>
      <c r="AE4" s="50"/>
      <c r="AF4" s="50"/>
      <c r="AG4" s="50"/>
      <c r="AH4" s="50"/>
      <c r="AI4" s="50"/>
      <c r="AJ4" s="50"/>
      <c r="AK4" s="57"/>
      <c r="AM4" s="57"/>
    </row>
    <row r="5" spans="2:39" s="27" customFormat="1" ht="48.6" customHeight="1" x14ac:dyDescent="0.25">
      <c r="B5" s="1306" t="str">
        <f>GENERAL!B6</f>
        <v xml:space="preserve">UNIVERSO DE AUDITORÍA POR GRUPOS
TITULO DE LA AUDITORÍA O TEMA
</v>
      </c>
      <c r="C5" s="1307"/>
      <c r="D5" s="76"/>
      <c r="E5" s="1310" t="str">
        <f>GENERAL!AZ6</f>
        <v>CANTIDAD DE TEMAS IDENTIFICADOS</v>
      </c>
      <c r="F5" s="1306" t="str">
        <f>GENERAL!BA6</f>
        <v>CANTIDAD DE TEMAS CUBIERTOS</v>
      </c>
      <c r="G5" s="1312"/>
      <c r="H5" s="76"/>
      <c r="I5" s="1314" t="s">
        <v>714</v>
      </c>
      <c r="K5" s="1316" t="s">
        <v>717</v>
      </c>
      <c r="L5" s="1317"/>
      <c r="O5" s="1323" t="s">
        <v>718</v>
      </c>
      <c r="Q5" s="1327" t="s">
        <v>760</v>
      </c>
      <c r="R5" s="1328"/>
      <c r="S5" s="1328"/>
      <c r="T5" s="1328"/>
      <c r="U5" s="1328"/>
      <c r="V5" s="1328"/>
      <c r="W5" s="1328"/>
      <c r="X5" s="1328"/>
      <c r="Y5" s="1328"/>
      <c r="Z5" s="1328"/>
      <c r="AA5" s="1328"/>
      <c r="AB5" s="1328"/>
      <c r="AC5" s="1329"/>
      <c r="AE5" s="1330" t="s">
        <v>761</v>
      </c>
      <c r="AF5" s="1331"/>
      <c r="AG5" s="1331"/>
      <c r="AH5" s="1331"/>
      <c r="AI5" s="1331"/>
      <c r="AJ5" s="1331"/>
      <c r="AK5" s="1332"/>
      <c r="AM5" s="1325" t="s">
        <v>482</v>
      </c>
    </row>
    <row r="6" spans="2:39" s="27" customFormat="1" ht="126.6" customHeight="1" x14ac:dyDescent="0.25">
      <c r="B6" s="1308"/>
      <c r="C6" s="1309"/>
      <c r="D6" s="76"/>
      <c r="E6" s="1311"/>
      <c r="F6" s="1308"/>
      <c r="G6" s="1313"/>
      <c r="H6" s="76"/>
      <c r="I6" s="1315"/>
      <c r="K6" s="1318"/>
      <c r="L6" s="1319"/>
      <c r="O6" s="1324"/>
      <c r="Q6" s="42" t="str">
        <f>'Recurso Humano'!B3</f>
        <v>Armando Calderón Salom</v>
      </c>
      <c r="R6" s="42" t="str">
        <f>'Recurso Humano'!B5</f>
        <v>Luis Fernando Valero Rivera</v>
      </c>
      <c r="S6" s="42" t="str">
        <f>'Recurso Humano'!B7</f>
        <v>Oscar Leonardo Plata Plata</v>
      </c>
      <c r="T6" s="42" t="str">
        <f>'Recurso Humano'!B8</f>
        <v>Rezzan Leonardo Chamorro Gómez</v>
      </c>
      <c r="U6" s="42" t="str">
        <f>'Recurso Humano'!B9</f>
        <v>Sandra Milena Bonilla Rodriguez</v>
      </c>
      <c r="V6" s="42" t="str">
        <f>'Recurso Humano'!B10</f>
        <v>Sandra Milena Castro Achury</v>
      </c>
      <c r="W6" s="42" t="str">
        <f>'Recurso Humano'!B11</f>
        <v>Tarcila Isabel Martínez Herazo</v>
      </c>
      <c r="X6" s="42" t="str">
        <f>'Recurso Humano'!B12</f>
        <v>Yaneth Rodriguez Bustos</v>
      </c>
      <c r="Y6" s="42" t="str">
        <f>'Recurso Humano'!B14</f>
        <v>Profesional Especializado Grado 14</v>
      </c>
      <c r="Z6" s="42" t="str">
        <f>'Recurso Humano'!B2</f>
        <v>Jefe Oficina de Control Interno</v>
      </c>
      <c r="AA6" s="42" t="str">
        <f>'Recurso Humano'!B4</f>
        <v>Fabian Camilo Vásquez García</v>
      </c>
      <c r="AB6" s="42"/>
      <c r="AC6" s="43" t="s">
        <v>482</v>
      </c>
      <c r="AE6" s="40" t="str">
        <f>'Recurso Humano'!B18</f>
        <v>Alexander Brito Vergara</v>
      </c>
      <c r="AF6" s="40" t="str">
        <f>'Recurso Humano'!B19</f>
        <v>Andrés Mauricio Romo Quebradas</v>
      </c>
      <c r="AG6" s="40" t="str">
        <f>'Recurso Humano'!B21</f>
        <v>Ivan Andrés Cadena Ramos</v>
      </c>
      <c r="AH6" s="40" t="str">
        <f>'Recurso Humano'!B22</f>
        <v>Norma Regina Figueroa Moreno</v>
      </c>
      <c r="AI6" s="40" t="str">
        <f>'Recurso Humano'!B23</f>
        <v>Jorge Eugenio Ganem Murcia</v>
      </c>
      <c r="AJ6" s="40" t="str">
        <f>'Recurso Humano'!B20</f>
        <v>Feliciana Julia Córdoba Rocha</v>
      </c>
      <c r="AK6" s="41" t="s">
        <v>482</v>
      </c>
      <c r="AM6" s="1326"/>
    </row>
    <row r="7" spans="2:39" s="30" customFormat="1" ht="12.6" customHeight="1" x14ac:dyDescent="0.25">
      <c r="C7" s="51"/>
      <c r="E7" s="27"/>
      <c r="F7" s="27"/>
      <c r="G7" s="49"/>
      <c r="I7" s="27"/>
      <c r="K7" s="48"/>
      <c r="L7" s="49"/>
      <c r="O7" s="48"/>
      <c r="Q7" s="39"/>
      <c r="R7" s="39"/>
      <c r="S7" s="39"/>
      <c r="T7" s="39"/>
      <c r="U7" s="39"/>
      <c r="V7" s="39"/>
      <c r="W7" s="39"/>
      <c r="X7" s="39"/>
      <c r="Y7" s="39"/>
      <c r="Z7" s="39"/>
      <c r="AA7" s="39"/>
      <c r="AB7" s="39"/>
      <c r="AC7" s="59"/>
      <c r="AE7" s="39"/>
      <c r="AF7" s="39"/>
      <c r="AG7" s="39"/>
      <c r="AH7" s="39"/>
      <c r="AI7" s="39"/>
      <c r="AJ7" s="39"/>
      <c r="AK7" s="59"/>
      <c r="AM7" s="59"/>
    </row>
    <row r="8" spans="2:39" s="30" customFormat="1" ht="46.2" customHeight="1" x14ac:dyDescent="0.25">
      <c r="B8" s="28">
        <f>GENERAL!A11</f>
        <v>1</v>
      </c>
      <c r="C8" s="32" t="str">
        <f>GENERAL!B11</f>
        <v>AUDITORÍAS DE LEY CON FECHA DE ENTREGA</v>
      </c>
      <c r="E8" s="63">
        <f>GENERAL!AZ29</f>
        <v>8</v>
      </c>
      <c r="F8" s="63">
        <f>GENERAL!BA29</f>
        <v>8</v>
      </c>
      <c r="G8" s="31">
        <f>F8/E8</f>
        <v>1</v>
      </c>
      <c r="I8" s="64">
        <f>GENERAL!AV29</f>
        <v>15</v>
      </c>
      <c r="K8" s="28">
        <f>GENERAL!BM29</f>
        <v>0</v>
      </c>
      <c r="L8" s="31">
        <f>K8/I8</f>
        <v>0</v>
      </c>
      <c r="O8" s="28">
        <f>GENERAL!BO29</f>
        <v>0</v>
      </c>
      <c r="Q8" s="28"/>
      <c r="R8" s="28"/>
      <c r="S8" s="28"/>
      <c r="T8" s="28"/>
      <c r="U8" s="28"/>
      <c r="V8" s="28"/>
      <c r="W8" s="28"/>
      <c r="X8" s="28"/>
      <c r="Y8" s="28"/>
      <c r="Z8" s="28"/>
      <c r="AA8" s="28"/>
      <c r="AB8" s="28"/>
      <c r="AC8" s="56">
        <f>SUM(Q8:AB8)</f>
        <v>0</v>
      </c>
      <c r="AE8" s="28"/>
      <c r="AF8" s="28"/>
      <c r="AG8" s="28"/>
      <c r="AH8" s="28"/>
      <c r="AI8" s="28"/>
      <c r="AJ8" s="28"/>
      <c r="AK8" s="61">
        <f t="shared" ref="AK8:AK33" si="0">SUM(AE8:AJ8)</f>
        <v>0</v>
      </c>
      <c r="AM8" s="65">
        <f t="shared" ref="AM8:AM33" si="1">AC8+AK8</f>
        <v>0</v>
      </c>
    </row>
    <row r="9" spans="2:39" s="30" customFormat="1" ht="46.2" customHeight="1" x14ac:dyDescent="0.25">
      <c r="B9" s="28">
        <f>GENERAL!A32</f>
        <v>2</v>
      </c>
      <c r="C9" s="29" t="str">
        <f>GENERAL!B32</f>
        <v>AUDITORÍAS DE LEY SIN FECHA DE ENTREGA</v>
      </c>
      <c r="E9" s="63">
        <f>GENERAL!AZ58</f>
        <v>20</v>
      </c>
      <c r="F9" s="63">
        <f>GENERAL!BA58</f>
        <v>20</v>
      </c>
      <c r="G9" s="31">
        <f t="shared" ref="G9" si="2">F9/E9</f>
        <v>1</v>
      </c>
      <c r="I9" s="64">
        <f>GENERAL!AV58</f>
        <v>32</v>
      </c>
      <c r="K9" s="28">
        <f>GENERAL!BM58</f>
        <v>0</v>
      </c>
      <c r="L9" s="31">
        <f t="shared" ref="L9" si="3">K9/I9</f>
        <v>0</v>
      </c>
      <c r="O9" s="28">
        <f>GENERAL!BO58</f>
        <v>0</v>
      </c>
      <c r="Q9" s="28"/>
      <c r="R9" s="28"/>
      <c r="S9" s="28"/>
      <c r="T9" s="28"/>
      <c r="U9" s="28"/>
      <c r="V9" s="28"/>
      <c r="W9" s="28"/>
      <c r="X9" s="28"/>
      <c r="Y9" s="28"/>
      <c r="Z9" s="28"/>
      <c r="AA9" s="28"/>
      <c r="AB9" s="28"/>
      <c r="AC9" s="56">
        <f t="shared" ref="AC9:AC33" si="4">SUM(Q9:AB9)</f>
        <v>0</v>
      </c>
      <c r="AE9" s="28"/>
      <c r="AF9" s="28"/>
      <c r="AG9" s="28"/>
      <c r="AH9" s="28"/>
      <c r="AI9" s="28"/>
      <c r="AJ9" s="28"/>
      <c r="AK9" s="61">
        <f t="shared" si="0"/>
        <v>0</v>
      </c>
      <c r="AM9" s="65">
        <f t="shared" si="1"/>
        <v>0</v>
      </c>
    </row>
    <row r="10" spans="2:39" s="30" customFormat="1" ht="46.2" customHeight="1" x14ac:dyDescent="0.25">
      <c r="B10" s="28">
        <f>GENERAL!A61</f>
        <v>3</v>
      </c>
      <c r="C10" s="29" t="str">
        <f>GENERAL!B61</f>
        <v>AUDITORÍAS DE GESTIÓN POR ÁREA ORGANIZACIONAL</v>
      </c>
      <c r="E10" s="63">
        <f>GENERAL!AZ90</f>
        <v>26</v>
      </c>
      <c r="F10" s="63">
        <f>GENERAL!BA90</f>
        <v>23</v>
      </c>
      <c r="G10" s="31">
        <f t="shared" ref="G10:G33" si="5">F10/E10</f>
        <v>0.88461538461538458</v>
      </c>
      <c r="I10" s="64">
        <f>GENERAL!AV90</f>
        <v>23</v>
      </c>
      <c r="K10" s="28">
        <f>GENERAL!BM90</f>
        <v>0</v>
      </c>
      <c r="L10" s="31">
        <f t="shared" ref="L10:L28" si="6">K10/I10</f>
        <v>0</v>
      </c>
      <c r="O10" s="28">
        <f>GENERAL!BO90</f>
        <v>0</v>
      </c>
      <c r="Q10" s="28"/>
      <c r="R10" s="28"/>
      <c r="S10" s="28"/>
      <c r="T10" s="28"/>
      <c r="U10" s="28"/>
      <c r="V10" s="28"/>
      <c r="W10" s="28"/>
      <c r="X10" s="28"/>
      <c r="Y10" s="28"/>
      <c r="Z10" s="28"/>
      <c r="AA10" s="28"/>
      <c r="AB10" s="28"/>
      <c r="AC10" s="56">
        <f t="shared" si="4"/>
        <v>0</v>
      </c>
      <c r="AE10" s="28"/>
      <c r="AF10" s="28"/>
      <c r="AG10" s="28"/>
      <c r="AH10" s="28"/>
      <c r="AI10" s="28"/>
      <c r="AJ10" s="28"/>
      <c r="AK10" s="61">
        <f t="shared" si="0"/>
        <v>0</v>
      </c>
      <c r="AM10" s="65">
        <f t="shared" si="1"/>
        <v>0</v>
      </c>
    </row>
    <row r="11" spans="2:39" s="30" customFormat="1" ht="46.2" customHeight="1" x14ac:dyDescent="0.25">
      <c r="B11" s="28">
        <f>GENERAL!A93</f>
        <v>4</v>
      </c>
      <c r="C11" s="29" t="str">
        <f>GENERAL!B93</f>
        <v>AUDITORÍAS A PROCESOS</v>
      </c>
      <c r="E11" s="63">
        <f>GENERAL!AZ120</f>
        <v>20</v>
      </c>
      <c r="F11" s="63">
        <f>GENERAL!BA120</f>
        <v>5</v>
      </c>
      <c r="G11" s="31">
        <f t="shared" si="5"/>
        <v>0.25</v>
      </c>
      <c r="I11" s="64">
        <f>GENERAL!AV120</f>
        <v>5</v>
      </c>
      <c r="K11" s="28">
        <f>GENERAL!BM120</f>
        <v>0</v>
      </c>
      <c r="L11" s="31">
        <f t="shared" si="6"/>
        <v>0</v>
      </c>
      <c r="O11" s="28">
        <f>GENERAL!BO120</f>
        <v>0</v>
      </c>
      <c r="Q11" s="28"/>
      <c r="R11" s="28"/>
      <c r="S11" s="28"/>
      <c r="T11" s="28"/>
      <c r="U11" s="28"/>
      <c r="V11" s="28"/>
      <c r="W11" s="28"/>
      <c r="X11" s="28"/>
      <c r="Y11" s="28"/>
      <c r="Z11" s="28"/>
      <c r="AA11" s="28"/>
      <c r="AB11" s="28"/>
      <c r="AC11" s="56">
        <f t="shared" si="4"/>
        <v>0</v>
      </c>
      <c r="AE11" s="28"/>
      <c r="AF11" s="28"/>
      <c r="AG11" s="28"/>
      <c r="AH11" s="28"/>
      <c r="AI11" s="28"/>
      <c r="AJ11" s="28"/>
      <c r="AK11" s="61">
        <f t="shared" si="0"/>
        <v>0</v>
      </c>
      <c r="AM11" s="65">
        <f t="shared" si="1"/>
        <v>0</v>
      </c>
    </row>
    <row r="12" spans="2:39" s="30" customFormat="1" ht="46.2" customHeight="1" x14ac:dyDescent="0.25">
      <c r="B12" s="28">
        <f>GENERAL!A123</f>
        <v>5</v>
      </c>
      <c r="C12" s="29" t="str">
        <f>GENERAL!B123</f>
        <v>AUDITORÍAS DE SEGUIMIENTO</v>
      </c>
      <c r="E12" s="63">
        <f>GENERAL!AZ134</f>
        <v>9</v>
      </c>
      <c r="F12" s="63">
        <f>GENERAL!BA134</f>
        <v>3</v>
      </c>
      <c r="G12" s="31">
        <f t="shared" si="5"/>
        <v>0.33333333333333331</v>
      </c>
      <c r="I12" s="64">
        <f>GENERAL!AV134</f>
        <v>5</v>
      </c>
      <c r="K12" s="28">
        <f>GENERAL!BM134</f>
        <v>0</v>
      </c>
      <c r="L12" s="31">
        <f t="shared" si="6"/>
        <v>0</v>
      </c>
      <c r="O12" s="28">
        <f>GENERAL!BO134</f>
        <v>0</v>
      </c>
      <c r="Q12" s="28"/>
      <c r="R12" s="28"/>
      <c r="S12" s="28"/>
      <c r="T12" s="28"/>
      <c r="U12" s="28"/>
      <c r="V12" s="28"/>
      <c r="W12" s="28"/>
      <c r="X12" s="28"/>
      <c r="Y12" s="28"/>
      <c r="Z12" s="28"/>
      <c r="AA12" s="28"/>
      <c r="AB12" s="28"/>
      <c r="AC12" s="56">
        <f t="shared" si="4"/>
        <v>0</v>
      </c>
      <c r="AE12" s="28"/>
      <c r="AF12" s="28"/>
      <c r="AG12" s="28"/>
      <c r="AH12" s="28"/>
      <c r="AI12" s="28"/>
      <c r="AJ12" s="28"/>
      <c r="AK12" s="61">
        <f t="shared" si="0"/>
        <v>0</v>
      </c>
      <c r="AM12" s="65">
        <f t="shared" si="1"/>
        <v>0</v>
      </c>
    </row>
    <row r="13" spans="2:39" s="30" customFormat="1" ht="46.2" customHeight="1" x14ac:dyDescent="0.25">
      <c r="B13" s="28">
        <f>GENERAL!A137</f>
        <v>6</v>
      </c>
      <c r="C13" s="29" t="str">
        <f>GENERAL!B137</f>
        <v>AUDITORÍAS A COMITÉS INSTITUCIONALES</v>
      </c>
      <c r="E13" s="63">
        <f>GENERAL!AZ157</f>
        <v>17</v>
      </c>
      <c r="F13" s="63">
        <f>GENERAL!BA157</f>
        <v>1</v>
      </c>
      <c r="G13" s="31">
        <f t="shared" si="5"/>
        <v>5.8823529411764705E-2</v>
      </c>
      <c r="I13" s="64">
        <f>GENERAL!AV157</f>
        <v>1</v>
      </c>
      <c r="K13" s="28">
        <f>GENERAL!BM157</f>
        <v>0</v>
      </c>
      <c r="L13" s="31">
        <f t="shared" si="6"/>
        <v>0</v>
      </c>
      <c r="O13" s="28">
        <f>GENERAL!BO157</f>
        <v>0</v>
      </c>
      <c r="Q13" s="28"/>
      <c r="R13" s="28"/>
      <c r="S13" s="28"/>
      <c r="T13" s="28"/>
      <c r="U13" s="28"/>
      <c r="V13" s="28"/>
      <c r="W13" s="28"/>
      <c r="X13" s="28"/>
      <c r="Y13" s="28"/>
      <c r="Z13" s="28"/>
      <c r="AA13" s="28"/>
      <c r="AB13" s="28"/>
      <c r="AC13" s="56">
        <f t="shared" si="4"/>
        <v>0</v>
      </c>
      <c r="AE13" s="28"/>
      <c r="AF13" s="28"/>
      <c r="AG13" s="28"/>
      <c r="AH13" s="28"/>
      <c r="AI13" s="28"/>
      <c r="AJ13" s="28"/>
      <c r="AK13" s="61">
        <f t="shared" si="0"/>
        <v>0</v>
      </c>
      <c r="AM13" s="65">
        <f t="shared" si="1"/>
        <v>0</v>
      </c>
    </row>
    <row r="14" spans="2:39" s="30" customFormat="1" ht="65.400000000000006" customHeight="1" x14ac:dyDescent="0.25">
      <c r="B14" s="28">
        <f>GENERAL!A160</f>
        <v>7</v>
      </c>
      <c r="C14" s="29" t="str">
        <f>GENERAL!B160</f>
        <v>AUDITORÍAS A OBSERVACIONES, OPORTUNIDADES DE MEJORAMIENTO Y CONSIDERACIONES</v>
      </c>
      <c r="E14" s="63">
        <f>GENERAL!AZ175</f>
        <v>12</v>
      </c>
      <c r="F14" s="63">
        <f>GENERAL!BA175</f>
        <v>12</v>
      </c>
      <c r="G14" s="31">
        <f t="shared" si="5"/>
        <v>1</v>
      </c>
      <c r="I14" s="64">
        <f>GENERAL!AV175</f>
        <v>12</v>
      </c>
      <c r="K14" s="28">
        <f>GENERAL!BM175</f>
        <v>0</v>
      </c>
      <c r="L14" s="31">
        <f t="shared" si="6"/>
        <v>0</v>
      </c>
      <c r="O14" s="28">
        <f>GENERAL!BO175</f>
        <v>0</v>
      </c>
      <c r="Q14" s="28"/>
      <c r="R14" s="28"/>
      <c r="S14" s="28"/>
      <c r="T14" s="28"/>
      <c r="U14" s="28"/>
      <c r="V14" s="28"/>
      <c r="W14" s="28"/>
      <c r="X14" s="28"/>
      <c r="Y14" s="28"/>
      <c r="Z14" s="28"/>
      <c r="AA14" s="28"/>
      <c r="AB14" s="28"/>
      <c r="AC14" s="56">
        <f t="shared" si="4"/>
        <v>0</v>
      </c>
      <c r="AE14" s="28"/>
      <c r="AF14" s="28"/>
      <c r="AG14" s="28"/>
      <c r="AH14" s="28"/>
      <c r="AI14" s="28"/>
      <c r="AJ14" s="28"/>
      <c r="AK14" s="61">
        <f t="shared" si="0"/>
        <v>0</v>
      </c>
      <c r="AM14" s="65">
        <f t="shared" si="1"/>
        <v>0</v>
      </c>
    </row>
    <row r="15" spans="2:39" s="30" customFormat="1" ht="46.2" customHeight="1" x14ac:dyDescent="0.25">
      <c r="B15" s="28">
        <f>GENERAL!A178</f>
        <v>8</v>
      </c>
      <c r="C15" s="29" t="str">
        <f>GENERAL!B178</f>
        <v>AUDITORÍAS A SISTEMAS DE INFORMACIÓN</v>
      </c>
      <c r="E15" s="63">
        <f>GENERAL!AZ214</f>
        <v>32</v>
      </c>
      <c r="F15" s="63">
        <f>GENERAL!BA214</f>
        <v>0</v>
      </c>
      <c r="G15" s="31">
        <f t="shared" si="5"/>
        <v>0</v>
      </c>
      <c r="I15" s="64">
        <f>GENERAL!AV214</f>
        <v>0</v>
      </c>
      <c r="K15" s="28">
        <f>GENERAL!BM214</f>
        <v>0</v>
      </c>
      <c r="L15" s="31" t="e">
        <f t="shared" si="6"/>
        <v>#DIV/0!</v>
      </c>
      <c r="O15" s="28">
        <f>GENERAL!BO214</f>
        <v>0</v>
      </c>
      <c r="Q15" s="28"/>
      <c r="R15" s="28"/>
      <c r="S15" s="28"/>
      <c r="T15" s="28"/>
      <c r="U15" s="28"/>
      <c r="V15" s="28"/>
      <c r="W15" s="28"/>
      <c r="X15" s="28"/>
      <c r="Y15" s="28"/>
      <c r="Z15" s="28"/>
      <c r="AA15" s="28"/>
      <c r="AB15" s="28"/>
      <c r="AC15" s="56">
        <f t="shared" si="4"/>
        <v>0</v>
      </c>
      <c r="AE15" s="28"/>
      <c r="AF15" s="28"/>
      <c r="AG15" s="28"/>
      <c r="AH15" s="28"/>
      <c r="AI15" s="28"/>
      <c r="AJ15" s="28"/>
      <c r="AK15" s="61">
        <f t="shared" si="0"/>
        <v>0</v>
      </c>
      <c r="AM15" s="65">
        <f t="shared" si="1"/>
        <v>0</v>
      </c>
    </row>
    <row r="16" spans="2:39" s="30" customFormat="1" ht="46.2" customHeight="1" x14ac:dyDescent="0.25">
      <c r="B16" s="28">
        <f>GENERAL!A217</f>
        <v>9</v>
      </c>
      <c r="C16" s="29" t="str">
        <f>GENERAL!B217</f>
        <v>AUDITORÍAS A FONDOS</v>
      </c>
      <c r="E16" s="63">
        <f>GENERAL!AZ229</f>
        <v>10</v>
      </c>
      <c r="F16" s="63">
        <f>GENERAL!BA229</f>
        <v>3</v>
      </c>
      <c r="G16" s="31">
        <f t="shared" si="5"/>
        <v>0.3</v>
      </c>
      <c r="I16" s="64">
        <f>GENERAL!AV229</f>
        <v>3</v>
      </c>
      <c r="K16" s="28">
        <f>GENERAL!BM229</f>
        <v>0</v>
      </c>
      <c r="L16" s="31">
        <f t="shared" si="6"/>
        <v>0</v>
      </c>
      <c r="O16" s="28">
        <f>GENERAL!BO229</f>
        <v>0</v>
      </c>
      <c r="Q16" s="28"/>
      <c r="R16" s="28"/>
      <c r="S16" s="28"/>
      <c r="T16" s="28"/>
      <c r="U16" s="28"/>
      <c r="V16" s="28"/>
      <c r="W16" s="28"/>
      <c r="X16" s="28"/>
      <c r="Y16" s="28"/>
      <c r="Z16" s="28"/>
      <c r="AA16" s="28"/>
      <c r="AB16" s="28"/>
      <c r="AC16" s="56">
        <f t="shared" si="4"/>
        <v>0</v>
      </c>
      <c r="AE16" s="28"/>
      <c r="AF16" s="28"/>
      <c r="AG16" s="28"/>
      <c r="AH16" s="28"/>
      <c r="AI16" s="28"/>
      <c r="AJ16" s="28"/>
      <c r="AK16" s="61">
        <f t="shared" si="0"/>
        <v>0</v>
      </c>
      <c r="AM16" s="65">
        <f t="shared" si="1"/>
        <v>0</v>
      </c>
    </row>
    <row r="17" spans="2:40" s="30" customFormat="1" ht="46.2" customHeight="1" x14ac:dyDescent="0.25">
      <c r="B17" s="28">
        <f>GENERAL!A232</f>
        <v>10</v>
      </c>
      <c r="C17" s="29" t="str">
        <f>GENERAL!B232</f>
        <v>AUDITORÍAS A PLANES</v>
      </c>
      <c r="E17" s="63">
        <f>GENERAL!AZ266</f>
        <v>30</v>
      </c>
      <c r="F17" s="63">
        <f>GENERAL!BA266</f>
        <v>5</v>
      </c>
      <c r="G17" s="31">
        <f t="shared" si="5"/>
        <v>0.16666666666666666</v>
      </c>
      <c r="I17" s="64">
        <f>GENERAL!AV266</f>
        <v>8</v>
      </c>
      <c r="K17" s="28">
        <f>GENERAL!BM266</f>
        <v>0</v>
      </c>
      <c r="L17" s="31">
        <f t="shared" si="6"/>
        <v>0</v>
      </c>
      <c r="O17" s="28">
        <f>GENERAL!BO266</f>
        <v>0</v>
      </c>
      <c r="Q17" s="28"/>
      <c r="R17" s="28"/>
      <c r="S17" s="28"/>
      <c r="T17" s="28"/>
      <c r="U17" s="28"/>
      <c r="V17" s="28"/>
      <c r="W17" s="28"/>
      <c r="X17" s="28"/>
      <c r="Y17" s="28"/>
      <c r="Z17" s="28"/>
      <c r="AA17" s="28"/>
      <c r="AB17" s="28"/>
      <c r="AC17" s="56">
        <f t="shared" si="4"/>
        <v>0</v>
      </c>
      <c r="AE17" s="28"/>
      <c r="AF17" s="28"/>
      <c r="AG17" s="28"/>
      <c r="AH17" s="28"/>
      <c r="AI17" s="28"/>
      <c r="AJ17" s="28"/>
      <c r="AK17" s="61">
        <f t="shared" si="0"/>
        <v>0</v>
      </c>
      <c r="AM17" s="65">
        <f t="shared" si="1"/>
        <v>0</v>
      </c>
    </row>
    <row r="18" spans="2:40" s="30" customFormat="1" ht="46.2" customHeight="1" x14ac:dyDescent="0.25">
      <c r="B18" s="28">
        <f>GENERAL!A269</f>
        <v>11</v>
      </c>
      <c r="C18" s="29" t="str">
        <f>GENERAL!B269</f>
        <v>AUDITORÍAS A POLÍTICAS</v>
      </c>
      <c r="E18" s="63">
        <f>GENERAL!AZ303</f>
        <v>28</v>
      </c>
      <c r="F18" s="63">
        <f>GENERAL!BA303</f>
        <v>1</v>
      </c>
      <c r="G18" s="31">
        <f t="shared" si="5"/>
        <v>3.5714285714285712E-2</v>
      </c>
      <c r="I18" s="64">
        <f>GENERAL!AV303</f>
        <v>1</v>
      </c>
      <c r="K18" s="28">
        <f>GENERAL!BM303</f>
        <v>0</v>
      </c>
      <c r="L18" s="31">
        <f t="shared" si="6"/>
        <v>0</v>
      </c>
      <c r="O18" s="28">
        <f>GENERAL!BO303</f>
        <v>0</v>
      </c>
      <c r="Q18" s="28"/>
      <c r="R18" s="28"/>
      <c r="S18" s="28"/>
      <c r="T18" s="28"/>
      <c r="U18" s="28"/>
      <c r="V18" s="28"/>
      <c r="W18" s="28"/>
      <c r="X18" s="28"/>
      <c r="Y18" s="28"/>
      <c r="Z18" s="28"/>
      <c r="AA18" s="28"/>
      <c r="AB18" s="28"/>
      <c r="AC18" s="56">
        <f t="shared" si="4"/>
        <v>0</v>
      </c>
      <c r="AE18" s="28"/>
      <c r="AF18" s="28"/>
      <c r="AG18" s="28"/>
      <c r="AH18" s="28"/>
      <c r="AI18" s="28"/>
      <c r="AJ18" s="28"/>
      <c r="AK18" s="61">
        <f t="shared" si="0"/>
        <v>0</v>
      </c>
      <c r="AM18" s="65">
        <f t="shared" si="1"/>
        <v>0</v>
      </c>
      <c r="AN18" s="71"/>
    </row>
    <row r="19" spans="2:40" s="30" customFormat="1" ht="46.2" customHeight="1" x14ac:dyDescent="0.25">
      <c r="B19" s="28">
        <f>GENERAL!A306</f>
        <v>12</v>
      </c>
      <c r="C19" s="29" t="str">
        <f>GENERAL!B306</f>
        <v>AUDITORÍAS A PROGRAMAS</v>
      </c>
      <c r="E19" s="63">
        <f>GENERAL!AZ314</f>
        <v>5</v>
      </c>
      <c r="F19" s="63">
        <f>GENERAL!BA314</f>
        <v>2</v>
      </c>
      <c r="G19" s="31">
        <f t="shared" si="5"/>
        <v>0.4</v>
      </c>
      <c r="I19" s="64">
        <f>GENERAL!AV314</f>
        <v>2</v>
      </c>
      <c r="K19" s="28">
        <f>GENERAL!BM314</f>
        <v>0</v>
      </c>
      <c r="L19" s="31">
        <f t="shared" si="6"/>
        <v>0</v>
      </c>
      <c r="O19" s="28">
        <f>GENERAL!BO314</f>
        <v>0</v>
      </c>
      <c r="Q19" s="28"/>
      <c r="R19" s="28"/>
      <c r="S19" s="28"/>
      <c r="T19" s="28"/>
      <c r="U19" s="28"/>
      <c r="V19" s="28"/>
      <c r="W19" s="28"/>
      <c r="X19" s="28"/>
      <c r="Y19" s="28"/>
      <c r="Z19" s="28"/>
      <c r="AA19" s="28"/>
      <c r="AB19" s="28"/>
      <c r="AC19" s="56">
        <f t="shared" si="4"/>
        <v>0</v>
      </c>
      <c r="AE19" s="28"/>
      <c r="AF19" s="28"/>
      <c r="AG19" s="28"/>
      <c r="AH19" s="28"/>
      <c r="AI19" s="28"/>
      <c r="AJ19" s="28"/>
      <c r="AK19" s="61">
        <f t="shared" si="0"/>
        <v>0</v>
      </c>
      <c r="AM19" s="65">
        <f t="shared" si="1"/>
        <v>0</v>
      </c>
    </row>
    <row r="20" spans="2:40" s="30" customFormat="1" ht="46.2" customHeight="1" x14ac:dyDescent="0.25">
      <c r="B20" s="28">
        <f>GENERAL!A317</f>
        <v>13</v>
      </c>
      <c r="C20" s="29" t="str">
        <f>GENERAL!B317</f>
        <v>AUDITORÍAS A PROYECTOS DE INVERSIÓN</v>
      </c>
      <c r="E20" s="63">
        <f>GENERAL!AZ340</f>
        <v>20</v>
      </c>
      <c r="F20" s="63">
        <f>GENERAL!BA340</f>
        <v>8</v>
      </c>
      <c r="G20" s="31">
        <f t="shared" si="5"/>
        <v>0.4</v>
      </c>
      <c r="I20" s="64">
        <f>GENERAL!AV340</f>
        <v>8</v>
      </c>
      <c r="K20" s="28">
        <f>GENERAL!BM340</f>
        <v>0</v>
      </c>
      <c r="L20" s="31">
        <f t="shared" si="6"/>
        <v>0</v>
      </c>
      <c r="O20" s="28">
        <f>GENERAL!BO340</f>
        <v>0</v>
      </c>
      <c r="Q20" s="28"/>
      <c r="R20" s="28"/>
      <c r="S20" s="28"/>
      <c r="T20" s="28"/>
      <c r="U20" s="28"/>
      <c r="V20" s="28"/>
      <c r="W20" s="28"/>
      <c r="X20" s="28"/>
      <c r="Y20" s="28"/>
      <c r="Z20" s="28"/>
      <c r="AA20" s="28"/>
      <c r="AB20" s="28"/>
      <c r="AC20" s="56">
        <f t="shared" si="4"/>
        <v>0</v>
      </c>
      <c r="AE20" s="28"/>
      <c r="AF20" s="28"/>
      <c r="AG20" s="28"/>
      <c r="AH20" s="28"/>
      <c r="AI20" s="28"/>
      <c r="AJ20" s="28"/>
      <c r="AK20" s="61">
        <f t="shared" si="0"/>
        <v>0</v>
      </c>
      <c r="AM20" s="65">
        <f t="shared" si="1"/>
        <v>0</v>
      </c>
    </row>
    <row r="21" spans="2:40" s="30" customFormat="1" ht="46.2" customHeight="1" x14ac:dyDescent="0.25">
      <c r="B21" s="28">
        <f>GENERAL!A343</f>
        <v>14</v>
      </c>
      <c r="C21" s="29" t="str">
        <f>GENERAL!B343</f>
        <v>AUDITORÍAS ESPECIALES</v>
      </c>
      <c r="E21" s="63">
        <f>GENERAL!AZ384</f>
        <v>37</v>
      </c>
      <c r="F21" s="63">
        <f>GENERAL!BA384</f>
        <v>7</v>
      </c>
      <c r="G21" s="31">
        <f t="shared" si="5"/>
        <v>0.1891891891891892</v>
      </c>
      <c r="I21" s="64">
        <f>GENERAL!AV384</f>
        <v>19</v>
      </c>
      <c r="K21" s="28">
        <f>GENERAL!BM384</f>
        <v>0</v>
      </c>
      <c r="L21" s="31">
        <f t="shared" ref="L21:L27" si="7">K21/I21</f>
        <v>0</v>
      </c>
      <c r="O21" s="28">
        <f>GENERAL!BO384</f>
        <v>0</v>
      </c>
      <c r="Q21" s="28"/>
      <c r="R21" s="28"/>
      <c r="S21" s="28"/>
      <c r="T21" s="28"/>
      <c r="U21" s="28"/>
      <c r="V21" s="28"/>
      <c r="W21" s="28"/>
      <c r="X21" s="28"/>
      <c r="Y21" s="28"/>
      <c r="Z21" s="28"/>
      <c r="AA21" s="28"/>
      <c r="AB21" s="28"/>
      <c r="AC21" s="56">
        <f t="shared" si="4"/>
        <v>0</v>
      </c>
      <c r="AE21" s="28"/>
      <c r="AF21" s="28"/>
      <c r="AG21" s="28"/>
      <c r="AH21" s="28"/>
      <c r="AI21" s="28"/>
      <c r="AJ21" s="28"/>
      <c r="AK21" s="61">
        <f t="shared" si="0"/>
        <v>0</v>
      </c>
      <c r="AM21" s="65">
        <f t="shared" si="1"/>
        <v>0</v>
      </c>
      <c r="AN21" s="71"/>
    </row>
    <row r="22" spans="2:40" s="30" customFormat="1" ht="46.2" customHeight="1" x14ac:dyDescent="0.25">
      <c r="B22" s="28">
        <f>GENERAL!A387</f>
        <v>15</v>
      </c>
      <c r="C22" s="29" t="str">
        <f>GENERAL!B387</f>
        <v>AUDITORÍA A CONTRATOS DE PRESTACIÓN DE SERVICIOS</v>
      </c>
      <c r="E22" s="63">
        <f>GENERAL!AZ408</f>
        <v>19</v>
      </c>
      <c r="F22" s="63">
        <f>GENERAL!BA408</f>
        <v>6</v>
      </c>
      <c r="G22" s="31">
        <f t="shared" si="5"/>
        <v>0.31578947368421051</v>
      </c>
      <c r="I22" s="64">
        <f>GENERAL!AV408</f>
        <v>6</v>
      </c>
      <c r="K22" s="28">
        <f>GENERAL!BM408</f>
        <v>0</v>
      </c>
      <c r="L22" s="31">
        <f t="shared" si="7"/>
        <v>0</v>
      </c>
      <c r="O22" s="28">
        <f>GENERAL!BO408</f>
        <v>0</v>
      </c>
      <c r="Q22" s="28"/>
      <c r="R22" s="28"/>
      <c r="S22" s="28"/>
      <c r="T22" s="28"/>
      <c r="U22" s="28"/>
      <c r="V22" s="28"/>
      <c r="W22" s="28"/>
      <c r="X22" s="28"/>
      <c r="Y22" s="28"/>
      <c r="Z22" s="28"/>
      <c r="AA22" s="28"/>
      <c r="AB22" s="28"/>
      <c r="AC22" s="56">
        <f t="shared" si="4"/>
        <v>0</v>
      </c>
      <c r="AE22" s="28"/>
      <c r="AF22" s="28"/>
      <c r="AG22" s="28"/>
      <c r="AH22" s="28"/>
      <c r="AI22" s="28"/>
      <c r="AJ22" s="28"/>
      <c r="AK22" s="61">
        <f t="shared" si="0"/>
        <v>0</v>
      </c>
      <c r="AM22" s="65">
        <f t="shared" si="1"/>
        <v>0</v>
      </c>
    </row>
    <row r="23" spans="2:40" s="30" customFormat="1" ht="46.2" customHeight="1" x14ac:dyDescent="0.25">
      <c r="B23" s="28">
        <f>GENERAL!A411</f>
        <v>16</v>
      </c>
      <c r="C23" s="29" t="str">
        <f>GENERAL!B411</f>
        <v>AUDITORÍA A LIQUIDACIÓN DE CONVENIOS</v>
      </c>
      <c r="E23" s="63">
        <f>GENERAL!AZ418</f>
        <v>5</v>
      </c>
      <c r="F23" s="63">
        <f>GENERAL!BA418</f>
        <v>4</v>
      </c>
      <c r="G23" s="31">
        <f t="shared" si="5"/>
        <v>0.8</v>
      </c>
      <c r="I23" s="64">
        <f>GENERAL!AV418</f>
        <v>4</v>
      </c>
      <c r="K23" s="28">
        <f>GENERAL!BM418</f>
        <v>0</v>
      </c>
      <c r="L23" s="31"/>
      <c r="O23" s="28">
        <f>GENERAL!BO418</f>
        <v>0</v>
      </c>
      <c r="Q23" s="28"/>
      <c r="R23" s="28"/>
      <c r="S23" s="28"/>
      <c r="T23" s="28"/>
      <c r="U23" s="28"/>
      <c r="V23" s="28"/>
      <c r="W23" s="28"/>
      <c r="X23" s="28"/>
      <c r="Y23" s="28"/>
      <c r="Z23" s="28"/>
      <c r="AA23" s="28"/>
      <c r="AB23" s="28"/>
      <c r="AC23" s="56">
        <f t="shared" si="4"/>
        <v>0</v>
      </c>
      <c r="AE23" s="28"/>
      <c r="AF23" s="28"/>
      <c r="AG23" s="28"/>
      <c r="AH23" s="28"/>
      <c r="AI23" s="28"/>
      <c r="AJ23" s="28"/>
      <c r="AK23" s="61">
        <f t="shared" si="0"/>
        <v>0</v>
      </c>
      <c r="AM23" s="65">
        <f t="shared" si="1"/>
        <v>0</v>
      </c>
    </row>
    <row r="24" spans="2:40" s="30" customFormat="1" ht="46.2" customHeight="1" x14ac:dyDescent="0.25">
      <c r="B24" s="28">
        <f>GENERAL!A421</f>
        <v>17</v>
      </c>
      <c r="C24" s="29" t="str">
        <f>GENERAL!B421</f>
        <v>AUDITORÍA AGENDA REGULATORIA</v>
      </c>
      <c r="E24" s="63">
        <f>GENERAL!AZ430</f>
        <v>7</v>
      </c>
      <c r="F24" s="63">
        <f>GENERAL!BA430</f>
        <v>2</v>
      </c>
      <c r="G24" s="31">
        <f t="shared" si="5"/>
        <v>0.2857142857142857</v>
      </c>
      <c r="I24" s="64">
        <f>GENERAL!AV430</f>
        <v>2</v>
      </c>
      <c r="K24" s="28">
        <f>GENERAL!BM430</f>
        <v>0</v>
      </c>
      <c r="L24" s="31">
        <f t="shared" si="7"/>
        <v>0</v>
      </c>
      <c r="O24" s="28">
        <f>GENERAL!BO430</f>
        <v>0</v>
      </c>
      <c r="Q24" s="28"/>
      <c r="R24" s="28"/>
      <c r="S24" s="28"/>
      <c r="T24" s="28"/>
      <c r="U24" s="28"/>
      <c r="V24" s="28"/>
      <c r="W24" s="28"/>
      <c r="X24" s="28"/>
      <c r="Y24" s="28"/>
      <c r="Z24" s="28"/>
      <c r="AA24" s="28"/>
      <c r="AB24" s="28"/>
      <c r="AC24" s="56">
        <f t="shared" si="4"/>
        <v>0</v>
      </c>
      <c r="AE24" s="28"/>
      <c r="AF24" s="28"/>
      <c r="AG24" s="28"/>
      <c r="AH24" s="28"/>
      <c r="AI24" s="28"/>
      <c r="AJ24" s="28"/>
      <c r="AK24" s="61">
        <f t="shared" si="0"/>
        <v>0</v>
      </c>
      <c r="AM24" s="65">
        <f t="shared" si="1"/>
        <v>0</v>
      </c>
    </row>
    <row r="25" spans="2:40" s="30" customFormat="1" ht="59.4" customHeight="1" x14ac:dyDescent="0.25">
      <c r="B25" s="28">
        <f>GENERAL!A433</f>
        <v>18</v>
      </c>
      <c r="C25" s="29" t="str">
        <f>GENERAL!B433</f>
        <v>AUDITORÍAS &amp; ACTIVIDADES CON LA CONTRALORÍA GENERAL DE LA REPÚBLICA - CGR</v>
      </c>
      <c r="E25" s="63">
        <f>GENERAL!AZ449</f>
        <v>10</v>
      </c>
      <c r="F25" s="63">
        <f>GENERAL!BA449</f>
        <v>9</v>
      </c>
      <c r="G25" s="31">
        <f t="shared" si="5"/>
        <v>0.9</v>
      </c>
      <c r="I25" s="64">
        <f>GENERAL!AV449</f>
        <v>26</v>
      </c>
      <c r="K25" s="28">
        <f>GENERAL!BM449</f>
        <v>0</v>
      </c>
      <c r="L25" s="31">
        <f t="shared" si="7"/>
        <v>0</v>
      </c>
      <c r="O25" s="28">
        <f>GENERAL!BO449</f>
        <v>0</v>
      </c>
      <c r="Q25" s="28"/>
      <c r="R25" s="28"/>
      <c r="S25" s="28"/>
      <c r="T25" s="28"/>
      <c r="U25" s="28"/>
      <c r="V25" s="28"/>
      <c r="W25" s="28"/>
      <c r="X25" s="28"/>
      <c r="Y25" s="28"/>
      <c r="Z25" s="28"/>
      <c r="AA25" s="28"/>
      <c r="AB25" s="28"/>
      <c r="AC25" s="56">
        <f t="shared" si="4"/>
        <v>0</v>
      </c>
      <c r="AE25" s="28"/>
      <c r="AF25" s="28"/>
      <c r="AG25" s="28"/>
      <c r="AH25" s="28"/>
      <c r="AI25" s="28"/>
      <c r="AJ25" s="28"/>
      <c r="AK25" s="61">
        <f t="shared" si="0"/>
        <v>0</v>
      </c>
      <c r="AM25" s="65">
        <f t="shared" si="1"/>
        <v>0</v>
      </c>
    </row>
    <row r="26" spans="2:40" s="30" customFormat="1" ht="46.2" customHeight="1" x14ac:dyDescent="0.25">
      <c r="B26" s="28">
        <f>GENERAL!A452</f>
        <v>19</v>
      </c>
      <c r="C26" s="29" t="str">
        <f>GENERAL!B452</f>
        <v>AUDITORÍA A LA SUPERVISIÓN DE CONTRATOS</v>
      </c>
      <c r="E26" s="63">
        <f>GENERAL!AZ481</f>
        <v>26</v>
      </c>
      <c r="F26" s="63">
        <f>GENERAL!BA481</f>
        <v>4</v>
      </c>
      <c r="G26" s="31">
        <f t="shared" si="5"/>
        <v>0.15384615384615385</v>
      </c>
      <c r="I26" s="64">
        <f>GENERAL!AV481</f>
        <v>4</v>
      </c>
      <c r="K26" s="28">
        <f>GENERAL!BM481</f>
        <v>0</v>
      </c>
      <c r="L26" s="31">
        <f t="shared" si="7"/>
        <v>0</v>
      </c>
      <c r="O26" s="28">
        <f>GENERAL!BO481</f>
        <v>0</v>
      </c>
      <c r="Q26" s="28"/>
      <c r="R26" s="28"/>
      <c r="S26" s="28"/>
      <c r="T26" s="28"/>
      <c r="U26" s="28"/>
      <c r="V26" s="28"/>
      <c r="W26" s="28"/>
      <c r="X26" s="28"/>
      <c r="Y26" s="28"/>
      <c r="Z26" s="28"/>
      <c r="AA26" s="28"/>
      <c r="AB26" s="28"/>
      <c r="AC26" s="56">
        <f t="shared" si="4"/>
        <v>0</v>
      </c>
      <c r="AE26" s="28"/>
      <c r="AF26" s="28"/>
      <c r="AG26" s="28"/>
      <c r="AH26" s="28"/>
      <c r="AI26" s="28"/>
      <c r="AJ26" s="28"/>
      <c r="AK26" s="61">
        <f t="shared" si="0"/>
        <v>0</v>
      </c>
      <c r="AM26" s="65">
        <f t="shared" si="1"/>
        <v>0</v>
      </c>
    </row>
    <row r="27" spans="2:40" s="30" customFormat="1" ht="65.400000000000006" customHeight="1" x14ac:dyDescent="0.25">
      <c r="B27" s="28">
        <f>GENERAL!A484</f>
        <v>20</v>
      </c>
      <c r="C27" s="29" t="str">
        <f>GENERAL!B484</f>
        <v>AUDITORÍA DE LEGALIDAD DE LOS ACTOS ADMINISTRATIVOS</v>
      </c>
      <c r="E27" s="63">
        <f>GENERAL!AZ496</f>
        <v>9</v>
      </c>
      <c r="F27" s="63">
        <f>GENERAL!BA496</f>
        <v>1</v>
      </c>
      <c r="G27" s="31">
        <f t="shared" si="5"/>
        <v>0.1111111111111111</v>
      </c>
      <c r="I27" s="64">
        <f>GENERAL!AV496</f>
        <v>1</v>
      </c>
      <c r="K27" s="28">
        <f>GENERAL!BM496</f>
        <v>0</v>
      </c>
      <c r="L27" s="31">
        <f t="shared" si="7"/>
        <v>0</v>
      </c>
      <c r="O27" s="28">
        <f>GENERAL!BO496</f>
        <v>0</v>
      </c>
      <c r="Q27" s="28"/>
      <c r="R27" s="28"/>
      <c r="S27" s="28"/>
      <c r="T27" s="28"/>
      <c r="U27" s="28"/>
      <c r="V27" s="28"/>
      <c r="W27" s="28"/>
      <c r="X27" s="28"/>
      <c r="Y27" s="28"/>
      <c r="Z27" s="28"/>
      <c r="AA27" s="28"/>
      <c r="AB27" s="28"/>
      <c r="AC27" s="56">
        <f t="shared" si="4"/>
        <v>0</v>
      </c>
      <c r="AE27" s="28"/>
      <c r="AF27" s="28"/>
      <c r="AG27" s="28"/>
      <c r="AH27" s="28"/>
      <c r="AI27" s="28"/>
      <c r="AJ27" s="28"/>
      <c r="AK27" s="61">
        <f t="shared" si="0"/>
        <v>0</v>
      </c>
      <c r="AM27" s="65">
        <f t="shared" si="1"/>
        <v>0</v>
      </c>
    </row>
    <row r="28" spans="2:40" s="30" customFormat="1" ht="46.2" customHeight="1" x14ac:dyDescent="0.25">
      <c r="B28" s="28">
        <f>GENERAL!A499</f>
        <v>21</v>
      </c>
      <c r="C28" s="29" t="str">
        <f>GENERAL!B499</f>
        <v>ACTIVIDADES DE ACOMPAÑAMIENTO Y PREVENCIÓN</v>
      </c>
      <c r="E28" s="63">
        <f>GENERAL!AZ528</f>
        <v>15</v>
      </c>
      <c r="F28" s="63">
        <f>GENERAL!BA528</f>
        <v>1</v>
      </c>
      <c r="G28" s="31">
        <f t="shared" si="5"/>
        <v>6.6666666666666666E-2</v>
      </c>
      <c r="I28" s="64">
        <f>GENERAL!AV528</f>
        <v>2</v>
      </c>
      <c r="K28" s="28">
        <f>GENERAL!BM528</f>
        <v>0</v>
      </c>
      <c r="L28" s="31">
        <f t="shared" si="6"/>
        <v>0</v>
      </c>
      <c r="O28" s="28">
        <f>GENERAL!BO528</f>
        <v>0</v>
      </c>
      <c r="Q28" s="28"/>
      <c r="R28" s="28"/>
      <c r="S28" s="28"/>
      <c r="T28" s="28"/>
      <c r="U28" s="28"/>
      <c r="V28" s="28"/>
      <c r="W28" s="28"/>
      <c r="X28" s="28"/>
      <c r="Y28" s="28"/>
      <c r="Z28" s="28"/>
      <c r="AA28" s="28"/>
      <c r="AB28" s="28"/>
      <c r="AC28" s="56">
        <f t="shared" si="4"/>
        <v>0</v>
      </c>
      <c r="AE28" s="28"/>
      <c r="AF28" s="28"/>
      <c r="AG28" s="28"/>
      <c r="AH28" s="28"/>
      <c r="AI28" s="28"/>
      <c r="AJ28" s="28"/>
      <c r="AK28" s="61">
        <f t="shared" si="0"/>
        <v>0</v>
      </c>
      <c r="AM28" s="65">
        <f t="shared" si="1"/>
        <v>0</v>
      </c>
    </row>
    <row r="29" spans="2:40" s="30" customFormat="1" ht="46.2" customHeight="1" x14ac:dyDescent="0.25">
      <c r="B29" s="28">
        <f>GENERAL!A531</f>
        <v>22</v>
      </c>
      <c r="C29" s="29" t="str">
        <f>GENERAL!B531</f>
        <v>ASISTENCIA A COMITÉS</v>
      </c>
      <c r="E29" s="63">
        <f>GENERAL!AZ553</f>
        <v>8</v>
      </c>
      <c r="F29" s="63">
        <f>GENERAL!BA553</f>
        <v>0</v>
      </c>
      <c r="G29" s="31">
        <f t="shared" si="5"/>
        <v>0</v>
      </c>
      <c r="I29" s="64">
        <f>GENERAL!AV553</f>
        <v>0</v>
      </c>
      <c r="K29" s="28">
        <f>GENERAL!BM553</f>
        <v>0</v>
      </c>
      <c r="L29" s="31"/>
      <c r="O29" s="28">
        <f>GENERAL!BO553</f>
        <v>0</v>
      </c>
      <c r="Q29" s="28"/>
      <c r="R29" s="28"/>
      <c r="S29" s="28"/>
      <c r="T29" s="28"/>
      <c r="U29" s="28"/>
      <c r="V29" s="28"/>
      <c r="W29" s="28"/>
      <c r="X29" s="28"/>
      <c r="Y29" s="28"/>
      <c r="Z29" s="28"/>
      <c r="AA29" s="28"/>
      <c r="AB29" s="28"/>
      <c r="AC29" s="56">
        <f t="shared" si="4"/>
        <v>0</v>
      </c>
      <c r="AE29" s="28"/>
      <c r="AF29" s="28"/>
      <c r="AG29" s="28"/>
      <c r="AH29" s="28"/>
      <c r="AI29" s="28"/>
      <c r="AJ29" s="28"/>
      <c r="AK29" s="61">
        <f t="shared" si="0"/>
        <v>0</v>
      </c>
      <c r="AM29" s="65">
        <f t="shared" si="1"/>
        <v>0</v>
      </c>
    </row>
    <row r="30" spans="2:40" s="30" customFormat="1" ht="46.2" customHeight="1" x14ac:dyDescent="0.25">
      <c r="B30" s="28">
        <f>GENERAL!A556</f>
        <v>23</v>
      </c>
      <c r="C30" s="29" t="str">
        <f>GENERAL!B556</f>
        <v>MESAS DE ASESORÍA Y PREVENCIÓN</v>
      </c>
      <c r="E30" s="63">
        <f>GENERAL!AZ586</f>
        <v>27</v>
      </c>
      <c r="F30" s="63">
        <f>GENERAL!BA586</f>
        <v>1</v>
      </c>
      <c r="G30" s="31">
        <f t="shared" si="5"/>
        <v>3.7037037037037035E-2</v>
      </c>
      <c r="I30" s="64">
        <f>GENERAL!AV586</f>
        <v>1</v>
      </c>
      <c r="K30" s="28">
        <f>GENERAL!BM586</f>
        <v>0</v>
      </c>
      <c r="L30" s="31">
        <f t="shared" ref="L30:L31" si="8">K30/I30</f>
        <v>0</v>
      </c>
      <c r="O30" s="28">
        <f>GENERAL!BO586</f>
        <v>0</v>
      </c>
      <c r="Q30" s="28"/>
      <c r="R30" s="28"/>
      <c r="S30" s="28"/>
      <c r="T30" s="28"/>
      <c r="U30" s="28"/>
      <c r="V30" s="28"/>
      <c r="W30" s="28"/>
      <c r="X30" s="28"/>
      <c r="Y30" s="28"/>
      <c r="Z30" s="28"/>
      <c r="AA30" s="28"/>
      <c r="AB30" s="28"/>
      <c r="AC30" s="56">
        <f t="shared" si="4"/>
        <v>0</v>
      </c>
      <c r="AE30" s="28"/>
      <c r="AF30" s="28"/>
      <c r="AG30" s="28"/>
      <c r="AH30" s="28"/>
      <c r="AI30" s="28"/>
      <c r="AJ30" s="28"/>
      <c r="AK30" s="61">
        <f t="shared" si="0"/>
        <v>0</v>
      </c>
      <c r="AM30" s="65">
        <f t="shared" si="1"/>
        <v>0</v>
      </c>
    </row>
    <row r="31" spans="2:40" s="30" customFormat="1" ht="46.2" customHeight="1" x14ac:dyDescent="0.25">
      <c r="B31" s="28">
        <f>GENERAL!A589</f>
        <v>24</v>
      </c>
      <c r="C31" s="29" t="str">
        <f>GENERAL!B589</f>
        <v>MESAS DE ANÁLISIS DE RIESGOS Y CONTROLES</v>
      </c>
      <c r="E31" s="63">
        <f>GENERAL!AZ619</f>
        <v>27</v>
      </c>
      <c r="F31" s="63">
        <f>GENERAL!BA619</f>
        <v>6</v>
      </c>
      <c r="G31" s="31">
        <f t="shared" si="5"/>
        <v>0.22222222222222221</v>
      </c>
      <c r="I31" s="64">
        <f>GENERAL!AV619</f>
        <v>6</v>
      </c>
      <c r="K31" s="28">
        <f>GENERAL!BM619</f>
        <v>0</v>
      </c>
      <c r="L31" s="31">
        <f t="shared" si="8"/>
        <v>0</v>
      </c>
      <c r="O31" s="28">
        <f>GENERAL!BO619</f>
        <v>0</v>
      </c>
      <c r="Q31" s="28"/>
      <c r="R31" s="28"/>
      <c r="S31" s="28"/>
      <c r="T31" s="28"/>
      <c r="U31" s="28"/>
      <c r="V31" s="28"/>
      <c r="W31" s="28"/>
      <c r="X31" s="28"/>
      <c r="Y31" s="28"/>
      <c r="Z31" s="28"/>
      <c r="AA31" s="28"/>
      <c r="AB31" s="28"/>
      <c r="AC31" s="56">
        <f t="shared" si="4"/>
        <v>0</v>
      </c>
      <c r="AE31" s="28"/>
      <c r="AF31" s="28"/>
      <c r="AG31" s="28"/>
      <c r="AH31" s="28"/>
      <c r="AI31" s="28"/>
      <c r="AJ31" s="28"/>
      <c r="AK31" s="61">
        <f t="shared" si="0"/>
        <v>0</v>
      </c>
      <c r="AM31" s="65">
        <f t="shared" si="1"/>
        <v>0</v>
      </c>
    </row>
    <row r="32" spans="2:40" s="30" customFormat="1" ht="46.2" customHeight="1" x14ac:dyDescent="0.25">
      <c r="B32" s="28">
        <f>GENERAL!A622</f>
        <v>25</v>
      </c>
      <c r="C32" s="29" t="str">
        <f>GENERAL!B622</f>
        <v>MESAS DE SEGUIMIENTO A LA GESTIÓN</v>
      </c>
      <c r="E32" s="63">
        <f>GENERAL!AZ654</f>
        <v>28</v>
      </c>
      <c r="F32" s="63">
        <f>GENERAL!BA654</f>
        <v>25</v>
      </c>
      <c r="G32" s="31">
        <f t="shared" si="5"/>
        <v>0.8928571428571429</v>
      </c>
      <c r="I32" s="64">
        <f>GENERAL!AV654</f>
        <v>25</v>
      </c>
      <c r="K32" s="28">
        <f>GENERAL!BM654</f>
        <v>0</v>
      </c>
      <c r="L32" s="31">
        <f t="shared" ref="L32:L33" si="9">K32/I32</f>
        <v>0</v>
      </c>
      <c r="O32" s="28">
        <f>GENERAL!BO654</f>
        <v>0</v>
      </c>
      <c r="Q32" s="28"/>
      <c r="R32" s="28"/>
      <c r="S32" s="28"/>
      <c r="T32" s="28"/>
      <c r="U32" s="28"/>
      <c r="V32" s="28"/>
      <c r="W32" s="28"/>
      <c r="X32" s="28"/>
      <c r="Y32" s="28"/>
      <c r="Z32" s="28"/>
      <c r="AA32" s="28"/>
      <c r="AB32" s="28"/>
      <c r="AC32" s="56">
        <f t="shared" si="4"/>
        <v>0</v>
      </c>
      <c r="AE32" s="28"/>
      <c r="AF32" s="28"/>
      <c r="AG32" s="28"/>
      <c r="AH32" s="28"/>
      <c r="AI32" s="28"/>
      <c r="AJ32" s="28"/>
      <c r="AK32" s="61">
        <f t="shared" si="0"/>
        <v>0</v>
      </c>
      <c r="AM32" s="65">
        <f t="shared" si="1"/>
        <v>0</v>
      </c>
    </row>
    <row r="33" spans="2:39" s="30" customFormat="1" ht="50.4" customHeight="1" x14ac:dyDescent="0.25">
      <c r="B33" s="28">
        <f>GENERAL!A657</f>
        <v>26</v>
      </c>
      <c r="C33" s="29" t="str">
        <f>GENERAL!B657</f>
        <v>ATENCIÓN DE TEMAS INTERNOS Y ADMINISTRATIVOS</v>
      </c>
      <c r="E33" s="63">
        <f>GENERAL!AZ697</f>
        <v>26</v>
      </c>
      <c r="F33" s="63">
        <f>GENERAL!BA697</f>
        <v>14</v>
      </c>
      <c r="G33" s="31">
        <f t="shared" si="5"/>
        <v>0.53846153846153844</v>
      </c>
      <c r="I33" s="64">
        <f>GENERAL!AV697</f>
        <v>28</v>
      </c>
      <c r="K33" s="28">
        <f>GENERAL!BM697</f>
        <v>0</v>
      </c>
      <c r="L33" s="31">
        <f t="shared" si="9"/>
        <v>0</v>
      </c>
      <c r="O33" s="28">
        <f>GENERAL!BO697</f>
        <v>0</v>
      </c>
      <c r="Q33" s="28"/>
      <c r="R33" s="28"/>
      <c r="S33" s="28"/>
      <c r="T33" s="28"/>
      <c r="U33" s="28"/>
      <c r="V33" s="28"/>
      <c r="W33" s="28"/>
      <c r="X33" s="28"/>
      <c r="Y33" s="28"/>
      <c r="Z33" s="28"/>
      <c r="AA33" s="28"/>
      <c r="AB33" s="28"/>
      <c r="AC33" s="56">
        <f t="shared" si="4"/>
        <v>0</v>
      </c>
      <c r="AE33" s="28"/>
      <c r="AF33" s="28"/>
      <c r="AG33" s="28"/>
      <c r="AH33" s="28"/>
      <c r="AI33" s="28"/>
      <c r="AJ33" s="28"/>
      <c r="AK33" s="61">
        <f t="shared" si="0"/>
        <v>0</v>
      </c>
      <c r="AM33" s="65">
        <f t="shared" si="1"/>
        <v>0</v>
      </c>
    </row>
    <row r="34" spans="2:39" s="30" customFormat="1" ht="11.25" customHeight="1" thickBot="1" x14ac:dyDescent="0.3">
      <c r="C34" s="51"/>
      <c r="E34" s="27"/>
      <c r="F34" s="27"/>
      <c r="G34" s="49"/>
      <c r="I34" s="27"/>
      <c r="K34" s="48"/>
      <c r="L34" s="49"/>
      <c r="O34" s="48"/>
      <c r="Q34" s="39"/>
      <c r="R34" s="39"/>
      <c r="S34" s="39"/>
      <c r="T34" s="39"/>
      <c r="U34" s="39"/>
      <c r="V34" s="39"/>
      <c r="W34" s="39"/>
      <c r="X34" s="39"/>
      <c r="Y34" s="39"/>
      <c r="Z34" s="39"/>
      <c r="AA34" s="39"/>
      <c r="AB34" s="39"/>
      <c r="AC34" s="59"/>
      <c r="AE34" s="39"/>
      <c r="AF34" s="39"/>
      <c r="AG34" s="39"/>
      <c r="AH34" s="39"/>
      <c r="AI34" s="39"/>
      <c r="AJ34" s="39"/>
      <c r="AK34" s="59"/>
      <c r="AM34" s="59"/>
    </row>
    <row r="35" spans="2:39" s="59" customFormat="1" ht="46.95" customHeight="1" thickTop="1" thickBot="1" x14ac:dyDescent="0.3">
      <c r="B35" s="1301" t="s">
        <v>482</v>
      </c>
      <c r="C35" s="1301"/>
      <c r="E35" s="67">
        <f>SUM(E8:E33)</f>
        <v>481</v>
      </c>
      <c r="F35" s="67">
        <f>SUM(F8:F33)</f>
        <v>171</v>
      </c>
      <c r="G35" s="68">
        <f>F35/E35</f>
        <v>0.35550935550935553</v>
      </c>
      <c r="I35" s="66">
        <f>SUM(I8:I33)</f>
        <v>239</v>
      </c>
      <c r="K35" s="69">
        <f>SUM(K8:K33)</f>
        <v>0</v>
      </c>
      <c r="L35" s="70">
        <f>K35/I35</f>
        <v>0</v>
      </c>
      <c r="O35" s="74">
        <f>SUM(O8:O33)</f>
        <v>0</v>
      </c>
      <c r="Q35" s="56">
        <f t="shared" ref="Q35:AC35" si="10">SUM(Q8:Q33)</f>
        <v>0</v>
      </c>
      <c r="R35" s="56">
        <f t="shared" si="10"/>
        <v>0</v>
      </c>
      <c r="S35" s="56">
        <f t="shared" si="10"/>
        <v>0</v>
      </c>
      <c r="T35" s="56">
        <f t="shared" si="10"/>
        <v>0</v>
      </c>
      <c r="U35" s="56">
        <f t="shared" si="10"/>
        <v>0</v>
      </c>
      <c r="V35" s="56">
        <f t="shared" si="10"/>
        <v>0</v>
      </c>
      <c r="W35" s="56">
        <f t="shared" si="10"/>
        <v>0</v>
      </c>
      <c r="X35" s="56">
        <f t="shared" si="10"/>
        <v>0</v>
      </c>
      <c r="Y35" s="56">
        <f t="shared" si="10"/>
        <v>0</v>
      </c>
      <c r="Z35" s="56">
        <f t="shared" ref="Z35" si="11">SUM(Z8:Z33)</f>
        <v>0</v>
      </c>
      <c r="AA35" s="56">
        <f t="shared" si="10"/>
        <v>0</v>
      </c>
      <c r="AB35" s="56">
        <f t="shared" si="10"/>
        <v>0</v>
      </c>
      <c r="AC35" s="56">
        <f t="shared" si="10"/>
        <v>0</v>
      </c>
      <c r="AE35" s="61">
        <f t="shared" ref="AE35:AK35" si="12">SUM(AE8:AE33)</f>
        <v>0</v>
      </c>
      <c r="AF35" s="61">
        <f t="shared" si="12"/>
        <v>0</v>
      </c>
      <c r="AG35" s="61">
        <f t="shared" si="12"/>
        <v>0</v>
      </c>
      <c r="AH35" s="61">
        <f t="shared" si="12"/>
        <v>0</v>
      </c>
      <c r="AI35" s="61">
        <f t="shared" si="12"/>
        <v>0</v>
      </c>
      <c r="AJ35" s="61">
        <f t="shared" si="12"/>
        <v>0</v>
      </c>
      <c r="AK35" s="61">
        <f t="shared" si="12"/>
        <v>0</v>
      </c>
      <c r="AM35" s="65">
        <f>SUM(AM8:AM33)</f>
        <v>0</v>
      </c>
    </row>
    <row r="36" spans="2:39" s="30" customFormat="1" ht="12.6" customHeight="1" thickTop="1" x14ac:dyDescent="0.25">
      <c r="B36" s="692"/>
      <c r="C36" s="692"/>
      <c r="D36" s="692"/>
      <c r="E36" s="692"/>
      <c r="F36" s="692"/>
      <c r="G36" s="692"/>
      <c r="H36" s="692"/>
      <c r="I36" s="692"/>
      <c r="J36" s="692"/>
      <c r="K36" s="692"/>
      <c r="L36" s="692"/>
      <c r="Q36" s="39"/>
      <c r="R36" s="39"/>
      <c r="S36" s="39"/>
      <c r="T36" s="39"/>
      <c r="U36" s="39"/>
      <c r="V36" s="39"/>
      <c r="W36" s="39"/>
      <c r="X36" s="39"/>
      <c r="Y36" s="39"/>
      <c r="Z36" s="39"/>
      <c r="AA36" s="39"/>
      <c r="AB36" s="39"/>
      <c r="AC36" s="59"/>
      <c r="AE36" s="39"/>
      <c r="AF36" s="39"/>
      <c r="AG36" s="39"/>
      <c r="AH36" s="39"/>
      <c r="AI36" s="39"/>
      <c r="AJ36" s="39"/>
      <c r="AK36" s="59"/>
      <c r="AM36" s="59"/>
    </row>
    <row r="37" spans="2:39" s="30" customFormat="1" ht="53.4" customHeight="1" x14ac:dyDescent="0.25">
      <c r="E37" s="27"/>
      <c r="F37" s="27"/>
      <c r="G37" s="49"/>
      <c r="I37" s="27"/>
      <c r="K37" s="48"/>
      <c r="L37" s="49"/>
      <c r="O37" s="48"/>
      <c r="Q37" s="77" t="e">
        <f>Q35/$AM35</f>
        <v>#DIV/0!</v>
      </c>
      <c r="R37" s="77" t="e">
        <f t="shared" ref="R37:AB37" si="13">R35/$AM35</f>
        <v>#DIV/0!</v>
      </c>
      <c r="S37" s="77" t="e">
        <f t="shared" si="13"/>
        <v>#DIV/0!</v>
      </c>
      <c r="T37" s="77" t="e">
        <f t="shared" si="13"/>
        <v>#DIV/0!</v>
      </c>
      <c r="U37" s="77" t="e">
        <f t="shared" si="13"/>
        <v>#DIV/0!</v>
      </c>
      <c r="V37" s="77" t="e">
        <f t="shared" si="13"/>
        <v>#DIV/0!</v>
      </c>
      <c r="W37" s="77" t="e">
        <f t="shared" si="13"/>
        <v>#DIV/0!</v>
      </c>
      <c r="X37" s="77" t="e">
        <f t="shared" si="13"/>
        <v>#DIV/0!</v>
      </c>
      <c r="Y37" s="77" t="e">
        <f t="shared" si="13"/>
        <v>#DIV/0!</v>
      </c>
      <c r="Z37" s="77" t="e">
        <f t="shared" ref="Z37" si="14">Z35/$AM35</f>
        <v>#DIV/0!</v>
      </c>
      <c r="AA37" s="77" t="e">
        <f t="shared" si="13"/>
        <v>#DIV/0!</v>
      </c>
      <c r="AB37" s="77" t="e">
        <f t="shared" si="13"/>
        <v>#DIV/0!</v>
      </c>
      <c r="AC37" s="72" t="e">
        <f>AC35/AM35</f>
        <v>#DIV/0!</v>
      </c>
      <c r="AE37" s="77" t="e">
        <f t="shared" ref="AE37:AJ37" si="15">AE35/$AM35</f>
        <v>#DIV/0!</v>
      </c>
      <c r="AF37" s="77" t="e">
        <f t="shared" si="15"/>
        <v>#DIV/0!</v>
      </c>
      <c r="AG37" s="77" t="e">
        <f t="shared" ref="AG37:AH37" si="16">AG35/$AM35</f>
        <v>#DIV/0!</v>
      </c>
      <c r="AH37" s="77" t="e">
        <f t="shared" si="16"/>
        <v>#DIV/0!</v>
      </c>
      <c r="AI37" s="77" t="e">
        <f t="shared" si="15"/>
        <v>#DIV/0!</v>
      </c>
      <c r="AJ37" s="77" t="e">
        <f t="shared" si="15"/>
        <v>#DIV/0!</v>
      </c>
      <c r="AK37" s="73" t="e">
        <f>AK35/AM35</f>
        <v>#DIV/0!</v>
      </c>
      <c r="AM37" s="75" t="e">
        <f>AC37+AK37</f>
        <v>#DIV/0!</v>
      </c>
    </row>
    <row r="38" spans="2:39" s="30" customFormat="1" ht="53.4" customHeight="1" x14ac:dyDescent="0.25">
      <c r="E38" s="27"/>
      <c r="F38" s="27"/>
      <c r="G38" s="49"/>
      <c r="I38" s="27"/>
      <c r="K38" s="48"/>
      <c r="L38" s="49"/>
      <c r="O38" s="48"/>
      <c r="Q38" s="1320" t="s">
        <v>759</v>
      </c>
      <c r="R38" s="1321"/>
      <c r="S38" s="1321"/>
      <c r="T38" s="1321"/>
      <c r="U38" s="1321"/>
      <c r="V38" s="1321"/>
      <c r="W38" s="1321"/>
      <c r="X38" s="1321"/>
      <c r="Y38" s="1321"/>
      <c r="Z38" s="1321"/>
      <c r="AA38" s="1321"/>
      <c r="AB38" s="1321"/>
      <c r="AC38" s="1322"/>
      <c r="AE38" s="1320" t="s">
        <v>758</v>
      </c>
      <c r="AF38" s="1321"/>
      <c r="AG38" s="1321"/>
      <c r="AH38" s="1321"/>
      <c r="AI38" s="1321"/>
      <c r="AJ38" s="1321"/>
      <c r="AK38" s="1322"/>
      <c r="AM38" s="78"/>
    </row>
    <row r="39" spans="2:39" ht="15" customHeight="1" x14ac:dyDescent="0.4">
      <c r="B39" s="30"/>
      <c r="C39" s="51"/>
    </row>
    <row r="40" spans="2:39" x14ac:dyDescent="0.4">
      <c r="B40" s="30"/>
      <c r="C40" s="51"/>
      <c r="E40" s="27"/>
      <c r="F40" s="27"/>
      <c r="I40" s="27"/>
    </row>
    <row r="41" spans="2:39" x14ac:dyDescent="0.4">
      <c r="B41" s="30"/>
      <c r="C41" s="51"/>
      <c r="E41" s="27"/>
      <c r="F41" s="27"/>
      <c r="I41" s="27"/>
    </row>
    <row r="42" spans="2:39" x14ac:dyDescent="0.4">
      <c r="B42" s="30"/>
      <c r="C42" s="51"/>
      <c r="E42" s="27"/>
      <c r="F42" s="27"/>
      <c r="I42" s="27"/>
    </row>
    <row r="43" spans="2:39" x14ac:dyDescent="0.4">
      <c r="B43" s="30"/>
      <c r="C43" s="51"/>
      <c r="E43" s="27"/>
      <c r="F43" s="27"/>
      <c r="I43" s="27"/>
    </row>
    <row r="44" spans="2:39" x14ac:dyDescent="0.4">
      <c r="B44" s="30"/>
      <c r="C44" s="51"/>
      <c r="E44" s="27"/>
      <c r="F44" s="27"/>
      <c r="I44" s="27"/>
    </row>
    <row r="45" spans="2:39" x14ac:dyDescent="0.4">
      <c r="B45" s="30"/>
      <c r="C45" s="51"/>
      <c r="E45" s="27"/>
      <c r="F45" s="27"/>
      <c r="I45" s="27"/>
    </row>
    <row r="46" spans="2:39" x14ac:dyDescent="0.4">
      <c r="B46" s="30"/>
      <c r="C46" s="51"/>
      <c r="E46" s="27"/>
      <c r="F46" s="27"/>
      <c r="I46" s="27"/>
    </row>
    <row r="47" spans="2:39" x14ac:dyDescent="0.4">
      <c r="B47" s="30"/>
      <c r="C47" s="51"/>
      <c r="E47" s="27"/>
      <c r="F47" s="27"/>
      <c r="I47" s="27"/>
    </row>
    <row r="48" spans="2:39" x14ac:dyDescent="0.4">
      <c r="B48" s="30"/>
      <c r="C48" s="51"/>
      <c r="E48" s="27"/>
      <c r="F48" s="27"/>
      <c r="I48" s="27"/>
    </row>
    <row r="49" spans="2:9" x14ac:dyDescent="0.4">
      <c r="B49" s="30"/>
      <c r="C49" s="51"/>
      <c r="E49" s="27"/>
      <c r="F49" s="27"/>
      <c r="I49" s="27"/>
    </row>
    <row r="50" spans="2:9" x14ac:dyDescent="0.4">
      <c r="B50" s="30"/>
      <c r="C50" s="51"/>
      <c r="E50" s="27"/>
      <c r="F50" s="27"/>
      <c r="I50" s="27"/>
    </row>
    <row r="51" spans="2:9" x14ac:dyDescent="0.4">
      <c r="B51" s="30"/>
      <c r="C51" s="51"/>
      <c r="E51" s="27"/>
      <c r="F51" s="27"/>
      <c r="I51" s="27"/>
    </row>
    <row r="52" spans="2:9" x14ac:dyDescent="0.4">
      <c r="B52" s="30"/>
      <c r="C52" s="51"/>
      <c r="E52" s="27"/>
      <c r="F52" s="27"/>
      <c r="I52" s="27"/>
    </row>
    <row r="53" spans="2:9" x14ac:dyDescent="0.4">
      <c r="B53" s="30"/>
      <c r="C53" s="51"/>
      <c r="E53" s="27"/>
      <c r="F53" s="27"/>
      <c r="I53" s="27"/>
    </row>
    <row r="54" spans="2:9" x14ac:dyDescent="0.4">
      <c r="B54" s="30"/>
      <c r="C54" s="51"/>
      <c r="E54" s="27"/>
      <c r="F54" s="27"/>
      <c r="I54" s="27"/>
    </row>
    <row r="55" spans="2:9" x14ac:dyDescent="0.4">
      <c r="B55" s="30"/>
      <c r="C55" s="51"/>
      <c r="E55" s="27"/>
      <c r="F55" s="27"/>
      <c r="I55" s="27"/>
    </row>
    <row r="56" spans="2:9" x14ac:dyDescent="0.4">
      <c r="B56" s="30"/>
      <c r="C56" s="51"/>
      <c r="E56" s="27"/>
      <c r="F56" s="27"/>
      <c r="I56" s="27"/>
    </row>
    <row r="57" spans="2:9" x14ac:dyDescent="0.4">
      <c r="B57" s="30"/>
      <c r="C57" s="51"/>
      <c r="E57" s="27"/>
      <c r="F57" s="27"/>
      <c r="I57" s="27"/>
    </row>
    <row r="58" spans="2:9" x14ac:dyDescent="0.4">
      <c r="B58" s="30"/>
      <c r="C58" s="51"/>
      <c r="E58" s="27"/>
      <c r="F58" s="27"/>
      <c r="I58" s="27"/>
    </row>
    <row r="59" spans="2:9" x14ac:dyDescent="0.4">
      <c r="B59" s="30"/>
      <c r="C59" s="51"/>
      <c r="E59" s="27"/>
      <c r="F59" s="27"/>
      <c r="I59" s="27"/>
    </row>
    <row r="60" spans="2:9" x14ac:dyDescent="0.4">
      <c r="B60" s="30"/>
      <c r="C60" s="51"/>
      <c r="E60" s="27"/>
      <c r="F60" s="27"/>
      <c r="I60" s="27"/>
    </row>
    <row r="61" spans="2:9" x14ac:dyDescent="0.4">
      <c r="B61" s="30"/>
      <c r="C61" s="51"/>
      <c r="E61" s="27"/>
      <c r="F61" s="27"/>
      <c r="I61" s="27"/>
    </row>
    <row r="62" spans="2:9" x14ac:dyDescent="0.4">
      <c r="B62" s="30"/>
      <c r="C62" s="51"/>
      <c r="E62" s="27"/>
      <c r="F62" s="27"/>
      <c r="I62" s="27"/>
    </row>
    <row r="63" spans="2:9" x14ac:dyDescent="0.4">
      <c r="B63" s="30"/>
      <c r="C63" s="51"/>
      <c r="E63" s="27"/>
      <c r="F63" s="27"/>
      <c r="I63" s="27"/>
    </row>
    <row r="64" spans="2:9" x14ac:dyDescent="0.4">
      <c r="B64" s="30"/>
      <c r="C64" s="51"/>
      <c r="E64" s="27"/>
      <c r="F64" s="27"/>
      <c r="I64" s="27"/>
    </row>
    <row r="65" spans="2:9" x14ac:dyDescent="0.4">
      <c r="B65" s="30"/>
      <c r="C65" s="51"/>
      <c r="E65" s="27"/>
      <c r="F65" s="27"/>
      <c r="I65" s="27"/>
    </row>
    <row r="66" spans="2:9" x14ac:dyDescent="0.4">
      <c r="B66" s="30"/>
      <c r="C66" s="51"/>
      <c r="E66" s="27"/>
      <c r="F66" s="27"/>
      <c r="I66" s="27"/>
    </row>
    <row r="67" spans="2:9" x14ac:dyDescent="0.4">
      <c r="B67" s="30"/>
      <c r="C67" s="51"/>
      <c r="E67" s="27"/>
      <c r="F67" s="27"/>
      <c r="I67" s="27"/>
    </row>
    <row r="68" spans="2:9" x14ac:dyDescent="0.4">
      <c r="B68" s="30"/>
      <c r="C68" s="51"/>
      <c r="E68" s="27"/>
      <c r="F68" s="27"/>
      <c r="I68" s="27"/>
    </row>
    <row r="69" spans="2:9" x14ac:dyDescent="0.4">
      <c r="B69" s="30"/>
      <c r="C69" s="51"/>
      <c r="E69" s="27"/>
      <c r="F69" s="27"/>
      <c r="I69" s="27"/>
    </row>
    <row r="70" spans="2:9" x14ac:dyDescent="0.4">
      <c r="B70" s="30"/>
      <c r="C70" s="51"/>
      <c r="E70" s="27"/>
      <c r="F70" s="27"/>
      <c r="I70" s="27"/>
    </row>
    <row r="71" spans="2:9" x14ac:dyDescent="0.4">
      <c r="B71" s="30"/>
      <c r="C71" s="51"/>
      <c r="E71" s="27"/>
      <c r="F71" s="27"/>
      <c r="I71" s="27"/>
    </row>
    <row r="72" spans="2:9" x14ac:dyDescent="0.4">
      <c r="B72" s="30"/>
      <c r="C72" s="51"/>
      <c r="E72" s="27"/>
      <c r="F72" s="27"/>
      <c r="I72" s="27"/>
    </row>
    <row r="73" spans="2:9" x14ac:dyDescent="0.4">
      <c r="B73" s="30"/>
      <c r="C73" s="51"/>
      <c r="E73" s="27"/>
      <c r="F73" s="27"/>
      <c r="I73" s="27"/>
    </row>
    <row r="74" spans="2:9" x14ac:dyDescent="0.4">
      <c r="B74" s="30"/>
      <c r="C74" s="51"/>
      <c r="E74" s="27"/>
      <c r="F74" s="27"/>
      <c r="I74" s="27"/>
    </row>
    <row r="75" spans="2:9" x14ac:dyDescent="0.4">
      <c r="B75" s="30"/>
      <c r="C75" s="51"/>
      <c r="E75" s="27"/>
      <c r="F75" s="27"/>
      <c r="I75" s="27"/>
    </row>
    <row r="76" spans="2:9" x14ac:dyDescent="0.4">
      <c r="B76" s="30"/>
      <c r="C76" s="51"/>
      <c r="E76" s="27"/>
      <c r="F76" s="27"/>
      <c r="I76" s="27"/>
    </row>
    <row r="77" spans="2:9" x14ac:dyDescent="0.4">
      <c r="B77" s="30"/>
      <c r="C77" s="51"/>
      <c r="E77" s="27"/>
      <c r="F77" s="27"/>
      <c r="I77" s="27"/>
    </row>
    <row r="78" spans="2:9" x14ac:dyDescent="0.4">
      <c r="B78" s="30"/>
      <c r="C78" s="51"/>
      <c r="E78" s="27"/>
      <c r="F78" s="27"/>
      <c r="I78" s="27"/>
    </row>
    <row r="79" spans="2:9" x14ac:dyDescent="0.4">
      <c r="B79" s="30"/>
      <c r="C79" s="51"/>
      <c r="E79" s="27"/>
      <c r="F79" s="27"/>
      <c r="I79" s="27"/>
    </row>
    <row r="80" spans="2:9" x14ac:dyDescent="0.4">
      <c r="B80" s="30"/>
      <c r="C80" s="51"/>
      <c r="E80" s="27"/>
      <c r="F80" s="27"/>
      <c r="I80" s="27"/>
    </row>
    <row r="81" spans="2:9" x14ac:dyDescent="0.4">
      <c r="B81" s="30"/>
      <c r="C81" s="51"/>
      <c r="E81" s="27"/>
      <c r="F81" s="27"/>
      <c r="I81" s="27"/>
    </row>
    <row r="82" spans="2:9" x14ac:dyDescent="0.4">
      <c r="B82" s="30"/>
      <c r="C82" s="51"/>
      <c r="E82" s="27"/>
      <c r="F82" s="27"/>
      <c r="I82" s="27"/>
    </row>
    <row r="83" spans="2:9" x14ac:dyDescent="0.4">
      <c r="B83" s="30"/>
      <c r="C83" s="51"/>
      <c r="E83" s="27"/>
      <c r="F83" s="27"/>
      <c r="I83" s="27"/>
    </row>
    <row r="84" spans="2:9" x14ac:dyDescent="0.4">
      <c r="B84" s="30"/>
      <c r="C84" s="51"/>
      <c r="E84" s="27"/>
      <c r="F84" s="27"/>
      <c r="I84" s="27"/>
    </row>
    <row r="85" spans="2:9" x14ac:dyDescent="0.4">
      <c r="B85" s="30"/>
      <c r="C85" s="51"/>
      <c r="E85" s="27"/>
      <c r="F85" s="27"/>
      <c r="I85" s="27"/>
    </row>
    <row r="86" spans="2:9" x14ac:dyDescent="0.4">
      <c r="B86" s="30"/>
      <c r="C86" s="51"/>
      <c r="E86" s="27"/>
      <c r="F86" s="27"/>
      <c r="I86" s="27"/>
    </row>
    <row r="87" spans="2:9" x14ac:dyDescent="0.4">
      <c r="B87" s="30"/>
      <c r="C87" s="51"/>
      <c r="E87" s="27"/>
      <c r="F87" s="27"/>
      <c r="I87" s="27"/>
    </row>
    <row r="88" spans="2:9" x14ac:dyDescent="0.4">
      <c r="B88" s="30"/>
      <c r="C88" s="51"/>
      <c r="E88" s="27"/>
      <c r="F88" s="27"/>
      <c r="I88" s="27"/>
    </row>
    <row r="89" spans="2:9" x14ac:dyDescent="0.4">
      <c r="B89" s="30"/>
      <c r="C89" s="51"/>
      <c r="E89" s="27"/>
      <c r="F89" s="27"/>
      <c r="I89" s="27"/>
    </row>
    <row r="90" spans="2:9" x14ac:dyDescent="0.4">
      <c r="B90" s="30"/>
      <c r="C90" s="51"/>
      <c r="E90" s="27"/>
      <c r="F90" s="27"/>
      <c r="I90" s="27"/>
    </row>
    <row r="91" spans="2:9" x14ac:dyDescent="0.4">
      <c r="B91" s="30"/>
      <c r="C91" s="51"/>
      <c r="E91" s="27"/>
      <c r="F91" s="27"/>
      <c r="I91" s="27"/>
    </row>
    <row r="92" spans="2:9" x14ac:dyDescent="0.4">
      <c r="B92" s="30"/>
      <c r="C92" s="51"/>
      <c r="E92" s="27"/>
      <c r="F92" s="27"/>
      <c r="I92" s="27"/>
    </row>
    <row r="93" spans="2:9" x14ac:dyDescent="0.4">
      <c r="B93" s="30"/>
      <c r="C93" s="51"/>
      <c r="E93" s="27"/>
      <c r="F93" s="27"/>
      <c r="I93" s="27"/>
    </row>
    <row r="94" spans="2:9" x14ac:dyDescent="0.4">
      <c r="B94" s="30"/>
      <c r="C94" s="51"/>
      <c r="E94" s="27"/>
      <c r="F94" s="27"/>
      <c r="I94" s="27"/>
    </row>
    <row r="95" spans="2:9" x14ac:dyDescent="0.4">
      <c r="B95" s="30"/>
      <c r="C95" s="51"/>
      <c r="E95" s="27"/>
      <c r="F95" s="27"/>
      <c r="I95" s="27"/>
    </row>
    <row r="96" spans="2:9" x14ac:dyDescent="0.4">
      <c r="B96" s="30"/>
      <c r="C96" s="51"/>
      <c r="E96" s="27"/>
      <c r="F96" s="27"/>
      <c r="I96" s="27"/>
    </row>
    <row r="97" spans="2:9" x14ac:dyDescent="0.4">
      <c r="B97" s="30"/>
      <c r="C97" s="51"/>
      <c r="E97" s="27"/>
      <c r="F97" s="27"/>
      <c r="I97" s="27"/>
    </row>
    <row r="98" spans="2:9" x14ac:dyDescent="0.4">
      <c r="B98" s="30"/>
      <c r="C98" s="51"/>
      <c r="E98" s="27"/>
      <c r="F98" s="27"/>
      <c r="I98" s="27"/>
    </row>
    <row r="99" spans="2:9" x14ac:dyDescent="0.4">
      <c r="B99" s="30"/>
      <c r="C99" s="51"/>
      <c r="E99" s="27"/>
      <c r="F99" s="27"/>
      <c r="I99" s="27"/>
    </row>
    <row r="100" spans="2:9" x14ac:dyDescent="0.4">
      <c r="B100" s="30"/>
      <c r="C100" s="51"/>
      <c r="E100" s="27"/>
      <c r="F100" s="27"/>
      <c r="I100" s="27"/>
    </row>
    <row r="101" spans="2:9" x14ac:dyDescent="0.4">
      <c r="B101" s="30"/>
      <c r="C101" s="51"/>
      <c r="E101" s="27"/>
      <c r="F101" s="27"/>
      <c r="I101" s="27"/>
    </row>
    <row r="102" spans="2:9" x14ac:dyDescent="0.4">
      <c r="B102" s="30"/>
      <c r="C102" s="51"/>
      <c r="E102" s="27"/>
      <c r="F102" s="27"/>
      <c r="I102" s="27"/>
    </row>
    <row r="103" spans="2:9" x14ac:dyDescent="0.4">
      <c r="B103" s="30"/>
      <c r="C103" s="51"/>
      <c r="E103" s="27"/>
      <c r="F103" s="27"/>
      <c r="I103" s="27"/>
    </row>
    <row r="104" spans="2:9" x14ac:dyDescent="0.4">
      <c r="B104" s="30"/>
      <c r="C104" s="51"/>
      <c r="E104" s="27"/>
      <c r="F104" s="27"/>
      <c r="I104" s="27"/>
    </row>
    <row r="105" spans="2:9" x14ac:dyDescent="0.4">
      <c r="B105" s="30"/>
      <c r="C105" s="51"/>
      <c r="E105" s="27"/>
      <c r="F105" s="27"/>
      <c r="I105" s="27"/>
    </row>
    <row r="106" spans="2:9" x14ac:dyDescent="0.4">
      <c r="B106" s="30"/>
      <c r="C106" s="51"/>
      <c r="E106" s="27"/>
      <c r="F106" s="27"/>
      <c r="I106" s="27"/>
    </row>
    <row r="107" spans="2:9" x14ac:dyDescent="0.4">
      <c r="B107" s="30"/>
      <c r="C107" s="51"/>
      <c r="E107" s="27"/>
      <c r="F107" s="27"/>
      <c r="I107" s="27"/>
    </row>
    <row r="108" spans="2:9" x14ac:dyDescent="0.4">
      <c r="B108" s="30"/>
      <c r="C108" s="51"/>
      <c r="E108" s="27"/>
      <c r="F108" s="27"/>
      <c r="I108" s="27"/>
    </row>
    <row r="109" spans="2:9" x14ac:dyDescent="0.4">
      <c r="B109" s="30"/>
      <c r="C109" s="51"/>
      <c r="E109" s="27"/>
      <c r="F109" s="27"/>
      <c r="I109" s="27"/>
    </row>
    <row r="110" spans="2:9" x14ac:dyDescent="0.4">
      <c r="B110" s="30"/>
      <c r="C110" s="51"/>
      <c r="E110" s="27"/>
      <c r="F110" s="27"/>
      <c r="I110" s="27"/>
    </row>
    <row r="111" spans="2:9" x14ac:dyDescent="0.4">
      <c r="B111" s="30"/>
      <c r="C111" s="51"/>
      <c r="E111" s="27"/>
      <c r="F111" s="27"/>
      <c r="I111" s="27"/>
    </row>
    <row r="112" spans="2:9" x14ac:dyDescent="0.4">
      <c r="B112" s="30"/>
      <c r="C112" s="51"/>
      <c r="E112" s="27"/>
      <c r="F112" s="27"/>
      <c r="I112" s="27"/>
    </row>
    <row r="113" spans="2:9" x14ac:dyDescent="0.4">
      <c r="B113" s="30"/>
      <c r="C113" s="51"/>
      <c r="E113" s="27"/>
      <c r="F113" s="27"/>
      <c r="I113" s="27"/>
    </row>
    <row r="114" spans="2:9" x14ac:dyDescent="0.4">
      <c r="B114" s="30"/>
      <c r="C114" s="51"/>
      <c r="E114" s="27"/>
      <c r="F114" s="27"/>
      <c r="I114" s="27"/>
    </row>
    <row r="115" spans="2:9" x14ac:dyDescent="0.4">
      <c r="B115" s="30"/>
      <c r="C115" s="51"/>
      <c r="E115" s="27"/>
      <c r="F115" s="27"/>
      <c r="I115" s="27"/>
    </row>
    <row r="116" spans="2:9" x14ac:dyDescent="0.4">
      <c r="B116" s="30"/>
      <c r="C116" s="51"/>
      <c r="E116" s="27"/>
      <c r="F116" s="27"/>
      <c r="I116" s="27"/>
    </row>
    <row r="117" spans="2:9" x14ac:dyDescent="0.4">
      <c r="B117" s="30"/>
      <c r="C117" s="51"/>
      <c r="E117" s="27"/>
      <c r="F117" s="27"/>
      <c r="I117" s="27"/>
    </row>
    <row r="118" spans="2:9" x14ac:dyDescent="0.4">
      <c r="B118" s="30"/>
      <c r="C118" s="51"/>
      <c r="E118" s="27"/>
      <c r="F118" s="27"/>
      <c r="I118" s="27"/>
    </row>
    <row r="119" spans="2:9" x14ac:dyDescent="0.4">
      <c r="B119" s="30"/>
      <c r="C119" s="51"/>
      <c r="E119" s="27"/>
      <c r="F119" s="27"/>
      <c r="I119" s="27"/>
    </row>
    <row r="120" spans="2:9" x14ac:dyDescent="0.4">
      <c r="B120" s="30"/>
      <c r="C120" s="51"/>
      <c r="E120" s="27"/>
      <c r="F120" s="27"/>
      <c r="I120" s="27"/>
    </row>
    <row r="121" spans="2:9" x14ac:dyDescent="0.4">
      <c r="B121" s="30"/>
      <c r="C121" s="51"/>
      <c r="E121" s="27"/>
      <c r="F121" s="27"/>
      <c r="I121" s="27"/>
    </row>
    <row r="122" spans="2:9" x14ac:dyDescent="0.4">
      <c r="B122" s="30"/>
      <c r="C122" s="51"/>
      <c r="E122" s="27"/>
      <c r="F122" s="27"/>
      <c r="I122" s="27"/>
    </row>
    <row r="123" spans="2:9" x14ac:dyDescent="0.4">
      <c r="B123" s="30"/>
      <c r="C123" s="51"/>
      <c r="E123" s="27"/>
      <c r="F123" s="27"/>
      <c r="I123" s="27"/>
    </row>
    <row r="124" spans="2:9" x14ac:dyDescent="0.4">
      <c r="B124" s="30"/>
      <c r="C124" s="51"/>
      <c r="E124" s="27"/>
      <c r="F124" s="27"/>
      <c r="I124" s="27"/>
    </row>
    <row r="125" spans="2:9" x14ac:dyDescent="0.4">
      <c r="B125" s="30"/>
      <c r="C125" s="51"/>
      <c r="E125" s="27"/>
      <c r="F125" s="27"/>
      <c r="I125" s="27"/>
    </row>
    <row r="126" spans="2:9" x14ac:dyDescent="0.4">
      <c r="B126" s="30"/>
      <c r="C126" s="51"/>
      <c r="E126" s="27"/>
      <c r="F126" s="27"/>
      <c r="I126" s="27"/>
    </row>
    <row r="127" spans="2:9" x14ac:dyDescent="0.4">
      <c r="B127" s="30"/>
      <c r="C127" s="51"/>
      <c r="E127" s="27"/>
      <c r="F127" s="27"/>
      <c r="I127" s="27"/>
    </row>
    <row r="128" spans="2:9" x14ac:dyDescent="0.4">
      <c r="B128" s="30"/>
      <c r="C128" s="51"/>
      <c r="E128" s="27"/>
      <c r="F128" s="27"/>
      <c r="I128" s="27"/>
    </row>
    <row r="129" spans="2:9" x14ac:dyDescent="0.4">
      <c r="B129" s="30"/>
      <c r="C129" s="51"/>
      <c r="E129" s="27"/>
      <c r="F129" s="27"/>
      <c r="I129" s="27"/>
    </row>
    <row r="130" spans="2:9" x14ac:dyDescent="0.4">
      <c r="B130" s="30"/>
      <c r="C130" s="51"/>
      <c r="E130" s="27"/>
      <c r="F130" s="27"/>
      <c r="I130" s="27"/>
    </row>
    <row r="131" spans="2:9" x14ac:dyDescent="0.4">
      <c r="B131" s="30"/>
      <c r="C131" s="51"/>
      <c r="E131" s="27"/>
      <c r="F131" s="27"/>
      <c r="I131" s="27"/>
    </row>
    <row r="132" spans="2:9" x14ac:dyDescent="0.4">
      <c r="B132" s="30"/>
      <c r="C132" s="51"/>
      <c r="E132" s="27"/>
      <c r="F132" s="27"/>
      <c r="I132" s="27"/>
    </row>
    <row r="133" spans="2:9" x14ac:dyDescent="0.4">
      <c r="B133" s="30"/>
      <c r="C133" s="51"/>
      <c r="E133" s="27"/>
      <c r="F133" s="27"/>
      <c r="I133" s="27"/>
    </row>
    <row r="134" spans="2:9" x14ac:dyDescent="0.4">
      <c r="B134" s="30"/>
      <c r="C134" s="51"/>
      <c r="E134" s="27"/>
      <c r="F134" s="27"/>
      <c r="I134" s="27"/>
    </row>
    <row r="135" spans="2:9" x14ac:dyDescent="0.4">
      <c r="B135" s="30"/>
      <c r="C135" s="51"/>
      <c r="E135" s="27"/>
      <c r="F135" s="27"/>
      <c r="I135" s="27"/>
    </row>
    <row r="136" spans="2:9" x14ac:dyDescent="0.4">
      <c r="B136" s="30"/>
      <c r="C136" s="51"/>
      <c r="E136" s="27"/>
      <c r="F136" s="27"/>
      <c r="I136" s="27"/>
    </row>
    <row r="137" spans="2:9" x14ac:dyDescent="0.4">
      <c r="B137" s="30"/>
      <c r="C137" s="51"/>
      <c r="E137" s="27"/>
      <c r="F137" s="27"/>
      <c r="I137" s="27"/>
    </row>
    <row r="138" spans="2:9" x14ac:dyDescent="0.4">
      <c r="B138" s="30"/>
      <c r="C138" s="51"/>
      <c r="E138" s="27"/>
      <c r="F138" s="27"/>
      <c r="I138" s="27"/>
    </row>
    <row r="139" spans="2:9" x14ac:dyDescent="0.4">
      <c r="B139" s="30"/>
      <c r="C139" s="51"/>
      <c r="E139" s="27"/>
      <c r="F139" s="27"/>
      <c r="I139" s="27"/>
    </row>
    <row r="140" spans="2:9" x14ac:dyDescent="0.4">
      <c r="B140" s="30"/>
      <c r="C140" s="51"/>
      <c r="E140" s="27"/>
      <c r="F140" s="27"/>
      <c r="I140" s="27"/>
    </row>
    <row r="141" spans="2:9" x14ac:dyDescent="0.4">
      <c r="B141" s="30"/>
      <c r="C141" s="51"/>
      <c r="E141" s="27"/>
      <c r="F141" s="27"/>
      <c r="I141" s="27"/>
    </row>
    <row r="142" spans="2:9" x14ac:dyDescent="0.4">
      <c r="B142" s="30"/>
      <c r="C142" s="51"/>
      <c r="E142" s="27"/>
      <c r="F142" s="27"/>
      <c r="I142" s="27"/>
    </row>
    <row r="143" spans="2:9" x14ac:dyDescent="0.4">
      <c r="B143" s="30"/>
      <c r="C143" s="51"/>
      <c r="E143" s="27"/>
      <c r="F143" s="27"/>
      <c r="I143" s="27"/>
    </row>
    <row r="144" spans="2:9" x14ac:dyDescent="0.4">
      <c r="B144" s="30"/>
      <c r="C144" s="51"/>
      <c r="E144" s="27"/>
      <c r="F144" s="27"/>
      <c r="I144" s="27"/>
    </row>
    <row r="145" spans="2:9" x14ac:dyDescent="0.4">
      <c r="B145" s="30"/>
      <c r="C145" s="51"/>
      <c r="E145" s="27"/>
      <c r="F145" s="27"/>
      <c r="I145" s="27"/>
    </row>
    <row r="146" spans="2:9" x14ac:dyDescent="0.4">
      <c r="B146" s="30"/>
      <c r="C146" s="51"/>
      <c r="E146" s="27"/>
      <c r="F146" s="27"/>
      <c r="I146" s="27"/>
    </row>
    <row r="147" spans="2:9" x14ac:dyDescent="0.4">
      <c r="B147" s="30"/>
      <c r="C147" s="51"/>
      <c r="E147" s="27"/>
      <c r="F147" s="27"/>
      <c r="I147" s="27"/>
    </row>
    <row r="148" spans="2:9" x14ac:dyDescent="0.4">
      <c r="B148" s="30"/>
      <c r="C148" s="51"/>
      <c r="E148" s="27"/>
      <c r="F148" s="27"/>
      <c r="I148" s="27"/>
    </row>
    <row r="149" spans="2:9" x14ac:dyDescent="0.4">
      <c r="B149" s="30"/>
      <c r="C149" s="51"/>
      <c r="E149" s="27"/>
      <c r="F149" s="27"/>
      <c r="I149" s="27"/>
    </row>
    <row r="150" spans="2:9" x14ac:dyDescent="0.4">
      <c r="B150" s="30"/>
      <c r="C150" s="51"/>
      <c r="E150" s="27"/>
      <c r="F150" s="27"/>
      <c r="I150" s="27"/>
    </row>
    <row r="151" spans="2:9" x14ac:dyDescent="0.4">
      <c r="B151" s="30"/>
      <c r="C151" s="51"/>
      <c r="E151" s="27"/>
      <c r="F151" s="27"/>
      <c r="I151" s="27"/>
    </row>
    <row r="152" spans="2:9" x14ac:dyDescent="0.4">
      <c r="B152" s="30"/>
      <c r="C152" s="51"/>
      <c r="E152" s="27"/>
      <c r="F152" s="27"/>
      <c r="I152" s="27"/>
    </row>
    <row r="153" spans="2:9" x14ac:dyDescent="0.4">
      <c r="B153" s="30"/>
      <c r="C153" s="51"/>
      <c r="E153" s="27"/>
      <c r="F153" s="27"/>
      <c r="I153" s="27"/>
    </row>
    <row r="154" spans="2:9" x14ac:dyDescent="0.4">
      <c r="B154" s="30"/>
      <c r="C154" s="51"/>
      <c r="E154" s="27"/>
      <c r="F154" s="27"/>
      <c r="I154" s="27"/>
    </row>
    <row r="155" spans="2:9" x14ac:dyDescent="0.4">
      <c r="B155" s="30"/>
      <c r="C155" s="51"/>
      <c r="E155" s="27"/>
      <c r="F155" s="27"/>
      <c r="I155" s="27"/>
    </row>
    <row r="156" spans="2:9" x14ac:dyDescent="0.4">
      <c r="B156" s="30"/>
      <c r="C156" s="51"/>
      <c r="E156" s="27"/>
      <c r="F156" s="27"/>
      <c r="I156" s="27"/>
    </row>
    <row r="157" spans="2:9" x14ac:dyDescent="0.4">
      <c r="B157" s="30"/>
      <c r="C157" s="51"/>
      <c r="E157" s="27"/>
      <c r="F157" s="27"/>
      <c r="I157" s="27"/>
    </row>
    <row r="158" spans="2:9" x14ac:dyDescent="0.4">
      <c r="B158" s="30"/>
      <c r="C158" s="51"/>
      <c r="E158" s="27"/>
      <c r="F158" s="27"/>
      <c r="I158" s="27"/>
    </row>
    <row r="159" spans="2:9" x14ac:dyDescent="0.4">
      <c r="B159" s="30"/>
      <c r="C159" s="51"/>
      <c r="E159" s="27"/>
      <c r="F159" s="27"/>
      <c r="I159" s="27"/>
    </row>
    <row r="160" spans="2:9" x14ac:dyDescent="0.4">
      <c r="B160" s="30"/>
      <c r="C160" s="51"/>
      <c r="E160" s="27"/>
      <c r="F160" s="27"/>
      <c r="I160" s="27"/>
    </row>
    <row r="161" spans="2:9" x14ac:dyDescent="0.4">
      <c r="B161" s="30"/>
      <c r="C161" s="51"/>
      <c r="E161" s="27"/>
      <c r="F161" s="27"/>
      <c r="I161" s="27"/>
    </row>
    <row r="162" spans="2:9" x14ac:dyDescent="0.4">
      <c r="B162" s="30"/>
      <c r="C162" s="51"/>
      <c r="E162" s="27"/>
      <c r="F162" s="27"/>
      <c r="I162" s="27"/>
    </row>
    <row r="163" spans="2:9" x14ac:dyDescent="0.4">
      <c r="B163" s="30"/>
      <c r="C163" s="51"/>
      <c r="E163" s="27"/>
      <c r="F163" s="27"/>
      <c r="I163" s="27"/>
    </row>
    <row r="164" spans="2:9" x14ac:dyDescent="0.4">
      <c r="B164" s="30"/>
      <c r="C164" s="51"/>
      <c r="E164" s="27"/>
      <c r="F164" s="27"/>
      <c r="I164" s="27"/>
    </row>
    <row r="165" spans="2:9" x14ac:dyDescent="0.4">
      <c r="B165" s="30"/>
      <c r="C165" s="51"/>
      <c r="E165" s="27"/>
      <c r="F165" s="27"/>
      <c r="I165" s="27"/>
    </row>
    <row r="166" spans="2:9" x14ac:dyDescent="0.4">
      <c r="B166" s="30"/>
      <c r="C166" s="51"/>
      <c r="E166" s="27"/>
      <c r="F166" s="27"/>
      <c r="I166" s="27"/>
    </row>
    <row r="167" spans="2:9" x14ac:dyDescent="0.4">
      <c r="B167" s="30"/>
      <c r="C167" s="51"/>
      <c r="E167" s="27"/>
      <c r="F167" s="27"/>
      <c r="I167" s="27"/>
    </row>
    <row r="168" spans="2:9" x14ac:dyDescent="0.4">
      <c r="B168" s="30"/>
      <c r="C168" s="51"/>
      <c r="E168" s="27"/>
      <c r="F168" s="27"/>
      <c r="I168" s="27"/>
    </row>
    <row r="169" spans="2:9" x14ac:dyDescent="0.4">
      <c r="B169" s="30"/>
      <c r="C169" s="51"/>
      <c r="E169" s="27"/>
      <c r="F169" s="27"/>
      <c r="I169" s="27"/>
    </row>
    <row r="170" spans="2:9" x14ac:dyDescent="0.4">
      <c r="B170" s="30"/>
      <c r="C170" s="51"/>
      <c r="E170" s="27"/>
      <c r="F170" s="27"/>
      <c r="I170" s="27"/>
    </row>
    <row r="171" spans="2:9" x14ac:dyDescent="0.4">
      <c r="B171" s="30"/>
      <c r="C171" s="51"/>
      <c r="E171" s="27"/>
      <c r="F171" s="27"/>
      <c r="I171" s="27"/>
    </row>
    <row r="172" spans="2:9" x14ac:dyDescent="0.4">
      <c r="B172" s="30"/>
      <c r="C172" s="51"/>
      <c r="E172" s="27"/>
      <c r="F172" s="27"/>
      <c r="I172" s="27"/>
    </row>
    <row r="173" spans="2:9" x14ac:dyDescent="0.4">
      <c r="B173" s="30"/>
      <c r="C173" s="51"/>
      <c r="E173" s="27"/>
      <c r="F173" s="27"/>
      <c r="I173" s="27"/>
    </row>
    <row r="174" spans="2:9" x14ac:dyDescent="0.4">
      <c r="B174" s="30"/>
      <c r="C174" s="51"/>
      <c r="E174" s="27"/>
      <c r="F174" s="27"/>
      <c r="I174" s="27"/>
    </row>
    <row r="175" spans="2:9" x14ac:dyDescent="0.4">
      <c r="B175" s="30"/>
      <c r="C175" s="51"/>
      <c r="E175" s="27"/>
      <c r="F175" s="27"/>
      <c r="I175" s="27"/>
    </row>
    <row r="176" spans="2:9" x14ac:dyDescent="0.4">
      <c r="B176" s="30"/>
      <c r="C176" s="51"/>
      <c r="E176" s="27"/>
      <c r="F176" s="27"/>
      <c r="I176" s="27"/>
    </row>
    <row r="177" spans="2:9" x14ac:dyDescent="0.4">
      <c r="B177" s="30"/>
      <c r="C177" s="51"/>
      <c r="E177" s="27"/>
      <c r="F177" s="27"/>
      <c r="I177" s="27"/>
    </row>
    <row r="178" spans="2:9" x14ac:dyDescent="0.4">
      <c r="B178" s="30"/>
      <c r="C178" s="51"/>
      <c r="E178" s="27"/>
      <c r="F178" s="27"/>
      <c r="I178" s="27"/>
    </row>
    <row r="179" spans="2:9" x14ac:dyDescent="0.4">
      <c r="B179" s="30"/>
      <c r="C179" s="51"/>
      <c r="E179" s="27"/>
      <c r="F179" s="27"/>
      <c r="I179" s="27"/>
    </row>
    <row r="180" spans="2:9" x14ac:dyDescent="0.4">
      <c r="B180" s="30"/>
      <c r="C180" s="51"/>
      <c r="E180" s="27"/>
      <c r="F180" s="27"/>
      <c r="I180" s="27"/>
    </row>
    <row r="181" spans="2:9" x14ac:dyDescent="0.4">
      <c r="B181" s="30"/>
      <c r="C181" s="51"/>
      <c r="E181" s="27"/>
      <c r="F181" s="27"/>
      <c r="I181" s="27"/>
    </row>
    <row r="182" spans="2:9" x14ac:dyDescent="0.4">
      <c r="B182" s="30"/>
      <c r="C182" s="51"/>
      <c r="E182" s="27"/>
      <c r="F182" s="27"/>
      <c r="I182" s="27"/>
    </row>
    <row r="183" spans="2:9" x14ac:dyDescent="0.4">
      <c r="B183" s="30"/>
      <c r="C183" s="51"/>
      <c r="E183" s="27"/>
      <c r="F183" s="27"/>
      <c r="I183" s="27"/>
    </row>
    <row r="184" spans="2:9" x14ac:dyDescent="0.4">
      <c r="B184" s="30"/>
      <c r="C184" s="51"/>
      <c r="E184" s="27"/>
      <c r="F184" s="27"/>
      <c r="I184" s="27"/>
    </row>
    <row r="185" spans="2:9" x14ac:dyDescent="0.4">
      <c r="B185" s="30"/>
      <c r="C185" s="51"/>
      <c r="E185" s="27"/>
      <c r="F185" s="27"/>
      <c r="I185" s="27"/>
    </row>
    <row r="186" spans="2:9" x14ac:dyDescent="0.4">
      <c r="B186" s="30"/>
      <c r="C186" s="51"/>
      <c r="E186" s="27"/>
      <c r="F186" s="27"/>
      <c r="I186" s="27"/>
    </row>
    <row r="187" spans="2:9" x14ac:dyDescent="0.4">
      <c r="B187" s="30"/>
      <c r="C187" s="51"/>
      <c r="E187" s="27"/>
      <c r="F187" s="27"/>
      <c r="I187" s="27"/>
    </row>
    <row r="188" spans="2:9" x14ac:dyDescent="0.4">
      <c r="B188" s="30"/>
      <c r="C188" s="51"/>
      <c r="E188" s="27"/>
      <c r="F188" s="27"/>
      <c r="I188" s="27"/>
    </row>
    <row r="189" spans="2:9" x14ac:dyDescent="0.4">
      <c r="B189" s="30"/>
      <c r="C189" s="51"/>
      <c r="E189" s="27"/>
      <c r="F189" s="27"/>
      <c r="I189" s="27"/>
    </row>
    <row r="190" spans="2:9" x14ac:dyDescent="0.4">
      <c r="B190" s="30"/>
      <c r="C190" s="51"/>
      <c r="E190" s="27"/>
      <c r="F190" s="27"/>
      <c r="I190" s="27"/>
    </row>
    <row r="191" spans="2:9" x14ac:dyDescent="0.4">
      <c r="B191" s="30"/>
      <c r="C191" s="51"/>
      <c r="E191" s="27"/>
      <c r="F191" s="27"/>
      <c r="I191" s="27"/>
    </row>
    <row r="192" spans="2:9" x14ac:dyDescent="0.4">
      <c r="B192" s="30"/>
      <c r="C192" s="51"/>
      <c r="E192" s="27"/>
      <c r="F192" s="27"/>
      <c r="I192" s="27"/>
    </row>
    <row r="193" spans="2:9" x14ac:dyDescent="0.4">
      <c r="B193" s="30"/>
      <c r="C193" s="51"/>
      <c r="E193" s="27"/>
      <c r="F193" s="27"/>
      <c r="I193" s="27"/>
    </row>
    <row r="194" spans="2:9" x14ac:dyDescent="0.4">
      <c r="B194" s="30"/>
      <c r="C194" s="51"/>
      <c r="E194" s="27"/>
      <c r="F194" s="27"/>
      <c r="I194" s="27"/>
    </row>
    <row r="195" spans="2:9" x14ac:dyDescent="0.4">
      <c r="B195" s="30"/>
      <c r="C195" s="51"/>
      <c r="E195" s="27"/>
      <c r="F195" s="27"/>
      <c r="I195" s="27"/>
    </row>
    <row r="196" spans="2:9" x14ac:dyDescent="0.4">
      <c r="B196" s="30"/>
      <c r="C196" s="51"/>
      <c r="E196" s="27"/>
      <c r="F196" s="27"/>
      <c r="I196" s="27"/>
    </row>
    <row r="197" spans="2:9" x14ac:dyDescent="0.4">
      <c r="B197" s="30"/>
      <c r="C197" s="51"/>
      <c r="E197" s="27"/>
      <c r="F197" s="27"/>
      <c r="I197" s="27"/>
    </row>
    <row r="198" spans="2:9" x14ac:dyDescent="0.4">
      <c r="B198" s="30"/>
      <c r="C198" s="51"/>
      <c r="E198" s="27"/>
      <c r="F198" s="27"/>
      <c r="I198" s="27"/>
    </row>
    <row r="199" spans="2:9" x14ac:dyDescent="0.4">
      <c r="B199" s="30"/>
      <c r="C199" s="51"/>
      <c r="E199" s="27"/>
      <c r="F199" s="27"/>
      <c r="I199" s="27"/>
    </row>
    <row r="200" spans="2:9" x14ac:dyDescent="0.4">
      <c r="B200" s="30"/>
      <c r="C200" s="51"/>
      <c r="E200" s="27"/>
      <c r="F200" s="27"/>
      <c r="I200" s="27"/>
    </row>
    <row r="201" spans="2:9" x14ac:dyDescent="0.4">
      <c r="B201" s="30"/>
      <c r="C201" s="51"/>
      <c r="E201" s="27"/>
      <c r="F201" s="27"/>
      <c r="I201" s="27"/>
    </row>
    <row r="202" spans="2:9" x14ac:dyDescent="0.4">
      <c r="B202" s="30"/>
      <c r="C202" s="51"/>
      <c r="E202" s="27"/>
      <c r="F202" s="27"/>
      <c r="I202" s="27"/>
    </row>
    <row r="203" spans="2:9" x14ac:dyDescent="0.4">
      <c r="B203" s="30"/>
      <c r="C203" s="51"/>
      <c r="E203" s="27"/>
      <c r="F203" s="27"/>
      <c r="I203" s="27"/>
    </row>
    <row r="204" spans="2:9" x14ac:dyDescent="0.4">
      <c r="B204" s="30"/>
      <c r="C204" s="51"/>
      <c r="E204" s="27"/>
      <c r="F204" s="27"/>
      <c r="I204" s="27"/>
    </row>
    <row r="205" spans="2:9" x14ac:dyDescent="0.4">
      <c r="B205" s="30"/>
      <c r="C205" s="51"/>
      <c r="E205" s="27"/>
      <c r="F205" s="27"/>
      <c r="I205" s="27"/>
    </row>
    <row r="206" spans="2:9" x14ac:dyDescent="0.4">
      <c r="B206" s="30"/>
      <c r="C206" s="51"/>
      <c r="E206" s="27"/>
      <c r="F206" s="27"/>
      <c r="I206" s="27"/>
    </row>
    <row r="207" spans="2:9" x14ac:dyDescent="0.4">
      <c r="B207" s="30"/>
      <c r="C207" s="51"/>
      <c r="E207" s="27"/>
      <c r="F207" s="27"/>
      <c r="I207" s="27"/>
    </row>
    <row r="208" spans="2:9" x14ac:dyDescent="0.4">
      <c r="B208" s="30"/>
      <c r="C208" s="51"/>
      <c r="E208" s="27"/>
      <c r="F208" s="27"/>
      <c r="I208" s="27"/>
    </row>
    <row r="209" spans="2:9" x14ac:dyDescent="0.4">
      <c r="B209" s="30"/>
      <c r="C209" s="51"/>
      <c r="E209" s="27"/>
      <c r="F209" s="27"/>
      <c r="I209" s="27"/>
    </row>
    <row r="210" spans="2:9" x14ac:dyDescent="0.4">
      <c r="B210" s="30"/>
      <c r="C210" s="51"/>
      <c r="E210" s="27"/>
      <c r="F210" s="27"/>
      <c r="I210" s="27"/>
    </row>
    <row r="211" spans="2:9" x14ac:dyDescent="0.4">
      <c r="B211" s="30"/>
      <c r="C211" s="51"/>
      <c r="E211" s="27"/>
      <c r="F211" s="27"/>
      <c r="I211" s="27"/>
    </row>
    <row r="212" spans="2:9" x14ac:dyDescent="0.4">
      <c r="B212" s="30"/>
      <c r="C212" s="51"/>
      <c r="E212" s="27"/>
      <c r="F212" s="27"/>
      <c r="I212" s="27"/>
    </row>
    <row r="213" spans="2:9" x14ac:dyDescent="0.4">
      <c r="B213" s="30"/>
      <c r="C213" s="51"/>
      <c r="E213" s="27"/>
      <c r="F213" s="27"/>
      <c r="I213" s="27"/>
    </row>
    <row r="214" spans="2:9" x14ac:dyDescent="0.4">
      <c r="B214" s="30"/>
      <c r="C214" s="51"/>
      <c r="E214" s="27"/>
      <c r="F214" s="27"/>
      <c r="I214" s="27"/>
    </row>
    <row r="215" spans="2:9" x14ac:dyDescent="0.4">
      <c r="B215" s="30"/>
      <c r="C215" s="51"/>
      <c r="E215" s="27"/>
      <c r="F215" s="27"/>
      <c r="I215" s="27"/>
    </row>
    <row r="216" spans="2:9" x14ac:dyDescent="0.4">
      <c r="B216" s="30"/>
      <c r="C216" s="51"/>
      <c r="E216" s="27"/>
      <c r="F216" s="27"/>
      <c r="I216" s="27"/>
    </row>
    <row r="217" spans="2:9" x14ac:dyDescent="0.4">
      <c r="B217" s="30"/>
      <c r="C217" s="51"/>
      <c r="E217" s="27"/>
      <c r="F217" s="27"/>
      <c r="I217" s="27"/>
    </row>
    <row r="218" spans="2:9" x14ac:dyDescent="0.4">
      <c r="B218" s="30"/>
      <c r="C218" s="51"/>
      <c r="E218" s="27"/>
      <c r="F218" s="27"/>
      <c r="I218" s="27"/>
    </row>
    <row r="219" spans="2:9" x14ac:dyDescent="0.4">
      <c r="B219" s="30"/>
      <c r="C219" s="51"/>
      <c r="E219" s="27"/>
      <c r="F219" s="27"/>
      <c r="I219" s="27"/>
    </row>
    <row r="220" spans="2:9" x14ac:dyDescent="0.4">
      <c r="B220" s="30"/>
      <c r="C220" s="51"/>
      <c r="E220" s="27"/>
      <c r="F220" s="27"/>
      <c r="I220" s="27"/>
    </row>
    <row r="221" spans="2:9" x14ac:dyDescent="0.4">
      <c r="B221" s="30"/>
      <c r="C221" s="51"/>
      <c r="E221" s="27"/>
      <c r="F221" s="27"/>
      <c r="I221" s="27"/>
    </row>
    <row r="222" spans="2:9" x14ac:dyDescent="0.4">
      <c r="B222" s="30"/>
      <c r="C222" s="51"/>
      <c r="E222" s="27"/>
      <c r="F222" s="27"/>
      <c r="I222" s="27"/>
    </row>
    <row r="223" spans="2:9" x14ac:dyDescent="0.4">
      <c r="B223" s="30"/>
      <c r="C223" s="51"/>
      <c r="E223" s="27"/>
      <c r="F223" s="27"/>
      <c r="I223" s="27"/>
    </row>
    <row r="224" spans="2:9" x14ac:dyDescent="0.4">
      <c r="B224" s="30"/>
      <c r="C224" s="51"/>
      <c r="E224" s="27"/>
      <c r="F224" s="27"/>
      <c r="I224" s="27"/>
    </row>
    <row r="225" spans="2:9" x14ac:dyDescent="0.4">
      <c r="B225" s="30"/>
      <c r="C225" s="51"/>
      <c r="E225" s="27"/>
      <c r="F225" s="27"/>
      <c r="I225" s="27"/>
    </row>
    <row r="226" spans="2:9" x14ac:dyDescent="0.4">
      <c r="B226" s="30"/>
      <c r="C226" s="51"/>
      <c r="E226" s="27"/>
      <c r="F226" s="27"/>
      <c r="I226" s="27"/>
    </row>
    <row r="227" spans="2:9" x14ac:dyDescent="0.4">
      <c r="B227" s="30"/>
      <c r="C227" s="51"/>
      <c r="E227" s="27"/>
      <c r="F227" s="27"/>
      <c r="I227" s="27"/>
    </row>
    <row r="228" spans="2:9" x14ac:dyDescent="0.4">
      <c r="B228" s="30"/>
      <c r="C228" s="51"/>
      <c r="E228" s="27"/>
      <c r="F228" s="27"/>
      <c r="I228" s="27"/>
    </row>
    <row r="229" spans="2:9" x14ac:dyDescent="0.4">
      <c r="B229" s="30"/>
      <c r="C229" s="51"/>
      <c r="E229" s="27"/>
      <c r="F229" s="27"/>
      <c r="I229" s="27"/>
    </row>
    <row r="230" spans="2:9" x14ac:dyDescent="0.4">
      <c r="B230" s="30"/>
      <c r="C230" s="51"/>
      <c r="E230" s="27"/>
      <c r="F230" s="27"/>
      <c r="I230" s="27"/>
    </row>
    <row r="231" spans="2:9" x14ac:dyDescent="0.4">
      <c r="B231" s="30"/>
      <c r="C231" s="51"/>
      <c r="E231" s="27"/>
      <c r="F231" s="27"/>
      <c r="I231" s="27"/>
    </row>
    <row r="232" spans="2:9" x14ac:dyDescent="0.4">
      <c r="B232" s="30"/>
      <c r="C232" s="51"/>
      <c r="E232" s="27"/>
      <c r="F232" s="27"/>
      <c r="I232" s="27"/>
    </row>
    <row r="233" spans="2:9" x14ac:dyDescent="0.4">
      <c r="B233" s="30"/>
      <c r="C233" s="51"/>
      <c r="E233" s="27"/>
      <c r="F233" s="27"/>
      <c r="I233" s="27"/>
    </row>
    <row r="234" spans="2:9" x14ac:dyDescent="0.4">
      <c r="B234" s="30"/>
      <c r="C234" s="51"/>
      <c r="E234" s="27"/>
      <c r="F234" s="27"/>
      <c r="I234" s="27"/>
    </row>
    <row r="235" spans="2:9" x14ac:dyDescent="0.4">
      <c r="B235" s="30"/>
      <c r="C235" s="51"/>
      <c r="E235" s="27"/>
      <c r="F235" s="27"/>
      <c r="I235" s="27"/>
    </row>
    <row r="236" spans="2:9" x14ac:dyDescent="0.4">
      <c r="B236" s="30"/>
      <c r="C236" s="51"/>
      <c r="E236" s="27"/>
      <c r="F236" s="27"/>
      <c r="I236" s="27"/>
    </row>
    <row r="237" spans="2:9" x14ac:dyDescent="0.4">
      <c r="B237" s="30"/>
      <c r="C237" s="51"/>
      <c r="E237" s="27"/>
      <c r="F237" s="27"/>
      <c r="I237" s="27"/>
    </row>
    <row r="238" spans="2:9" x14ac:dyDescent="0.4">
      <c r="B238" s="30"/>
      <c r="C238" s="51"/>
      <c r="E238" s="27"/>
      <c r="F238" s="27"/>
      <c r="I238" s="27"/>
    </row>
    <row r="239" spans="2:9" x14ac:dyDescent="0.4">
      <c r="B239" s="30"/>
      <c r="C239" s="51"/>
      <c r="E239" s="27"/>
      <c r="F239" s="27"/>
      <c r="I239" s="27"/>
    </row>
    <row r="240" spans="2:9" x14ac:dyDescent="0.4">
      <c r="B240" s="30"/>
      <c r="C240" s="51"/>
      <c r="E240" s="27"/>
      <c r="F240" s="27"/>
      <c r="I240" s="27"/>
    </row>
    <row r="241" spans="2:9" x14ac:dyDescent="0.4">
      <c r="B241" s="30"/>
      <c r="C241" s="51"/>
      <c r="E241" s="27"/>
      <c r="F241" s="27"/>
      <c r="I241" s="27"/>
    </row>
  </sheetData>
  <mergeCells count="19">
    <mergeCell ref="Q38:AC38"/>
    <mergeCell ref="AE38:AK38"/>
    <mergeCell ref="O5:O6"/>
    <mergeCell ref="AM5:AM6"/>
    <mergeCell ref="Q5:AC5"/>
    <mergeCell ref="AE5:AK5"/>
    <mergeCell ref="K3:L3"/>
    <mergeCell ref="B4:H4"/>
    <mergeCell ref="I4:J4"/>
    <mergeCell ref="B5:C6"/>
    <mergeCell ref="E5:E6"/>
    <mergeCell ref="F5:G6"/>
    <mergeCell ref="I5:I6"/>
    <mergeCell ref="K5:L6"/>
    <mergeCell ref="B35:C35"/>
    <mergeCell ref="B2:H2"/>
    <mergeCell ref="I2:J2"/>
    <mergeCell ref="B3:H3"/>
    <mergeCell ref="I3:J3"/>
  </mergeCells>
  <printOptions horizontalCentered="1" verticalCentered="1"/>
  <pageMargins left="0.19685039370078741" right="0.19685039370078741" top="0.19685039370078741" bottom="0.59055118110236227" header="0.19685039370078741" footer="0.39370078740157483"/>
  <pageSetup scale="37" orientation="landscape" horizontalDpi="360" verticalDpi="360" r:id="rId1"/>
  <headerFooter>
    <oddFooter>&amp;C&amp;14Página &amp;P de &amp;N</oddFooter>
  </headerFooter>
  <colBreaks count="1" manualBreakCount="1">
    <brk id="16" max="1048575" man="1"/>
  </colBreaks>
  <ignoredErrors>
    <ignoredError sqref="L15"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0"/>
  <sheetViews>
    <sheetView zoomScale="90" zoomScaleNormal="90" workbookViewId="0">
      <pane xSplit="2" ySplit="1" topLeftCell="C33" activePane="bottomRight" state="frozen"/>
      <selection pane="topRight" activeCell="C1" sqref="C1"/>
      <selection pane="bottomLeft" activeCell="A2" sqref="A2"/>
      <selection pane="bottomRight" activeCell="C38" sqref="C38"/>
    </sheetView>
  </sheetViews>
  <sheetFormatPr baseColWidth="10" defaultColWidth="11.44140625" defaultRowHeight="17.399999999999999" x14ac:dyDescent="0.25"/>
  <cols>
    <col min="1" max="1" width="6.5546875" style="37" customWidth="1"/>
    <col min="2" max="2" width="17.5546875" style="33" customWidth="1"/>
    <col min="3" max="3" width="78.109375" style="38" customWidth="1"/>
    <col min="4" max="16384" width="11.44140625" style="33"/>
  </cols>
  <sheetData>
    <row r="1" spans="1:3" ht="30" customHeight="1" x14ac:dyDescent="0.25">
      <c r="A1" s="1333" t="s">
        <v>835</v>
      </c>
      <c r="B1" s="1334"/>
      <c r="C1" s="1335"/>
    </row>
    <row r="2" spans="1:3" ht="24.75" customHeight="1" x14ac:dyDescent="0.25">
      <c r="A2" s="34">
        <v>1</v>
      </c>
      <c r="B2" s="35" t="s">
        <v>45</v>
      </c>
      <c r="C2" s="36" t="s">
        <v>859</v>
      </c>
    </row>
    <row r="3" spans="1:3" ht="35.4" customHeight="1" x14ac:dyDescent="0.25">
      <c r="A3" s="34">
        <v>2</v>
      </c>
      <c r="B3" s="35" t="s">
        <v>428</v>
      </c>
      <c r="C3" s="36" t="s">
        <v>445</v>
      </c>
    </row>
    <row r="4" spans="1:3" ht="24.75" customHeight="1" x14ac:dyDescent="0.25">
      <c r="A4" s="34">
        <v>3</v>
      </c>
      <c r="B4" s="35" t="s">
        <v>430</v>
      </c>
      <c r="C4" s="36" t="s">
        <v>446</v>
      </c>
    </row>
    <row r="5" spans="1:3" ht="34.5" customHeight="1" x14ac:dyDescent="0.25">
      <c r="A5" s="34">
        <v>4</v>
      </c>
      <c r="B5" s="35" t="s">
        <v>705</v>
      </c>
      <c r="C5" s="36" t="s">
        <v>704</v>
      </c>
    </row>
    <row r="6" spans="1:3" ht="24.75" customHeight="1" x14ac:dyDescent="0.25">
      <c r="A6" s="34">
        <v>5</v>
      </c>
      <c r="B6" s="35" t="s">
        <v>27</v>
      </c>
      <c r="C6" s="36" t="s">
        <v>444</v>
      </c>
    </row>
    <row r="7" spans="1:3" ht="24.75" customHeight="1" x14ac:dyDescent="0.25">
      <c r="A7" s="34">
        <v>6</v>
      </c>
      <c r="B7" s="35" t="s">
        <v>702</v>
      </c>
      <c r="C7" s="36" t="s">
        <v>701</v>
      </c>
    </row>
    <row r="8" spans="1:3" ht="24.75" customHeight="1" x14ac:dyDescent="0.25">
      <c r="A8" s="34">
        <v>7</v>
      </c>
      <c r="B8" s="35" t="s">
        <v>359</v>
      </c>
      <c r="C8" s="36" t="s">
        <v>448</v>
      </c>
    </row>
    <row r="9" spans="1:3" ht="24.75" customHeight="1" x14ac:dyDescent="0.25">
      <c r="A9" s="34">
        <v>8</v>
      </c>
      <c r="B9" s="35" t="s">
        <v>706</v>
      </c>
      <c r="C9" s="36" t="s">
        <v>324</v>
      </c>
    </row>
    <row r="10" spans="1:3" ht="24.75" customHeight="1" x14ac:dyDescent="0.25">
      <c r="A10" s="34">
        <v>9</v>
      </c>
      <c r="B10" s="35" t="s">
        <v>571</v>
      </c>
      <c r="C10" s="36" t="s">
        <v>565</v>
      </c>
    </row>
    <row r="11" spans="1:3" ht="24.75" customHeight="1" x14ac:dyDescent="0.25">
      <c r="A11" s="34">
        <v>10</v>
      </c>
      <c r="B11" s="35" t="s">
        <v>364</v>
      </c>
      <c r="C11" s="36" t="s">
        <v>449</v>
      </c>
    </row>
    <row r="12" spans="1:3" ht="24.75" customHeight="1" x14ac:dyDescent="0.25">
      <c r="A12" s="34">
        <v>11</v>
      </c>
      <c r="B12" s="35" t="s">
        <v>414</v>
      </c>
      <c r="C12" s="36" t="s">
        <v>447</v>
      </c>
    </row>
    <row r="13" spans="1:3" ht="24.75" customHeight="1" x14ac:dyDescent="0.25">
      <c r="A13" s="34">
        <v>12</v>
      </c>
      <c r="B13" s="35" t="s">
        <v>357</v>
      </c>
      <c r="C13" s="36" t="s">
        <v>450</v>
      </c>
    </row>
    <row r="14" spans="1:3" ht="24.75" customHeight="1" x14ac:dyDescent="0.25">
      <c r="A14" s="34">
        <v>13</v>
      </c>
      <c r="B14" s="35" t="s">
        <v>67</v>
      </c>
      <c r="C14" s="36" t="s">
        <v>443</v>
      </c>
    </row>
    <row r="15" spans="1:3" ht="24.75" customHeight="1" x14ac:dyDescent="0.25">
      <c r="A15" s="34">
        <v>14</v>
      </c>
      <c r="B15" s="35" t="s">
        <v>427</v>
      </c>
      <c r="C15" s="36" t="s">
        <v>451</v>
      </c>
    </row>
    <row r="16" spans="1:3" ht="24.75" customHeight="1" x14ac:dyDescent="0.25">
      <c r="A16" s="34">
        <v>15</v>
      </c>
      <c r="B16" s="35" t="s">
        <v>68</v>
      </c>
      <c r="C16" s="36" t="s">
        <v>452</v>
      </c>
    </row>
    <row r="17" spans="1:3" ht="28.8" customHeight="1" x14ac:dyDescent="0.25">
      <c r="A17" s="34">
        <v>16</v>
      </c>
      <c r="B17" s="35" t="s">
        <v>1292</v>
      </c>
      <c r="C17" s="36" t="s">
        <v>1293</v>
      </c>
    </row>
    <row r="18" spans="1:3" ht="24.75" customHeight="1" x14ac:dyDescent="0.25">
      <c r="A18" s="34">
        <v>17</v>
      </c>
      <c r="B18" s="35" t="s">
        <v>429</v>
      </c>
      <c r="C18" s="36" t="s">
        <v>372</v>
      </c>
    </row>
    <row r="19" spans="1:3" ht="24.75" customHeight="1" x14ac:dyDescent="0.25">
      <c r="A19" s="34">
        <v>18</v>
      </c>
      <c r="B19" s="35" t="s">
        <v>569</v>
      </c>
      <c r="C19" s="36" t="s">
        <v>570</v>
      </c>
    </row>
    <row r="20" spans="1:3" ht="24.75" customHeight="1" x14ac:dyDescent="0.25">
      <c r="A20" s="34">
        <v>19</v>
      </c>
      <c r="B20" s="35" t="s">
        <v>751</v>
      </c>
      <c r="C20" s="36" t="str">
        <f>GENERAL!B11</f>
        <v>AUDITORÍAS DE LEY CON FECHA DE ENTREGA</v>
      </c>
    </row>
    <row r="21" spans="1:3" ht="24.75" customHeight="1" x14ac:dyDescent="0.25">
      <c r="A21" s="34">
        <v>20</v>
      </c>
      <c r="B21" s="35" t="s">
        <v>1298</v>
      </c>
      <c r="C21" s="36" t="s">
        <v>1299</v>
      </c>
    </row>
    <row r="22" spans="1:3" ht="36.6" customHeight="1" x14ac:dyDescent="0.25">
      <c r="A22" s="34">
        <v>21</v>
      </c>
      <c r="B22" s="35" t="s">
        <v>752</v>
      </c>
      <c r="C22" s="36" t="str">
        <f>GENERAL!B32</f>
        <v>AUDITORÍAS DE LEY SIN FECHA DE ENTREGA</v>
      </c>
    </row>
    <row r="23" spans="1:3" ht="37.5" customHeight="1" x14ac:dyDescent="0.25">
      <c r="A23" s="34">
        <v>22</v>
      </c>
      <c r="B23" s="35" t="s">
        <v>703</v>
      </c>
      <c r="C23" s="36" t="s">
        <v>691</v>
      </c>
    </row>
    <row r="24" spans="1:3" ht="24.75" customHeight="1" x14ac:dyDescent="0.25">
      <c r="A24" s="34">
        <v>23</v>
      </c>
      <c r="B24" s="35" t="s">
        <v>423</v>
      </c>
      <c r="C24" s="36" t="s">
        <v>454</v>
      </c>
    </row>
    <row r="25" spans="1:3" ht="31.2" customHeight="1" x14ac:dyDescent="0.25">
      <c r="A25" s="34">
        <v>24</v>
      </c>
      <c r="B25" s="35" t="s">
        <v>415</v>
      </c>
      <c r="C25" s="36" t="s">
        <v>453</v>
      </c>
    </row>
    <row r="26" spans="1:3" ht="24.75" customHeight="1" x14ac:dyDescent="0.25">
      <c r="A26" s="34">
        <v>25</v>
      </c>
      <c r="B26" s="35" t="s">
        <v>356</v>
      </c>
      <c r="C26" s="36" t="s">
        <v>455</v>
      </c>
    </row>
    <row r="27" spans="1:3" ht="24.75" customHeight="1" x14ac:dyDescent="0.25">
      <c r="A27" s="34">
        <v>26</v>
      </c>
      <c r="B27" s="35" t="s">
        <v>424</v>
      </c>
      <c r="C27" s="36" t="s">
        <v>456</v>
      </c>
    </row>
    <row r="28" spans="1:3" ht="24.75" customHeight="1" x14ac:dyDescent="0.25">
      <c r="A28" s="34">
        <v>27</v>
      </c>
      <c r="B28" s="35" t="s">
        <v>425</v>
      </c>
      <c r="C28" s="36" t="s">
        <v>457</v>
      </c>
    </row>
    <row r="29" spans="1:3" ht="24.75" customHeight="1" x14ac:dyDescent="0.25">
      <c r="A29" s="34">
        <v>28</v>
      </c>
      <c r="B29" s="35" t="s">
        <v>426</v>
      </c>
      <c r="C29" s="36" t="s">
        <v>458</v>
      </c>
    </row>
    <row r="30" spans="1:3" ht="24.75" customHeight="1" x14ac:dyDescent="0.25">
      <c r="A30" s="34">
        <v>29</v>
      </c>
      <c r="B30" s="35" t="s">
        <v>46</v>
      </c>
      <c r="C30" s="36" t="s">
        <v>459</v>
      </c>
    </row>
    <row r="31" spans="1:3" ht="24.75" customHeight="1" x14ac:dyDescent="0.25">
      <c r="A31" s="34">
        <v>30</v>
      </c>
      <c r="B31" s="35" t="s">
        <v>371</v>
      </c>
      <c r="C31" s="36" t="s">
        <v>460</v>
      </c>
    </row>
    <row r="32" spans="1:3" ht="24.75" customHeight="1" x14ac:dyDescent="0.25">
      <c r="A32" s="34">
        <v>31</v>
      </c>
      <c r="B32" s="35" t="s">
        <v>47</v>
      </c>
      <c r="C32" s="36" t="s">
        <v>461</v>
      </c>
    </row>
    <row r="33" spans="1:3" ht="24.75" customHeight="1" x14ac:dyDescent="0.25">
      <c r="A33" s="34">
        <v>32</v>
      </c>
      <c r="B33" s="35" t="s">
        <v>69</v>
      </c>
      <c r="C33" s="36" t="s">
        <v>462</v>
      </c>
    </row>
    <row r="34" spans="1:3" ht="24.75" customHeight="1" x14ac:dyDescent="0.25">
      <c r="A34" s="34">
        <v>33</v>
      </c>
      <c r="B34" s="35" t="s">
        <v>358</v>
      </c>
      <c r="C34" s="36" t="s">
        <v>463</v>
      </c>
    </row>
    <row r="35" spans="1:3" ht="24.75" customHeight="1" x14ac:dyDescent="0.25">
      <c r="A35" s="34">
        <v>34</v>
      </c>
      <c r="B35" s="35" t="s">
        <v>431</v>
      </c>
      <c r="C35" s="36" t="s">
        <v>329</v>
      </c>
    </row>
    <row r="36" spans="1:3" ht="24.75" customHeight="1" x14ac:dyDescent="0.25">
      <c r="A36" s="34">
        <v>35</v>
      </c>
      <c r="B36" s="35" t="s">
        <v>3</v>
      </c>
      <c r="C36" s="36" t="s">
        <v>464</v>
      </c>
    </row>
    <row r="37" spans="1:3" ht="24.75" customHeight="1" x14ac:dyDescent="0.25">
      <c r="A37" s="34">
        <v>36</v>
      </c>
      <c r="B37" s="35" t="s">
        <v>400</v>
      </c>
      <c r="C37" s="36" t="s">
        <v>465</v>
      </c>
    </row>
    <row r="38" spans="1:3" ht="24.75" customHeight="1" x14ac:dyDescent="0.25">
      <c r="A38" s="34">
        <v>37</v>
      </c>
      <c r="B38" s="35" t="s">
        <v>1007</v>
      </c>
      <c r="C38" s="36" t="s">
        <v>1006</v>
      </c>
    </row>
    <row r="39" spans="1:3" ht="24.75" customHeight="1" x14ac:dyDescent="0.25">
      <c r="A39" s="34">
        <v>38</v>
      </c>
      <c r="B39" s="35" t="s">
        <v>122</v>
      </c>
      <c r="C39" s="36" t="s">
        <v>466</v>
      </c>
    </row>
    <row r="40" spans="1:3" ht="24.75" customHeight="1" x14ac:dyDescent="0.25">
      <c r="A40" s="34">
        <v>39</v>
      </c>
      <c r="B40" s="35" t="s">
        <v>2</v>
      </c>
      <c r="C40" s="36" t="s">
        <v>467</v>
      </c>
    </row>
    <row r="41" spans="1:3" ht="35.4" customHeight="1" x14ac:dyDescent="0.25">
      <c r="A41" s="34">
        <v>40</v>
      </c>
      <c r="B41" s="35" t="s">
        <v>366</v>
      </c>
      <c r="C41" s="36" t="s">
        <v>468</v>
      </c>
    </row>
    <row r="42" spans="1:3" ht="32.4" customHeight="1" x14ac:dyDescent="0.25">
      <c r="A42" s="34">
        <v>41</v>
      </c>
      <c r="B42" s="35" t="s">
        <v>365</v>
      </c>
      <c r="C42" s="36" t="s">
        <v>453</v>
      </c>
    </row>
    <row r="43" spans="1:3" ht="24.75" customHeight="1" x14ac:dyDescent="0.25">
      <c r="A43" s="34">
        <v>42</v>
      </c>
      <c r="B43" s="35" t="s">
        <v>367</v>
      </c>
      <c r="C43" s="36" t="s">
        <v>469</v>
      </c>
    </row>
    <row r="44" spans="1:3" ht="24.75" customHeight="1" x14ac:dyDescent="0.25">
      <c r="A44" s="34">
        <v>43</v>
      </c>
      <c r="B44" s="35" t="s">
        <v>244</v>
      </c>
      <c r="C44" s="36" t="s">
        <v>470</v>
      </c>
    </row>
    <row r="45" spans="1:3" ht="40.5" customHeight="1" x14ac:dyDescent="0.25">
      <c r="A45" s="34">
        <v>44</v>
      </c>
      <c r="B45" s="35" t="s">
        <v>294</v>
      </c>
      <c r="C45" s="36" t="s">
        <v>471</v>
      </c>
    </row>
    <row r="46" spans="1:3" ht="39" customHeight="1" x14ac:dyDescent="0.25">
      <c r="A46" s="34">
        <v>45</v>
      </c>
      <c r="B46" s="35" t="s">
        <v>300</v>
      </c>
      <c r="C46" s="36" t="s">
        <v>472</v>
      </c>
    </row>
    <row r="47" spans="1:3" ht="27.75" customHeight="1" x14ac:dyDescent="0.25">
      <c r="A47" s="34">
        <v>46</v>
      </c>
      <c r="B47" s="35" t="s">
        <v>362</v>
      </c>
      <c r="C47" s="36" t="s">
        <v>473</v>
      </c>
    </row>
    <row r="48" spans="1:3" ht="27.75" customHeight="1" x14ac:dyDescent="0.25">
      <c r="A48" s="34">
        <v>47</v>
      </c>
      <c r="B48" s="35" t="s">
        <v>709</v>
      </c>
      <c r="C48" s="36" t="s">
        <v>710</v>
      </c>
    </row>
    <row r="49" spans="1:3" ht="27.75" customHeight="1" x14ac:dyDescent="0.25">
      <c r="A49" s="34">
        <v>48</v>
      </c>
      <c r="B49" s="35" t="s">
        <v>790</v>
      </c>
      <c r="C49" s="36" t="s">
        <v>791</v>
      </c>
    </row>
    <row r="50" spans="1:3" ht="24.75" customHeight="1" x14ac:dyDescent="0.25">
      <c r="A50" s="34">
        <v>49</v>
      </c>
      <c r="B50" s="35" t="s">
        <v>851</v>
      </c>
      <c r="C50" s="36" t="s">
        <v>852</v>
      </c>
    </row>
    <row r="51" spans="1:3" ht="24.75" customHeight="1" x14ac:dyDescent="0.25">
      <c r="A51" s="34">
        <v>50</v>
      </c>
      <c r="B51" s="35" t="s">
        <v>800</v>
      </c>
      <c r="C51" s="36" t="s">
        <v>799</v>
      </c>
    </row>
    <row r="52" spans="1:3" ht="24.75" customHeight="1" x14ac:dyDescent="0.25">
      <c r="A52" s="34">
        <v>51</v>
      </c>
      <c r="B52" s="35" t="s">
        <v>214</v>
      </c>
      <c r="C52" s="36" t="s">
        <v>474</v>
      </c>
    </row>
    <row r="53" spans="1:3" ht="24.75" customHeight="1" x14ac:dyDescent="0.25">
      <c r="A53" s="34">
        <v>52</v>
      </c>
      <c r="B53" s="35" t="s">
        <v>361</v>
      </c>
      <c r="C53" s="36" t="s">
        <v>475</v>
      </c>
    </row>
    <row r="54" spans="1:3" ht="24.75" customHeight="1" x14ac:dyDescent="0.25">
      <c r="A54" s="34">
        <v>53</v>
      </c>
      <c r="B54" s="35" t="s">
        <v>28</v>
      </c>
      <c r="C54" s="36" t="s">
        <v>476</v>
      </c>
    </row>
    <row r="55" spans="1:3" ht="24.75" customHeight="1" x14ac:dyDescent="0.25">
      <c r="A55" s="34">
        <v>53</v>
      </c>
      <c r="B55" s="35" t="s">
        <v>1305</v>
      </c>
      <c r="C55" s="36" t="s">
        <v>1304</v>
      </c>
    </row>
    <row r="56" spans="1:3" ht="24.75" customHeight="1" x14ac:dyDescent="0.25">
      <c r="A56" s="34">
        <v>54</v>
      </c>
      <c r="B56" s="35" t="s">
        <v>817</v>
      </c>
      <c r="C56" s="36" t="s">
        <v>822</v>
      </c>
    </row>
    <row r="57" spans="1:3" ht="24.75" customHeight="1" x14ac:dyDescent="0.25">
      <c r="A57" s="34">
        <v>55</v>
      </c>
      <c r="B57" s="35" t="s">
        <v>1003</v>
      </c>
      <c r="C57" s="36" t="s">
        <v>1004</v>
      </c>
    </row>
    <row r="58" spans="1:3" ht="24.75" customHeight="1" x14ac:dyDescent="0.25">
      <c r="A58" s="34">
        <v>56</v>
      </c>
      <c r="B58" s="35" t="s">
        <v>360</v>
      </c>
      <c r="C58" s="36" t="s">
        <v>477</v>
      </c>
    </row>
    <row r="59" spans="1:3" ht="24.75" customHeight="1" x14ac:dyDescent="0.25">
      <c r="A59" s="34">
        <v>57</v>
      </c>
      <c r="B59" s="35" t="s">
        <v>1009</v>
      </c>
      <c r="C59" s="36" t="s">
        <v>1010</v>
      </c>
    </row>
    <row r="60" spans="1:3" ht="24.75" customHeight="1" x14ac:dyDescent="0.25">
      <c r="A60" s="34">
        <v>58</v>
      </c>
      <c r="B60" s="35" t="s">
        <v>686</v>
      </c>
      <c r="C60" s="36" t="s">
        <v>687</v>
      </c>
    </row>
  </sheetData>
  <sortState xmlns:xlrd2="http://schemas.microsoft.com/office/spreadsheetml/2017/richdata2" ref="A2:C60">
    <sortCondition ref="B2:B60"/>
  </sortState>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10"/>
  <sheetViews>
    <sheetView zoomScale="90" zoomScaleNormal="90" workbookViewId="0">
      <pane xSplit="3" ySplit="2" topLeftCell="D3" activePane="bottomRight" state="frozen"/>
      <selection pane="topRight" activeCell="C1" sqref="C1"/>
      <selection pane="bottomLeft" activeCell="A2" sqref="A2"/>
      <selection pane="bottomRight" activeCell="B2" sqref="B2:D2"/>
    </sheetView>
  </sheetViews>
  <sheetFormatPr baseColWidth="10" defaultColWidth="11.44140625" defaultRowHeight="17.399999999999999" x14ac:dyDescent="0.25"/>
  <cols>
    <col min="1" max="1" width="2.77734375" style="1344" customWidth="1"/>
    <col min="2" max="2" width="6.5546875" style="1345" customWidth="1"/>
    <col min="3" max="3" width="13.33203125" style="1344" customWidth="1"/>
    <col min="4" max="4" width="78.109375" style="1346" customWidth="1"/>
    <col min="5" max="5" width="1.88671875" style="1344" customWidth="1"/>
    <col min="6" max="16384" width="11.44140625" style="1344"/>
  </cols>
  <sheetData>
    <row r="1" spans="2:4" ht="10.199999999999999" customHeight="1" x14ac:dyDescent="0.25"/>
    <row r="2" spans="2:4" ht="30" customHeight="1" x14ac:dyDescent="0.25">
      <c r="B2" s="1349" t="s">
        <v>836</v>
      </c>
      <c r="C2" s="1350"/>
      <c r="D2" s="1351"/>
    </row>
    <row r="3" spans="2:4" ht="36" customHeight="1" x14ac:dyDescent="0.25">
      <c r="B3" s="1347">
        <v>1</v>
      </c>
      <c r="C3" s="1348" t="s">
        <v>45</v>
      </c>
      <c r="D3" s="36" t="s">
        <v>843</v>
      </c>
    </row>
    <row r="4" spans="2:4" ht="36" customHeight="1" x14ac:dyDescent="0.25">
      <c r="B4" s="1347">
        <v>2</v>
      </c>
      <c r="C4" s="1348" t="s">
        <v>850</v>
      </c>
      <c r="D4" s="36" t="s">
        <v>842</v>
      </c>
    </row>
    <row r="5" spans="2:4" ht="36" customHeight="1" x14ac:dyDescent="0.25">
      <c r="B5" s="1347">
        <v>3</v>
      </c>
      <c r="C5" s="1348" t="s">
        <v>841</v>
      </c>
      <c r="D5" s="36" t="s">
        <v>838</v>
      </c>
    </row>
    <row r="6" spans="2:4" ht="36" customHeight="1" x14ac:dyDescent="0.25">
      <c r="B6" s="1347">
        <v>4</v>
      </c>
      <c r="C6" s="1348" t="s">
        <v>849</v>
      </c>
      <c r="D6" s="36" t="s">
        <v>837</v>
      </c>
    </row>
    <row r="7" spans="2:4" ht="36" customHeight="1" x14ac:dyDescent="0.25">
      <c r="B7" s="1347">
        <v>5</v>
      </c>
      <c r="C7" s="1348" t="s">
        <v>1308</v>
      </c>
      <c r="D7" s="36" t="s">
        <v>1307</v>
      </c>
    </row>
    <row r="8" spans="2:4" ht="36" customHeight="1" x14ac:dyDescent="0.25">
      <c r="B8" s="1347">
        <v>6</v>
      </c>
      <c r="C8" s="1348" t="s">
        <v>1301</v>
      </c>
      <c r="D8" s="36" t="s">
        <v>1302</v>
      </c>
    </row>
    <row r="9" spans="2:4" ht="36" customHeight="1" x14ac:dyDescent="0.25">
      <c r="B9" s="1347">
        <v>7</v>
      </c>
      <c r="C9" s="1348" t="s">
        <v>839</v>
      </c>
      <c r="D9" s="36" t="s">
        <v>840</v>
      </c>
    </row>
    <row r="10" spans="2:4" ht="9" customHeight="1" x14ac:dyDescent="0.25"/>
  </sheetData>
  <sortState xmlns:xlrd2="http://schemas.microsoft.com/office/spreadsheetml/2017/richdata2" ref="B3:D9">
    <sortCondition ref="D3:D9"/>
  </sortState>
  <mergeCells count="1">
    <mergeCell ref="B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
  <sheetViews>
    <sheetView workbookViewId="0">
      <selection activeCell="A4" sqref="A4"/>
    </sheetView>
  </sheetViews>
  <sheetFormatPr baseColWidth="10" defaultColWidth="11.44140625" defaultRowHeight="21.6" x14ac:dyDescent="0.25"/>
  <cols>
    <col min="1" max="1" width="21.88671875" style="1" customWidth="1"/>
    <col min="2" max="2" width="8.44140625" style="1" customWidth="1"/>
    <col min="3" max="16384" width="11.44140625" style="1"/>
  </cols>
  <sheetData>
    <row r="1" spans="1:2" ht="52.2" customHeight="1" x14ac:dyDescent="0.25">
      <c r="A1" s="1336" t="s">
        <v>478</v>
      </c>
      <c r="B1" s="1337"/>
    </row>
    <row r="2" spans="1:2" ht="17.25" customHeight="1" x14ac:dyDescent="0.25">
      <c r="A2" s="3" t="s">
        <v>353</v>
      </c>
      <c r="B2" s="4"/>
    </row>
    <row r="3" spans="1:2" ht="17.25" customHeight="1" x14ac:dyDescent="0.25">
      <c r="A3" s="5" t="s">
        <v>354</v>
      </c>
      <c r="B3" s="6"/>
    </row>
    <row r="4" spans="1:2" ht="17.25" customHeight="1" x14ac:dyDescent="0.25">
      <c r="A4" s="7" t="s">
        <v>355</v>
      </c>
      <c r="B4" s="8"/>
    </row>
  </sheetData>
  <mergeCells count="1">
    <mergeCell ref="A1:B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7" workbookViewId="0">
      <selection activeCell="B7" sqref="B7"/>
    </sheetView>
  </sheetViews>
  <sheetFormatPr baseColWidth="10" defaultColWidth="11.44140625" defaultRowHeight="21.6" x14ac:dyDescent="0.25"/>
  <cols>
    <col min="1" max="1" width="7.109375" style="16" customWidth="1"/>
    <col min="2" max="2" width="69.6640625" style="11" customWidth="1"/>
    <col min="3" max="16384" width="11.44140625" style="11"/>
  </cols>
  <sheetData>
    <row r="1" spans="1:2" s="10" customFormat="1" ht="44.25" customHeight="1" x14ac:dyDescent="0.25">
      <c r="A1" s="1338" t="s">
        <v>784</v>
      </c>
      <c r="B1" s="1339"/>
    </row>
    <row r="2" spans="1:2" ht="27" customHeight="1" x14ac:dyDescent="0.25">
      <c r="A2" s="13">
        <v>1</v>
      </c>
      <c r="B2" s="2" t="s">
        <v>785</v>
      </c>
    </row>
    <row r="3" spans="1:2" ht="27" customHeight="1" x14ac:dyDescent="0.25">
      <c r="A3" s="13">
        <v>2</v>
      </c>
      <c r="B3" s="14" t="s">
        <v>64</v>
      </c>
    </row>
    <row r="4" spans="1:2" ht="27" customHeight="1" x14ac:dyDescent="0.25">
      <c r="A4" s="13">
        <v>3</v>
      </c>
      <c r="B4" s="2" t="s">
        <v>66</v>
      </c>
    </row>
    <row r="5" spans="1:2" ht="27" customHeight="1" x14ac:dyDescent="0.25">
      <c r="A5" s="13">
        <v>4</v>
      </c>
      <c r="B5" s="14" t="s">
        <v>824</v>
      </c>
    </row>
    <row r="6" spans="1:2" ht="27" customHeight="1" x14ac:dyDescent="0.25">
      <c r="A6" s="13">
        <v>5</v>
      </c>
      <c r="B6" s="14" t="s">
        <v>61</v>
      </c>
    </row>
    <row r="7" spans="1:2" ht="27" customHeight="1" x14ac:dyDescent="0.25">
      <c r="A7" s="13">
        <v>6</v>
      </c>
      <c r="B7" s="14" t="s">
        <v>1012</v>
      </c>
    </row>
    <row r="9" spans="1:2" s="10" customFormat="1" ht="44.25" customHeight="1" x14ac:dyDescent="0.25">
      <c r="A9" s="1338" t="s">
        <v>807</v>
      </c>
      <c r="B9" s="1339"/>
    </row>
    <row r="10" spans="1:2" ht="40.200000000000003" customHeight="1" x14ac:dyDescent="0.25">
      <c r="A10" s="13" t="s">
        <v>45</v>
      </c>
      <c r="B10" s="2" t="s">
        <v>808</v>
      </c>
    </row>
    <row r="11" spans="1:2" ht="73.95" customHeight="1" x14ac:dyDescent="0.25">
      <c r="A11" s="13" t="s">
        <v>810</v>
      </c>
      <c r="B11" s="2" t="s">
        <v>809</v>
      </c>
    </row>
    <row r="12" spans="1:2" ht="73.95" customHeight="1" x14ac:dyDescent="0.25">
      <c r="A12" s="13" t="s">
        <v>3</v>
      </c>
      <c r="B12" s="2" t="s">
        <v>815</v>
      </c>
    </row>
  </sheetData>
  <mergeCells count="2">
    <mergeCell ref="A1:B1"/>
    <mergeCell ref="A9:B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7"/>
  <sheetViews>
    <sheetView topLeftCell="A14" workbookViewId="0">
      <selection activeCell="B14" sqref="B14"/>
    </sheetView>
  </sheetViews>
  <sheetFormatPr baseColWidth="10" defaultColWidth="11.44140625" defaultRowHeight="21.6" x14ac:dyDescent="0.25"/>
  <cols>
    <col min="1" max="1" width="7.109375" style="16" customWidth="1"/>
    <col min="2" max="2" width="69.6640625" style="11" customWidth="1"/>
    <col min="3" max="3" width="24.5546875" style="11" customWidth="1"/>
    <col min="4" max="16384" width="11.44140625" style="11"/>
  </cols>
  <sheetData>
    <row r="1" spans="1:3" s="10" customFormat="1" ht="44.25" customHeight="1" x14ac:dyDescent="0.25">
      <c r="A1" s="1338" t="s">
        <v>479</v>
      </c>
      <c r="B1" s="1339"/>
      <c r="C1" s="9" t="s">
        <v>480</v>
      </c>
    </row>
    <row r="2" spans="1:3" ht="27" customHeight="1" x14ac:dyDescent="0.25">
      <c r="A2" s="13">
        <v>1</v>
      </c>
      <c r="B2" s="2" t="s">
        <v>349</v>
      </c>
      <c r="C2" s="12" t="s">
        <v>333</v>
      </c>
    </row>
    <row r="3" spans="1:3" ht="27" customHeight="1" x14ac:dyDescent="0.25">
      <c r="A3" s="13">
        <v>2</v>
      </c>
      <c r="B3" s="2" t="s">
        <v>66</v>
      </c>
      <c r="C3" s="12" t="s">
        <v>333</v>
      </c>
    </row>
    <row r="4" spans="1:3" ht="27" customHeight="1" x14ac:dyDescent="0.25">
      <c r="A4" s="686">
        <v>4</v>
      </c>
      <c r="B4" s="2" t="s">
        <v>1320</v>
      </c>
      <c r="C4" s="12" t="s">
        <v>333</v>
      </c>
    </row>
    <row r="5" spans="1:3" ht="27" customHeight="1" x14ac:dyDescent="0.25">
      <c r="A5" s="687">
        <v>3</v>
      </c>
      <c r="B5" s="17" t="s">
        <v>1011</v>
      </c>
      <c r="C5" s="673" t="s">
        <v>333</v>
      </c>
    </row>
    <row r="6" spans="1:3" ht="27" customHeight="1" x14ac:dyDescent="0.25">
      <c r="A6" s="13">
        <v>4</v>
      </c>
      <c r="B6" s="2" t="s">
        <v>350</v>
      </c>
      <c r="C6" s="12" t="s">
        <v>333</v>
      </c>
    </row>
    <row r="7" spans="1:3" ht="27" customHeight="1" x14ac:dyDescent="0.25">
      <c r="A7" s="13">
        <v>5</v>
      </c>
      <c r="B7" s="2" t="s">
        <v>36</v>
      </c>
      <c r="C7" s="12" t="s">
        <v>333</v>
      </c>
    </row>
    <row r="8" spans="1:3" ht="27" customHeight="1" x14ac:dyDescent="0.25">
      <c r="A8" s="13">
        <v>6</v>
      </c>
      <c r="B8" s="2" t="s">
        <v>250</v>
      </c>
      <c r="C8" s="12" t="s">
        <v>333</v>
      </c>
    </row>
    <row r="9" spans="1:3" ht="27" customHeight="1" x14ac:dyDescent="0.25">
      <c r="A9" s="679">
        <v>7</v>
      </c>
      <c r="B9" s="17" t="s">
        <v>1017</v>
      </c>
      <c r="C9" s="673" t="s">
        <v>333</v>
      </c>
    </row>
    <row r="10" spans="1:3" ht="27" customHeight="1" x14ac:dyDescent="0.25">
      <c r="A10" s="13">
        <v>8</v>
      </c>
      <c r="B10" s="2" t="s">
        <v>61</v>
      </c>
      <c r="C10" s="12" t="s">
        <v>333</v>
      </c>
    </row>
    <row r="11" spans="1:3" s="10" customFormat="1" ht="27" customHeight="1" x14ac:dyDescent="0.25">
      <c r="A11" s="13">
        <v>9</v>
      </c>
      <c r="B11" s="2" t="s">
        <v>208</v>
      </c>
      <c r="C11" s="12" t="s">
        <v>333</v>
      </c>
    </row>
    <row r="12" spans="1:3" s="10" customFormat="1" ht="27" customHeight="1" x14ac:dyDescent="0.25">
      <c r="A12" s="13">
        <v>10</v>
      </c>
      <c r="B12" s="2" t="s">
        <v>821</v>
      </c>
      <c r="C12" s="12" t="s">
        <v>333</v>
      </c>
    </row>
    <row r="13" spans="1:3" s="682" customFormat="1" ht="27" customHeight="1" x14ac:dyDescent="0.25">
      <c r="A13" s="689">
        <v>10.545454545454501</v>
      </c>
      <c r="B13" s="680" t="s">
        <v>826</v>
      </c>
      <c r="C13" s="681" t="s">
        <v>333</v>
      </c>
    </row>
    <row r="14" spans="1:3" s="682" customFormat="1" ht="27" customHeight="1" x14ac:dyDescent="0.25">
      <c r="A14" s="689">
        <v>11.409090909090899</v>
      </c>
      <c r="B14" s="680" t="s">
        <v>827</v>
      </c>
      <c r="C14" s="681" t="s">
        <v>333</v>
      </c>
    </row>
    <row r="15" spans="1:3" s="682" customFormat="1" ht="27" customHeight="1" x14ac:dyDescent="0.25">
      <c r="A15" s="690">
        <v>12.272727272727201</v>
      </c>
      <c r="B15" s="680" t="s">
        <v>825</v>
      </c>
      <c r="C15" s="681" t="s">
        <v>333</v>
      </c>
    </row>
    <row r="16" spans="1:3" s="682" customFormat="1" ht="27" customHeight="1" x14ac:dyDescent="0.25">
      <c r="A16" s="689">
        <v>13.136363636363599</v>
      </c>
      <c r="B16" s="680" t="s">
        <v>1316</v>
      </c>
      <c r="C16" s="681" t="s">
        <v>333</v>
      </c>
    </row>
    <row r="17" spans="1:3" s="682" customFormat="1" ht="27" customHeight="1" x14ac:dyDescent="0.25">
      <c r="A17" s="689">
        <v>14</v>
      </c>
      <c r="B17" s="680" t="s">
        <v>1317</v>
      </c>
      <c r="C17" s="681" t="s">
        <v>333</v>
      </c>
    </row>
    <row r="18" spans="1:3" s="15" customFormat="1" ht="27" customHeight="1" x14ac:dyDescent="0.25">
      <c r="A18" s="674">
        <v>14.863636363636299</v>
      </c>
      <c r="B18" s="528" t="s">
        <v>335</v>
      </c>
      <c r="C18" s="676" t="s">
        <v>481</v>
      </c>
    </row>
    <row r="19" spans="1:3" s="15" customFormat="1" ht="27" customHeight="1" x14ac:dyDescent="0.25">
      <c r="A19" s="674">
        <v>15.7272727272727</v>
      </c>
      <c r="B19" s="675" t="s">
        <v>501</v>
      </c>
      <c r="C19" s="676" t="s">
        <v>481</v>
      </c>
    </row>
    <row r="20" spans="1:3" s="15" customFormat="1" ht="27" customHeight="1" x14ac:dyDescent="0.25">
      <c r="A20" s="677">
        <v>16.590909090909001</v>
      </c>
      <c r="B20" s="528" t="s">
        <v>396</v>
      </c>
      <c r="C20" s="678" t="s">
        <v>481</v>
      </c>
    </row>
    <row r="21" spans="1:3" s="15" customFormat="1" ht="27" customHeight="1" x14ac:dyDescent="0.25">
      <c r="A21" s="674">
        <v>17.4545454545454</v>
      </c>
      <c r="B21" s="528" t="s">
        <v>794</v>
      </c>
      <c r="C21" s="678" t="s">
        <v>481</v>
      </c>
    </row>
    <row r="22" spans="1:3" s="15" customFormat="1" ht="27" customHeight="1" x14ac:dyDescent="0.25">
      <c r="A22" s="674">
        <v>18.318181818181799</v>
      </c>
      <c r="B22" s="683" t="s">
        <v>64</v>
      </c>
      <c r="C22" s="678" t="s">
        <v>481</v>
      </c>
    </row>
    <row r="23" spans="1:3" s="15" customFormat="1" ht="27" customHeight="1" x14ac:dyDescent="0.25">
      <c r="A23" s="674">
        <v>19.181818181818102</v>
      </c>
      <c r="B23" s="528" t="s">
        <v>1018</v>
      </c>
      <c r="C23" s="678" t="s">
        <v>481</v>
      </c>
    </row>
    <row r="24" spans="1:3" s="15" customFormat="1" ht="27" customHeight="1" x14ac:dyDescent="0.25">
      <c r="A24" s="674">
        <v>20.045454545454501</v>
      </c>
      <c r="B24" s="528" t="s">
        <v>857</v>
      </c>
      <c r="C24" s="678" t="s">
        <v>481</v>
      </c>
    </row>
    <row r="25" spans="1:3" ht="34.200000000000003" customHeight="1" x14ac:dyDescent="0.25">
      <c r="A25" s="13">
        <v>20.909090909090899</v>
      </c>
      <c r="B25" s="2" t="s">
        <v>713</v>
      </c>
      <c r="C25" s="12"/>
    </row>
    <row r="26" spans="1:3" ht="27" customHeight="1" x14ac:dyDescent="0.25">
      <c r="A26" s="686">
        <v>21.772727272727199</v>
      </c>
      <c r="B26" s="2" t="s">
        <v>38</v>
      </c>
      <c r="C26" s="12"/>
    </row>
    <row r="27" spans="1:3" ht="27" customHeight="1" x14ac:dyDescent="0.25">
      <c r="A27" s="687">
        <v>22.636363636363601</v>
      </c>
      <c r="B27" s="2" t="s">
        <v>788</v>
      </c>
      <c r="C27" s="12"/>
    </row>
  </sheetData>
  <sortState xmlns:xlrd2="http://schemas.microsoft.com/office/spreadsheetml/2017/richdata2" ref="A4:C12">
    <sortCondition ref="B4:B12"/>
  </sortState>
  <mergeCells count="1">
    <mergeCell ref="A1:B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2"/>
  <sheetViews>
    <sheetView topLeftCell="A13" workbookViewId="0">
      <selection activeCell="B20" sqref="B20"/>
    </sheetView>
  </sheetViews>
  <sheetFormatPr baseColWidth="10" defaultColWidth="11.44140625" defaultRowHeight="21.6" x14ac:dyDescent="0.25"/>
  <cols>
    <col min="1" max="1" width="7.109375" style="16" customWidth="1"/>
    <col min="2" max="2" width="100.6640625" style="11" customWidth="1"/>
    <col min="3" max="3" width="32.5546875" style="11" customWidth="1"/>
    <col min="4" max="16384" width="11.44140625" style="11"/>
  </cols>
  <sheetData>
    <row r="1" spans="1:3" ht="30" customHeight="1" x14ac:dyDescent="0.25">
      <c r="A1" s="1340" t="s">
        <v>483</v>
      </c>
      <c r="B1" s="1341"/>
      <c r="C1" s="18" t="s">
        <v>806</v>
      </c>
    </row>
    <row r="2" spans="1:3" ht="24.6" customHeight="1" x14ac:dyDescent="0.25">
      <c r="A2" s="13">
        <v>1</v>
      </c>
      <c r="B2" s="17" t="s">
        <v>159</v>
      </c>
      <c r="C2" s="476" t="s">
        <v>11</v>
      </c>
    </row>
    <row r="3" spans="1:3" ht="24.6" customHeight="1" x14ac:dyDescent="0.25">
      <c r="A3" s="13">
        <v>2</v>
      </c>
      <c r="B3" s="17" t="s">
        <v>229</v>
      </c>
      <c r="C3" s="476" t="s">
        <v>11</v>
      </c>
    </row>
    <row r="4" spans="1:3" ht="24.6" customHeight="1" x14ac:dyDescent="0.25">
      <c r="A4" s="13">
        <v>3</v>
      </c>
      <c r="B4" s="17" t="s">
        <v>223</v>
      </c>
      <c r="C4" s="476" t="s">
        <v>11</v>
      </c>
    </row>
    <row r="5" spans="1:3" ht="24.6" customHeight="1" x14ac:dyDescent="0.25">
      <c r="A5" s="13">
        <v>4</v>
      </c>
      <c r="B5" s="17" t="s">
        <v>84</v>
      </c>
      <c r="C5" s="476" t="s">
        <v>11</v>
      </c>
    </row>
    <row r="6" spans="1:3" ht="24.6" customHeight="1" x14ac:dyDescent="0.25">
      <c r="A6" s="13">
        <v>5</v>
      </c>
      <c r="B6" s="17" t="s">
        <v>78</v>
      </c>
      <c r="C6" s="476" t="s">
        <v>11</v>
      </c>
    </row>
    <row r="7" spans="1:3" ht="24.6" customHeight="1" x14ac:dyDescent="0.25">
      <c r="A7" s="13">
        <v>6</v>
      </c>
      <c r="B7" s="17" t="s">
        <v>77</v>
      </c>
      <c r="C7" s="476" t="s">
        <v>11</v>
      </c>
    </row>
    <row r="8" spans="1:3" ht="24.6" customHeight="1" x14ac:dyDescent="0.25">
      <c r="A8" s="13">
        <v>7</v>
      </c>
      <c r="B8" s="17" t="s">
        <v>62</v>
      </c>
      <c r="C8" s="476" t="s">
        <v>11</v>
      </c>
    </row>
    <row r="9" spans="1:3" ht="24.6" customHeight="1" x14ac:dyDescent="0.25">
      <c r="A9" s="13">
        <v>8</v>
      </c>
      <c r="B9" s="17" t="s">
        <v>83</v>
      </c>
      <c r="C9" s="476" t="s">
        <v>11</v>
      </c>
    </row>
    <row r="10" spans="1:3" ht="24.6" customHeight="1" x14ac:dyDescent="0.25">
      <c r="A10" s="13">
        <v>9</v>
      </c>
      <c r="B10" s="17" t="s">
        <v>75</v>
      </c>
      <c r="C10" s="476" t="s">
        <v>11</v>
      </c>
    </row>
    <row r="11" spans="1:3" ht="24.6" customHeight="1" x14ac:dyDescent="0.25">
      <c r="A11" s="13">
        <v>10</v>
      </c>
      <c r="B11" s="17" t="s">
        <v>49</v>
      </c>
      <c r="C11" s="476" t="s">
        <v>11</v>
      </c>
    </row>
    <row r="12" spans="1:3" ht="24.6" customHeight="1" x14ac:dyDescent="0.25">
      <c r="A12" s="13">
        <v>11</v>
      </c>
      <c r="B12" s="17" t="s">
        <v>81</v>
      </c>
      <c r="C12" s="476" t="s">
        <v>11</v>
      </c>
    </row>
    <row r="13" spans="1:3" ht="24.6" customHeight="1" x14ac:dyDescent="0.25">
      <c r="A13" s="13">
        <v>12</v>
      </c>
      <c r="B13" s="17" t="s">
        <v>35</v>
      </c>
      <c r="C13" s="476" t="s">
        <v>11</v>
      </c>
    </row>
    <row r="14" spans="1:3" ht="24.6" customHeight="1" x14ac:dyDescent="0.25">
      <c r="A14" s="13">
        <v>13</v>
      </c>
      <c r="B14" s="17" t="s">
        <v>828</v>
      </c>
      <c r="C14" s="476" t="s">
        <v>11</v>
      </c>
    </row>
    <row r="15" spans="1:3" ht="24.6" customHeight="1" x14ac:dyDescent="0.25">
      <c r="A15" s="13">
        <v>14</v>
      </c>
      <c r="B15" s="17" t="s">
        <v>82</v>
      </c>
      <c r="C15" s="476" t="s">
        <v>12</v>
      </c>
    </row>
    <row r="16" spans="1:3" ht="24.6" customHeight="1" x14ac:dyDescent="0.25">
      <c r="A16" s="13">
        <v>15</v>
      </c>
      <c r="B16" s="17" t="s">
        <v>41</v>
      </c>
      <c r="C16" s="476" t="s">
        <v>12</v>
      </c>
    </row>
    <row r="17" spans="1:3" ht="24.6" customHeight="1" x14ac:dyDescent="0.25">
      <c r="A17" s="13">
        <v>16</v>
      </c>
      <c r="B17" s="17" t="s">
        <v>76</v>
      </c>
      <c r="C17" s="476" t="s">
        <v>12</v>
      </c>
    </row>
    <row r="18" spans="1:3" ht="24.6" customHeight="1" x14ac:dyDescent="0.25">
      <c r="A18" s="13">
        <v>17</v>
      </c>
      <c r="B18" s="17" t="s">
        <v>215</v>
      </c>
      <c r="C18" s="476" t="s">
        <v>12</v>
      </c>
    </row>
    <row r="19" spans="1:3" ht="24.6" customHeight="1" x14ac:dyDescent="0.25">
      <c r="A19" s="13">
        <v>18</v>
      </c>
      <c r="B19" s="17" t="s">
        <v>63</v>
      </c>
      <c r="C19" s="476" t="s">
        <v>12</v>
      </c>
    </row>
    <row r="20" spans="1:3" ht="24.6" customHeight="1" x14ac:dyDescent="0.25">
      <c r="A20" s="13">
        <v>19</v>
      </c>
      <c r="B20" s="17" t="s">
        <v>1019</v>
      </c>
      <c r="C20" s="476" t="s">
        <v>12</v>
      </c>
    </row>
    <row r="21" spans="1:3" ht="24.6" customHeight="1" x14ac:dyDescent="0.25">
      <c r="A21" s="13">
        <v>20</v>
      </c>
      <c r="B21" s="17" t="s">
        <v>252</v>
      </c>
      <c r="C21" s="476" t="s">
        <v>12</v>
      </c>
    </row>
    <row r="22" spans="1:3" ht="24.6" customHeight="1" x14ac:dyDescent="0.25">
      <c r="A22" s="13">
        <v>21</v>
      </c>
      <c r="B22" s="17" t="s">
        <v>79</v>
      </c>
      <c r="C22" s="476" t="s">
        <v>12</v>
      </c>
    </row>
    <row r="23" spans="1:3" ht="24.6" customHeight="1" x14ac:dyDescent="0.25">
      <c r="A23" s="13">
        <v>22</v>
      </c>
      <c r="B23" s="17" t="s">
        <v>770</v>
      </c>
      <c r="C23" s="476" t="s">
        <v>12</v>
      </c>
    </row>
    <row r="24" spans="1:3" ht="24.6" customHeight="1" x14ac:dyDescent="0.25">
      <c r="A24" s="13">
        <v>23</v>
      </c>
      <c r="B24" s="17" t="s">
        <v>87</v>
      </c>
      <c r="C24" s="476" t="s">
        <v>12</v>
      </c>
    </row>
    <row r="25" spans="1:3" ht="24.6" customHeight="1" x14ac:dyDescent="0.25">
      <c r="A25" s="13">
        <v>24</v>
      </c>
      <c r="B25" s="17" t="s">
        <v>86</v>
      </c>
      <c r="C25" s="476" t="s">
        <v>12</v>
      </c>
    </row>
    <row r="26" spans="1:3" ht="24.6" customHeight="1" x14ac:dyDescent="0.25">
      <c r="A26" s="13">
        <v>25</v>
      </c>
      <c r="B26" s="17" t="s">
        <v>787</v>
      </c>
      <c r="C26" s="476" t="s">
        <v>12</v>
      </c>
    </row>
    <row r="27" spans="1:3" ht="24.6" customHeight="1" x14ac:dyDescent="0.25">
      <c r="A27" s="13">
        <v>26</v>
      </c>
      <c r="B27" s="17" t="s">
        <v>804</v>
      </c>
      <c r="C27" s="476" t="s">
        <v>12</v>
      </c>
    </row>
    <row r="28" spans="1:3" ht="24.6" customHeight="1" x14ac:dyDescent="0.25">
      <c r="A28" s="13">
        <v>27</v>
      </c>
      <c r="B28" s="17" t="s">
        <v>302</v>
      </c>
      <c r="C28" s="476" t="s">
        <v>12</v>
      </c>
    </row>
    <row r="29" spans="1:3" ht="24.6" customHeight="1" x14ac:dyDescent="0.25">
      <c r="A29" s="13">
        <v>28</v>
      </c>
      <c r="B29" s="17" t="s">
        <v>80</v>
      </c>
      <c r="C29" s="476" t="s">
        <v>12</v>
      </c>
    </row>
    <row r="30" spans="1:3" ht="24.6" customHeight="1" x14ac:dyDescent="0.25">
      <c r="A30" s="13">
        <v>29</v>
      </c>
      <c r="B30" s="17" t="s">
        <v>805</v>
      </c>
      <c r="C30" s="476" t="s">
        <v>12</v>
      </c>
    </row>
    <row r="31" spans="1:3" ht="24.6" customHeight="1" x14ac:dyDescent="0.25">
      <c r="A31" s="13"/>
      <c r="B31" s="17" t="s">
        <v>40</v>
      </c>
      <c r="C31" s="476"/>
    </row>
    <row r="32" spans="1:3" ht="24.6" customHeight="1" x14ac:dyDescent="0.25">
      <c r="A32" s="13"/>
      <c r="B32" s="17" t="s">
        <v>484</v>
      </c>
      <c r="C32" s="476"/>
    </row>
  </sheetData>
  <mergeCells count="1">
    <mergeCell ref="A1:B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workbookViewId="0">
      <selection sqref="A1:B1"/>
    </sheetView>
  </sheetViews>
  <sheetFormatPr baseColWidth="10" defaultColWidth="11.44140625" defaultRowHeight="21.6" x14ac:dyDescent="0.25"/>
  <cols>
    <col min="1" max="1" width="7.109375" style="11" customWidth="1"/>
    <col min="2" max="2" width="31.44140625" style="11" customWidth="1"/>
    <col min="3" max="16384" width="11.44140625" style="11"/>
  </cols>
  <sheetData>
    <row r="1" spans="1:2" ht="34.5" customHeight="1" x14ac:dyDescent="0.25">
      <c r="A1" s="1340" t="s">
        <v>480</v>
      </c>
      <c r="B1" s="1341"/>
    </row>
    <row r="2" spans="1:2" ht="27" customHeight="1" x14ac:dyDescent="0.25">
      <c r="A2" s="12" t="s">
        <v>332</v>
      </c>
      <c r="B2" s="17" t="s">
        <v>333</v>
      </c>
    </row>
    <row r="3" spans="1:2" ht="27" customHeight="1" x14ac:dyDescent="0.25">
      <c r="A3" s="12" t="s">
        <v>3</v>
      </c>
      <c r="B3" s="17" t="s">
        <v>481</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GENERAL</vt:lpstr>
      <vt:lpstr>Resumen</vt:lpstr>
      <vt:lpstr>Actividad</vt:lpstr>
      <vt:lpstr>Producto</vt:lpstr>
      <vt:lpstr>Riesgo</vt:lpstr>
      <vt:lpstr>Coordinador</vt:lpstr>
      <vt:lpstr>Recurso Humano</vt:lpstr>
      <vt:lpstr>Áreas Organizacionales</vt:lpstr>
      <vt:lpstr>Vinculación</vt:lpstr>
      <vt:lpstr>Rotación</vt:lpstr>
      <vt:lpstr>Cantidad Productos</vt:lpstr>
      <vt:lpstr>Metodología</vt:lpstr>
      <vt:lpstr>GENERAL!Área_de_impresión</vt:lpstr>
      <vt:lpstr>Resumen!Área_de_impresión</vt:lpstr>
      <vt:lpstr>GENERAL!Títulos_a_imprimir</vt:lpstr>
      <vt:lpstr>Resumen!Títulos_a_imprimir</vt:lpstr>
    </vt:vector>
  </TitlesOfParts>
  <Company>MINMINAS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gyramos</dc:creator>
  <cp:lastModifiedBy>ARMANDO CALDERON SALOM</cp:lastModifiedBy>
  <cp:lastPrinted>2021-05-05T04:57:42Z</cp:lastPrinted>
  <dcterms:created xsi:type="dcterms:W3CDTF">2008-02-26T21:07:38Z</dcterms:created>
  <dcterms:modified xsi:type="dcterms:W3CDTF">2024-02-28T07:37:10Z</dcterms:modified>
</cp:coreProperties>
</file>