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nenergiacol.sharepoint.com/sites/PlaneacinyGestinInternacional-GRUPOGESTINDECUMPLIMIENTO/Shared Documents/GGC/3. Plan Estratégico Sectorial/3. PES y Prioridades Estratégicas 2024/Documentos para publicar/"/>
    </mc:Choice>
  </mc:AlternateContent>
  <xr:revisionPtr revIDLastSave="0" documentId="8_{2E9E715C-24E4-4B91-9991-2CD7821BEFCE}" xr6:coauthVersionLast="47" xr6:coauthVersionMax="47" xr10:uidLastSave="{00000000-0000-0000-0000-000000000000}"/>
  <bookViews>
    <workbookView xWindow="-120" yWindow="-120" windowWidth="29040" windowHeight="15720" xr2:uid="{3577458F-C616-45FC-9618-2840F8BB96C8}"/>
  </bookViews>
  <sheets>
    <sheet name="Indicadores finales PES" sheetId="4" r:id="rId1"/>
    <sheet name="FORMULACIÓN INDICADOR" sheetId="1" state="hidden" r:id="rId2"/>
    <sheet name="Cuadro de control" sheetId="3" state="hidden" r:id="rId3"/>
    <sheet name="Desplegables" sheetId="2" r:id="rId4"/>
  </sheets>
  <definedNames>
    <definedName name="_xlnm._FilterDatabase" localSheetId="0" hidden="1">'Indicadores finales PES'!$A$2:$M$27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s="1"/>
  <c r="N34" i="1"/>
  <c r="N35" i="1"/>
  <c r="N37" i="1"/>
  <c r="N38" i="1"/>
  <c r="M27" i="1" l="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meta pendiente no seria la diferencia entre 20000 y 6760 ?</t>
        </r>
      </text>
    </comment>
    <comment ref="I4" authorId="1" shapeId="0" xr:uid="{D2107451-3B6D-4FBB-BC63-6578A3E39B4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El indicador solo muestra metas en 2025, esto significa que solo se enfocaran en este año? Qué se haría en 2026? </t>
        </r>
      </text>
    </comment>
    <comment ref="K5" authorId="2" shapeId="0" xr:uid="{A6AC0FED-1B56-458C-86BF-D8DB1E22F0C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Este indicador es diferente al de PND y 6G?</t>
        </r>
      </text>
    </comment>
    <comment ref="I6" authorId="3" shapeId="0" xr:uid="{D79F0B3B-66C8-441E-9606-8B5458FEE92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indicador de plan de acción dado que solo se espera desarrollarlo en 2024 (según metas)</t>
        </r>
      </text>
    </comment>
    <comment ref="K6" authorId="4" shapeId="0" xr:uid="{96CA2722-8D88-4053-AEAE-25814A86E827}">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
</t>
        </r>
      </text>
    </comment>
    <comment ref="I7" authorId="5" shapeId="0" xr:uid="{BC311298-0A6C-4CF1-B5DF-216DB238F7F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indicador de plan de acción dado que solo se espera desarrollarlo en 2024 (según metas)</t>
        </r>
      </text>
    </comment>
    <comment ref="K7" authorId="6" shapeId="0" xr:uid="{627FA928-D2A1-4CC9-A417-E76AEF3E0D1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t>
        </r>
      </text>
    </comment>
    <comment ref="K8" authorId="7" shapeId="0" xr:uid="{58AF73CF-2E37-4117-8ACC-8CAE4A7D3A3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t>
        </r>
      </text>
    </comment>
    <comment ref="K9" authorId="8" shapeId="0" xr:uid="{4F4FC24C-C96E-4B12-BB74-E46FDA4FD3A3}">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
</t>
        </r>
      </text>
    </comment>
    <comment ref="K13" authorId="9" shapeId="0" xr:uid="{59FEEBFE-221E-4FB9-BA31-4DD88BCB394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solo tiene metas 2024, podría ser PAA?</t>
        </r>
      </text>
    </comment>
    <comment ref="K14" authorId="10" shapeId="0" xr:uid="{FE6C2117-3E8E-401C-93C7-13D0817FD0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podría desagregar en hitos y su ponderación</t>
        </r>
      </text>
    </comment>
    <comment ref="K15" authorId="11" shapeId="0" xr:uid="{1E14E5E7-B068-4FC4-AEFD-D64534E604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PAA</t>
        </r>
      </text>
    </comment>
    <comment ref="K16" authorId="12" shapeId="0" xr:uid="{140222BA-418E-4E6B-8CED-DF1107C34FD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17" authorId="13" shapeId="0" xr:uid="{97B0915A-05C3-49E6-8D08-46989D3E605C}">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18" authorId="14" shapeId="0" xr:uid="{EF0955D3-BB63-46F0-ACFF-6638AA592A2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20" authorId="15" shapeId="0" xr:uid="{2C804577-03D6-4B6A-BE46-D9425DA80B2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24" authorId="16" shapeId="0" xr:uid="{4D0EA3F5-F84A-4231-AAF0-E4269FF3B4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pueden incluir los hitos y ponderarlos</t>
        </r>
      </text>
    </comment>
    <comment ref="K25" authorId="17" shapeId="0" xr:uid="{C467B02F-F955-4578-B5A2-CDDDB41A18B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Las metas anualizadas podrían tener avances en los demás trimestres?</t>
        </r>
      </text>
    </comment>
    <comment ref="K26" authorId="18" shapeId="0" xr:uid="{F8B61119-D8DD-44B6-B088-5259591863A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 solo se tiene meta para 2024, sería un indicador de PAA?</t>
        </r>
      </text>
    </comment>
    <comment ref="K27" authorId="19" shapeId="0" xr:uid="{2EE27BFC-9039-45DA-A529-C10AB727F65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Si solo se tiene meta para 2024, sería un indicador de PAA?
</t>
        </r>
      </text>
    </comment>
    <comment ref="M29" authorId="20" shapeId="0" xr:uid="{61A9F8F3-5FD1-46F0-A71D-FD9A5F02DEE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 los hitos del indicador, se debería indicar cuáles son esas actividades y su ponderación
Reply:
    La meta podría ser 100%, porque así como está expresada, el indicador sería más de producto </t>
        </r>
      </text>
    </comment>
    <comment ref="K31" authorId="21" shapeId="0" xr:uid="{2BFD9FCF-5CFF-4DD5-B2D4-47A22E96ECF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sería la meta más importante del cuatrienio?</t>
        </r>
      </text>
    </comment>
    <comment ref="M31" authorId="22" shapeId="0" xr:uid="{FD00204C-229D-4300-8D62-07F3656C646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 los hitos del indicador, se debería indicar cuáles son esas actividades y su ponderación</t>
        </r>
      </text>
    </comment>
    <comment ref="K32" authorId="23" shapeId="0" xr:uid="{1B65B175-5142-4F09-ADB8-A40B3370D9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sería la meta más importante de la prioridad?</t>
        </r>
      </text>
    </comment>
    <comment ref="I34" authorId="24" shapeId="0" xr:uid="{AB700513-D66B-42D8-8E7B-DD1B0553B3F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gran meta del cuatrienio es generar la reglamentación en este tema?</t>
        </r>
      </text>
    </comment>
    <comment ref="K34" authorId="25" shapeId="0" xr:uid="{70E973DB-F26C-4A60-B3E4-3C7B5205E71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Número de documentos elaborados para la reglamentación xxx</t>
        </r>
      </text>
    </comment>
    <comment ref="K40" authorId="26" shapeId="0" xr:uid="{D7187CD5-A294-4304-89AF-B10D332D824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no se tienen claras las metas de los otros años, se debería modificar el indicador</t>
        </r>
      </text>
    </comment>
    <comment ref="N40" authorId="27" shapeId="0" xr:uid="{9D73875D-12C7-4679-8CDC-4E90541D32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la meta es solo para 2024, podría ser parte del PAA y no del PES</t>
        </r>
      </text>
    </comment>
    <comment ref="K41" authorId="28" shapeId="0" xr:uid="{E87326BC-6FFE-41F4-84EF-AB69276180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no se tienen claras las metas de los otros años, se debería modificar el indicador</t>
        </r>
      </text>
    </comment>
  </commentList>
</comments>
</file>

<file path=xl/sharedStrings.xml><?xml version="1.0" encoding="utf-8"?>
<sst xmlns="http://schemas.openxmlformats.org/spreadsheetml/2006/main" count="1264" uniqueCount="441">
  <si>
    <t>PIVOTE</t>
  </si>
  <si>
    <t>COMPONENTE PND</t>
  </si>
  <si>
    <t>TEMA</t>
  </si>
  <si>
    <t>RESULTADO</t>
  </si>
  <si>
    <t>PRIORIDAD</t>
  </si>
  <si>
    <t>TIPO DE INDICADOR</t>
  </si>
  <si>
    <t>INDICADOR</t>
  </si>
  <si>
    <t>FÓRMULA DE CÁLCULO DEL INDICADOR</t>
  </si>
  <si>
    <t>UNIDAD DE MEDIDA</t>
  </si>
  <si>
    <t>META CUATRIENIO</t>
  </si>
  <si>
    <t>META 2024</t>
  </si>
  <si>
    <t>META 2025</t>
  </si>
  <si>
    <t>META 2026</t>
  </si>
  <si>
    <t>NATURALEZA DEL INDICADOR</t>
  </si>
  <si>
    <t xml:space="preserve">AVANCE CUALITATIVO TRIM 1 </t>
  </si>
  <si>
    <t xml:space="preserve">Energía </t>
  </si>
  <si>
    <t>Cierre de brechas energéticas</t>
  </si>
  <si>
    <t>Comunidades energéticas</t>
  </si>
  <si>
    <t>Resultado</t>
  </si>
  <si>
    <t>Comunidades Energéticas implementadas por el Gobierno</t>
  </si>
  <si>
    <t>Número de comunidades energéticas implementadas por el gobierno</t>
  </si>
  <si>
    <t xml:space="preserve">Número </t>
  </si>
  <si>
    <t>Acumulado</t>
  </si>
  <si>
    <t>✓ Logramos la expedición de la resolución 40136 "Por la cual se crea el Registro Único de Comunidades Energéticas - RUCE" y la resolución 40137  "Por la cual se definen los criterios de focalización para la orientación de recursos públicos  con destino a Comunidades Energéticas" .
✓ El 17 de mayo se realizó la inauguración de 24 Comunidades Energéticas (22 en Quibdó y 1 en Bojayá; y 1 en Ovejas,Sucre) en el corregimiento La Loma del municipio de Bojayá.,
✓ Adelantamos el primer Comité de Focalización de Comunidades Energéticas (CAPSE), donde se presentó la focalización de 2.721 comunidades que habían participado en el proceso de postulación.
✓ Tenemos identificados 400 proyectos en ejecución y finalizados con potencial de convertirse en CE (valor inversión: COP 127.427 millones).
✓ Logramos la aprobación de recursos de Fenoge por COP 418 mil millones para 1.368 CE.
✓ Presentamos ante DNP proyecto de inversión vigencia 2025 por valor de COP 1,5 billones.
✓ El Ministerio de Minas y Energía firmó junto a FENOGE y el Ministerio de Educación Nacional, un convenio de Actividad de Fomento, Promoción, Estimulo e Incentivo (AFPEI) que tiene como objetivo implementar Soluciones Individuales Solares Fotovoltaicas (SISFV) de autogeneración en Comunidades Energéticas Educativas en zonas fuera del Sistema Interconectado Nacional (SIN) por un plazo de 36 meses. El valor del convenio es por 69.120.012.796 para una generación energética estimada de 6.247 MWh/año y una reducción de emisiones de GEI de aproximadamente 12.249 toneladas CO2 eq/año.</t>
  </si>
  <si>
    <t>Municipios energéticos implementados</t>
  </si>
  <si>
    <t>Número de municipios energéticos implementados</t>
  </si>
  <si>
    <t>Se generará reporte a partir del segundo trimestre de 2024</t>
  </si>
  <si>
    <t> </t>
  </si>
  <si>
    <t>Generación de energía a partir de FNCER</t>
  </si>
  <si>
    <t>FNCER</t>
  </si>
  <si>
    <t xml:space="preserve">Proyectos FNCER a gran escala </t>
  </si>
  <si>
    <t>Nueva capacidad FNCER en la matriz eléctrica del país (En operación y declarada en pruebas)</t>
  </si>
  <si>
    <t>MW</t>
  </si>
  <si>
    <t xml:space="preserve"> Alcanzamos en el primer trimestre del del presente año  208, 65 MW de fuentes solar: 
✓ En el período comprendido entre agosto 2022 y Marzo 2024, este gobierno ha adicionado 529,5 megaviatios (MW) y se encuentran declarados 1048,08 megaviatios (MW) en pruebas en el Sistema Interconectado Nacional, para un total de 1.578,17megaviatios (MW).
✓ Nueva capacidad de FNCER y de soluciones tipo híbrido en ZNI, de 23,73 MW en el primer trimestre del año en curso.
✓ Continuamos realizando acercamiento con actores relevantes para acompañar y destrabar cuellos de botella en el desarrollo de los proyectos (XM, DANCP, MinAmbiente, ANLA, ASOCARS, Mindefensa).</t>
  </si>
  <si>
    <t>Energía</t>
  </si>
  <si>
    <t>Costos de la energía y justicia tarifaria</t>
  </si>
  <si>
    <t>Costos de la energía y modernización del sistema eléctrico</t>
  </si>
  <si>
    <t>Porcentaje de disminución de la factura de energía eléctrica</t>
  </si>
  <si>
    <t>Porcentaje</t>
  </si>
  <si>
    <t>✓ Emitimos la resolución 40116 y el Decreto 0484 de 2024 como medidas para la reducción del costo de la energía eléctrica.
✓ Presentamos ante Presidencia el proyecto de Decreto de flexibilización de comercialización de gas destinado a plantas térmicas.
✓ Definimos agenda de medidas que tiene que regular de manera urgente la CREG para terminar de afrontar el fenómeno del niño y disminuir tarifas.
✓ Avanzamos en la consolidación de proyecto de decreto para la eficiencia tarifaria en el sector energético, a partir de las propuestas concertadas entre el MME, AIR-E, AFINIA, generadores y transmisores.
✓ Contamos con un proyecto de Ley express para la reducción del costo de energía eléctrica en la región caribe.
✓ Continuamos con el acompañamiento y seguimiento para la expedición del proyecto Decreto que está elaborando FINDETER para disponer de 1 billón adicional para aliviar la Opción Tarifaria.</t>
  </si>
  <si>
    <t>Seguridad y confiabilidad energética</t>
  </si>
  <si>
    <t>Termoeléctricas</t>
  </si>
  <si>
    <t>Plantas (Termos, Micay, PCH´s)</t>
  </si>
  <si>
    <t>Gestión</t>
  </si>
  <si>
    <t>Consecución de financiación para la implementación de transición de Termoeléctricas (Gecelca)</t>
  </si>
  <si>
    <t>Porcentaje de avance en la consecución de financiación para la implementación de transición de termoeléctricas</t>
  </si>
  <si>
    <t>✓ Logramos que se avanzara con 6 consultorías para la factibilidad técnica y financiera de la transición justa de las centrales termoeléctricas, (3 ya están finalizadas).
✓ Tanto Gecelca como Gensa están estudiando las posibilidades de iniciar despliegues solares lo antes posible. Gensa lo esta haciendo de la mano con pequeños y medianos mineros y se espera iniciar conversaciones con las alcaldías de Paipa y Boyacá. Gecelca estudia la posibilidad de despliegue en el polígono 1 que tiene menos conflictos ambientales y esta sería la primera etapa del despliegue total de dicha empresa y se está estudiando la posibilidad de empezar con un despliegue pequeño de 10 MW o 20 MW.</t>
  </si>
  <si>
    <t>Estructuración y consecución de financiamiento para la red de generación de energía del Pacífico (Micay y PCH´s)</t>
  </si>
  <si>
    <t>Porcentaje de avance en la estructuración y consecución de financiamiento para la red de generación de energía del Pacífico (Micay y PCH´s)</t>
  </si>
  <si>
    <t>✓ Adelantamos el primer diagnóstico de aproximación para el desarrollo de una red de generación de energía limpia en el Pacífico.
✓ Avanzamos en relacionamiento con el embajador Jorge Rojas de Colombia en la Unión Europea, el embajador Eduardo Ávila en España para el apalancamiento de proyectos de energía renovables no convencionales y energías limpias y realizar rueda de negocios con todos los empresarios del sector energético.</t>
  </si>
  <si>
    <t>Ascenso tecnológico del sector transporte y promoción de la movilidad activa</t>
  </si>
  <si>
    <t>Electromovilidad y Reconversión vehicular</t>
  </si>
  <si>
    <t>Electromovilidad</t>
  </si>
  <si>
    <t xml:space="preserve">Número de vehículos eléctricos implementados de diferentes categorías, de bajas y cero emisiones </t>
  </si>
  <si>
    <t>✓ E-lanchas: Estructuramos la Ruta Energética Fluvial con 140 km en el de río San Juan, para embarcaciones de motor eléctrico que contempla el diseño de 4 estaciones de carga (electrolineras) beneficiando a 4 municipios de Chocó (Istimina-Bebedó-Negría-Fujiado), en el marco del "Proyecto Movimiento Pacífico". En este sentido, estructuramos la solución de 30 KW de generación de energía a partir de fuentes hídricas para dichas comunidades.
✓ E-turbinas: Así mismo, focalizamos las comunidades en ZNI, de acuerdo con la Resolución 40137 de abril de 2024. Se identificaron 28 comunidades con cobertura de solución fluvial eléctrica.
✓ E-bicis: Avanzamos en el documento de estructuración técnica sobre e-bicis y sostuvimos reuniones con proveedores de bicicletas.
✓ E-Buses + estaciones de carga: Conceptualizamos y realizamos acuerdo de trabajo con USAID y Alcaldía Local de Providencia.
✓E.-Tricis: Entregamos junto a FENOGE el primer "tuc-tuc" eléctrico en la ciudad..</t>
  </si>
  <si>
    <t>Nuevas estaciones de carga eléctrica (conectores) y electrolineras</t>
  </si>
  <si>
    <t>Número de nuevas estaciones de carga eléctrica (conectores) y electrolineras</t>
  </si>
  <si>
    <t xml:space="preserve">✓ Inauguramos primera estación de carga compartida de vehículos eléctricos en Mingueo, La Guajira.
✓ Expedimos resolución para "Interoperabilidad de infraestructura de carga para vehículos eléctricos".
✓ Realizamos el modelado de electrificación de ruta Bogotá-Cali (464 km) con estaciones de carga para vehículos eléctricos (electrolineras). 
✓ Generamos el mecanismos de financiación para estructura de carga, a través del documento de consultoria de Deloitte "Mecanismos financieros para apoyar la infraestructura de movilidad eléctrica en Colombia". </t>
  </si>
  <si>
    <t>Minería</t>
  </si>
  <si>
    <t>Diversificación productiva asociada a las actividades extractivas</t>
  </si>
  <si>
    <t>Normativa minera</t>
  </si>
  <si>
    <t>Nuevo Marco Regulatorio de Minería</t>
  </si>
  <si>
    <t>Radicación a Congreso de la Nueva Ley Minera consultada con sujetos étnicos</t>
  </si>
  <si>
    <t>Porcentaje de avance en la radicación a Congreso de la Nueva Ley Minera consultada con sujetos étnicos</t>
  </si>
  <si>
    <t>✓ Avanzamos con la consolidación, revisión y sistematización de comentarios de la ciudadanía en el formulario dispuesto para el documento de la Nueva Ley Minera.
✓ Adelantamos reuniones de socialización del articulado con diferentes actores sociales del sector público y privado.
✓ Avanzamos en el desarrollo de la fase de despliegue territorial de consulta previa con comunidades indígenas, conforme al cronograma concertado con la Mesa Permanente de Concertación MPC.
✓ Organizamos la primera reunión de acuerdo, con comunidades ROM.</t>
  </si>
  <si>
    <t>Adopción de actos administrativos para la transformación progresiva del sector minero</t>
  </si>
  <si>
    <t>Porcentaje de avance en la adopción de actos administrativos para la transformación progresiva del sector minero</t>
  </si>
  <si>
    <t>✓ Contamos con versión para discusión con presidencia del Decreto de Distritos Mineros Especiales para la Diversificación.
✓ Presentamos propuesta de Decreto de cierre de minas proyectado por la DME al sector minas y llevamos a cabo reuniones con la ANM, UPME y el SGC, con el objetivo de organizar el contenido del Decreto.</t>
  </si>
  <si>
    <t>Minerales estratégicos</t>
  </si>
  <si>
    <t>Empresa pública para el sector minero</t>
  </si>
  <si>
    <t>Consolidación de empresa pública del sector minero con estructura orgánica y presupuesto / solución comercialización minerales</t>
  </si>
  <si>
    <t>Porcentaje de avance en la discusión y viabilidad del proyecto de Ley Ecominerales en el Congreso</t>
  </si>
  <si>
    <t>✓ Propusimos cinco (5) audiencias públicas sobre el proyecto de Ley (Boyacá, Antioquia, Córdoba, Guajira y Bogotá).
✓ Realizamos la primera audiencia pública del proyecto de ley en Tunja- Boyacá con la participación de una comunidad de pequeños mineros.
✓ Construimos la ponencia en un trabajo articulado entre coordinadores ponentes, la ANM y el MME para el primer debate.</t>
  </si>
  <si>
    <t>Porcentaje de avance en la adquisición a través del mecanismo de enajenación temprana  de empresas mineras bajo la administración de la SAE</t>
  </si>
  <si>
    <t>✓ Remitimos manifestaciones a la Sociedad de Activos Especiales (SAE) sobre el interés del MME de adquirir las empresas CIJ.GUTIERRERZ, MEPRECOL, que estan bajo su administración.
✓ Hemos adelantado conversaciones y desplegado gestiones para conseguir recursos necesarios para viabilizar la adquisición: FRISCO, fondo paz, así como evaluar alternativas jurídicas.</t>
  </si>
  <si>
    <t>Conocimiento Geocientífico</t>
  </si>
  <si>
    <t>Formulación del Plan Nacional de Conocimiento Geocientífico</t>
  </si>
  <si>
    <t>Porcentaje de avance en formulación del Plan Nacional de Conocimiento Geocientífico</t>
  </si>
  <si>
    <t xml:space="preserve">✓Trabajamos de manera mancomunada con las entidades del sector y de otras instituciones claves en la formulación del Plan. 
✓Continuamos con las mesas de trabajo sistemáticamente para abordar los siguientes frentes a). Planificación y uso del suelo y subsuelo; b).  Cuidado y la gestión del agua; c). Evaluación y monitoreo de amenazas de origen geológico; d). Recursos estratégicos para la transición energética; e). Industrialización y seguridad alimentaria; f). Infraestructura pública
✓Adelantamos los siguientes temas para la formulación del Plan: 1) definición de “conocimiento” para el Plan, 2) alcances del Plan, 3) territorialización, 4) glosario del documento, 5) edición de textos.​ Consolidamos  los 32 textos de las líneas de conocimiento del Plan Nacional de Conocimiento Geocientífico. 
✓Realizamos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✓En ese sentido, diseñamos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t>
  </si>
  <si>
    <t>Implementación del Plan Nacional de Conocimiento Geocientífico</t>
  </si>
  <si>
    <t>Porcentaje de avance en la implementación del Plan Nacional de Conocimiento Geocientífico</t>
  </si>
  <si>
    <t>Se generará reporte a partir del segundo semestre de 2024</t>
  </si>
  <si>
    <t>Distritos mineros/Reconversión productiva</t>
  </si>
  <si>
    <t>Distritos Mineros</t>
  </si>
  <si>
    <t xml:space="preserve">Delimitación de Distritos para la Paz en zonas de alta presencia de la minería informal </t>
  </si>
  <si>
    <t xml:space="preserve">Número de distritos delimitados para la Paz en zonas de alta presencia de la minería informal </t>
  </si>
  <si>
    <t>Acciones transversales en los Distritos:
✓ Se suscribió el memorando de entendimiento entre la Gobernación de  Nariño y la ANM, y está en proceso de firmas el memorando de entendimiento  entre la Gobernación de Chocó y la ANM. 
✓ Se finalizó la Pre-caracterización de los siete (7) distritos mineros, con  información base secundaria de los componentes mineros, ambiental, social,  económico y productivo de los municipios que conforman los Distritos.
✓ Se realizaron ajustes al proyecto reglamentario del Art 231 del PND  con los comentarios finales de las entidades involucradas. Una vez se realicen  los últimos ajustes, se hará la publicación
✓ Publicamos para conocimiento de la ciudadanía el proyecto de resolución de delimitación del Distrito Bajo Cauca.
✓ Se contactó a los alcaldes de los 6 municipios del Distrito de Bajo Cauca, para conocer el estado actual de la inclusión del tema de Distritos 
Mineros y Comunidades Energéticas, dentro del Plan de Desarrollo Territorial
✓ Avanzamos en la articulación de oferta institucional para los distritos con FondoPaz, MinAgricultura, MinCultura, DNP, MinComercio, SENA, MinAmbiente, MinDefensa, Gobernación de Nariño, ART, ANM, SAE, ADR, Unidad Solidaria, Superfinanciera, VicePresidencia, entre otras entidades.
Distrito de Piedemonte y la Cordillera nariñense- ABADES:
✓ Se realizó el diálogo con las comunidades de estos municipios para  socializar la estrategia de distritos especiales (Municipio de Samaniego).
✓ Se articuló con organizaciones sociales de base en territorio que  permitan articular procesos de productivos en torno a actividades de  reconversión productiva.
✓ Se articuló con la Cámara de Comercio de Pasto a fin de mapear los  actores e inventario de establecimientos de comercio y sociedades presentes  en los municipios pertenecientes al distrito a fin de establecer posibles  sinergias operativas en lo que a los resultados de la implementación del 
distrito se refiere.
✓ Se convocó a los responsables de la estructuración de los Planes de  Desarrollo Territorial, de los municipios del Distrito de Piedemonte y la 
Cordillera Nariñense (Abades), Santa Cruz, Samaniego, La Llanada, AndesSotomayor y Mallama, para preparar la asistencia técnica dentro de la 
realización de la Cumbre Minera.
Distrito del Bajo Cauca (Caucasia, Cáceres, Zaragoza, Tarazá, El Bagre y  Nechí en Antioquia):
✓ Se participó en el taller “Intercambio de experiencias en la  restauración de paisajes, anfibios, bosques riparios y humedales en la región 
del bajo Cauca y La Mojana”.
✓ Se realizó una reunión con entidades territoriales de la subregión del  Bajo Cauca, para articular acciones en el marco de los planes de desarrollo 
municipales.
✓ Se contactó a los alcaldes de los 6 municipios del Distrito de Bajo  Cauca, para conocer el estado actual de la inclusión del tema de Distritos 
Mineros y Comunidades Energéticas, dentro del Plan de Desarrollo Territorial</t>
  </si>
  <si>
    <t xml:space="preserve">Delimitación de Distritos Mineros para la Transición Energética Justa </t>
  </si>
  <si>
    <t xml:space="preserve">Número de distritos Mineros delimitados  para la Transición Energética Justa </t>
  </si>
  <si>
    <t xml:space="preserve">✓ Articulamos acciones para promover la inclusión de los Distritos Mineros dentro los Planes de Desarrollo Territorial de las zonas identificadas.
✓ Se realizó una reunión con la Secretaría de Minas de Cundinamarca donde  se socializaron los distritos mineros y cómo podrían ser incorporados en el Plan  de Desarrollo departamental.
✓ Se priorizaron 19 municipios en Boyacá y algunos municipios por la provincia de Ubaté para la conformación de Distritos Mineros Andinos.
Nota: Ver avances de Corredor de Vida del Cesar. </t>
  </si>
  <si>
    <t>Reindustrialización</t>
  </si>
  <si>
    <t xml:space="preserve">Corredor de Vida del Cesar </t>
  </si>
  <si>
    <t xml:space="preserve">Implementación y/o atracción de proyectos ancla de diversificación productiva. </t>
  </si>
  <si>
    <t xml:space="preserve">Número de proyectos ancla de diversificación productiva implementados </t>
  </si>
  <si>
    <t xml:space="preserve">Minerales Estratégicos </t>
  </si>
  <si>
    <t>Cadenas de valor de minerales estratégicos implementadas</t>
  </si>
  <si>
    <t>Número de cadenas de valor de minerales estratégicos implementadas</t>
  </si>
  <si>
    <t>Hidrocarburos</t>
  </si>
  <si>
    <t>Almacenamiento energético</t>
  </si>
  <si>
    <t>Incorporar reservas de hidrocarburos</t>
  </si>
  <si>
    <t>Producción de hidrocarburos</t>
  </si>
  <si>
    <t>Producción de petróleo</t>
  </si>
  <si>
    <t>Número de Barriles  por día</t>
  </si>
  <si>
    <t>Eficiencia</t>
  </si>
  <si>
    <t xml:space="preserve">✓ Avanzamos en la construcción del Informe de Reservas y Recursos 2023 consolidando la información auditada de la mano de las empresas del sector. </t>
  </si>
  <si>
    <t xml:space="preserve">Factor de recobro promedio </t>
  </si>
  <si>
    <t>Porcentaje de factor de recobro último esperado</t>
  </si>
  <si>
    <t>✓Avanzamos en la evaluación el factor de recobro mejorado ultimo esperado actual y el factor de recobro, toda vez que este es directamente relacionado y construido para el IRR 2023 que se publica anualmente en el mes de mayo.
✓ Adelantamos la formulación y consolidación de un plan de acción para la  gestión eficiente de reservas de hidrocarburos.</t>
  </si>
  <si>
    <t>Nuevos energéticos</t>
  </si>
  <si>
    <t>Hidrógeno</t>
  </si>
  <si>
    <t>Puesta en funcionamiento de plataforma de registro de proyectos asociados con hidrógeno</t>
  </si>
  <si>
    <t>Porcentaje de avance en la puesta en funcionamiento de plataforma de registro de proyectos asociados con hidrógeno</t>
  </si>
  <si>
    <t xml:space="preserve">✓ Identificamos las caracteristicas que contemplará la plataforma de registro de proyectos asociados con hidrógeno y a su vez el sustento normativo para la implementación del mismo. </t>
  </si>
  <si>
    <t>Porcentaje de avance en la expedición / ajuste de la política pública requerida para la promoción/incentivo y desarrollo del hidrógeno en el país</t>
  </si>
  <si>
    <t>✓ Concertamos con el equipo de hidrógeno los enfoques que se deben desarrollar para la promoción, incentivo y desarrollo del hidrógeno en el país en materia de demanda y oferta del energético.</t>
  </si>
  <si>
    <t>Geotermia</t>
  </si>
  <si>
    <t>Apertura ronda / subasta de geotermia </t>
  </si>
  <si>
    <t>Porcentaje de avance en la apertura de la ronda / subasta de geotermia </t>
  </si>
  <si>
    <t>✓ Identificamos las áreas con potencial geotermico  para la estructuración de la ronda de asignación de áreas en el país.</t>
  </si>
  <si>
    <t>Porcentaje de avance en la expedición / ajuste de la política pública requerida para la promoción/incentivo y desarrollo de la geotermia en el país</t>
  </si>
  <si>
    <t xml:space="preserve">✓ Definimos y acordamos los ajustes normativos que se deben realizar del modelo de geotermia en el país. </t>
  </si>
  <si>
    <t>Eólica offshore</t>
  </si>
  <si>
    <t>Asignación del permiso de ocupación temporal de áreas para generación de energía eléctrica mediante tecnologías de eólica offshore. </t>
  </si>
  <si>
    <t>Porcentaje de avance en la asignación del permiso de ocupación temporal de áreas para generación de energía eléctrica mediante tecnologías de eólica offshore. </t>
  </si>
  <si>
    <t xml:space="preserve">
✓ Identificamos medidas de mejoramiento al proceso normativo actual, para  flexibilizar y hacer más atractivo este proceso competitivo, creando un abanico de oportunidades para todos los involucrados.
✓ Contamos con la caracterización socioeconómica del área de influencia del polígono gracias a la consultoría en materia socioeconómica - USAENE (BID).
✓ Contamos con una metodología de trabajo definida para la construcción de los mapas de sensibilidad ambiental para la región Caribe - ERM (BM).
✓ Tenemos caracterizados los puertos de Barranquilla (Sociedad Portuaria y Palermo – puerto de Barranquilla Cormagdalena) y Cartagena (Sociedad portuaria – Puerto Bahía y Puerto Mamonal) para el despliegue de los proyectos de energía eólica offshore.</t>
  </si>
  <si>
    <t>Transversal</t>
  </si>
  <si>
    <t>Eficiencia energética y del mercado como factor de desarrollo económico</t>
  </si>
  <si>
    <t>Consumo energético eficiente</t>
  </si>
  <si>
    <t>No aplica</t>
  </si>
  <si>
    <t>Datos sectoriales para aumentar el aprovechamiento de datos en el país</t>
  </si>
  <si>
    <t>Transformación digital y datos sectoriales</t>
  </si>
  <si>
    <t>Gobernanza del dato y monitoreo</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</si>
  <si>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</si>
  <si>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</si>
  <si>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</si>
  <si>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</si>
  <si>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</si>
  <si>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</si>
  <si>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</si>
  <si>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</si>
  <si>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</si>
  <si>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</si>
  <si>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</si>
  <si>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</si>
  <si>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</si>
  <si>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</si>
  <si>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</si>
  <si>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</si>
  <si>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</si>
  <si>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</si>
  <si>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</si>
  <si>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</si>
  <si>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</si>
  <si>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</si>
  <si>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</si>
  <si>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</si>
  <si>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</si>
  <si>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</si>
  <si>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</si>
  <si>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</si>
  <si>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</si>
  <si>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</si>
  <si>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</si>
  <si>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</si>
  <si>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</si>
  <si>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</si>
  <si>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</si>
  <si>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</si>
  <si>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</si>
  <si>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</si>
  <si>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</si>
  <si>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</si>
  <si>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</si>
  <si>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</si>
  <si>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</si>
  <si>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</si>
  <si>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</si>
  <si>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</si>
  <si>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</si>
  <si>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</si>
  <si>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</si>
  <si>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</si>
  <si>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</si>
  <si>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</si>
  <si>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</si>
  <si>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</si>
  <si>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</si>
  <si>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</si>
  <si>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</si>
  <si>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</si>
  <si>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</si>
  <si>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</si>
  <si>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</si>
  <si>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</si>
  <si>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</si>
  <si>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</si>
  <si>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</si>
  <si>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</si>
  <si>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</si>
  <si>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</si>
  <si>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</si>
  <si>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</si>
  <si>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</si>
  <si>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</si>
  <si>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</si>
  <si>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</si>
  <si>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Producto</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</si>
  <si>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</si>
  <si>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</si>
  <si>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</si>
  <si>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</si>
  <si>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</si>
  <si>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</si>
  <si>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</si>
  <si>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</si>
  <si>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</si>
  <si>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</si>
  <si>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</si>
  <si>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</si>
  <si>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</si>
  <si>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</si>
  <si>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</si>
  <si>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</si>
  <si>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</si>
  <si>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</si>
  <si>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</si>
  <si>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</si>
  <si>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</si>
  <si>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</si>
  <si>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</si>
  <si>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</si>
  <si>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</si>
  <si>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</si>
  <si>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</si>
  <si>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</si>
  <si>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</si>
  <si>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</si>
  <si>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</si>
  <si>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</si>
  <si>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</si>
  <si>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</si>
  <si>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</si>
  <si>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</si>
  <si>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</si>
  <si>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</si>
  <si>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</si>
  <si>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</si>
  <si>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</si>
  <si>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</si>
  <si>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</si>
  <si>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Plan Nacional de Conocimiento Geocientífico</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</si>
  <si>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</si>
  <si>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</si>
  <si>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</si>
  <si>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</si>
  <si>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</si>
  <si>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</si>
  <si>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</si>
  <si>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</si>
  <si>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</si>
  <si>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</si>
  <si>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</si>
  <si>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</si>
  <si>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</si>
  <si>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</si>
  <si>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</si>
  <si>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</si>
  <si>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</si>
  <si>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</si>
  <si>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</si>
  <si>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</si>
  <si>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</si>
  <si>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</si>
  <si>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</si>
  <si>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</si>
  <si>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</si>
  <si>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</si>
  <si>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</si>
  <si>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</si>
  <si>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</si>
  <si>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</si>
  <si>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</si>
  <si>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</si>
  <si>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</si>
  <si>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</si>
  <si>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</si>
  <si>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</si>
  <si>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</si>
  <si>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</si>
  <si>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</si>
  <si>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</si>
  <si>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</si>
  <si>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</si>
  <si>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</si>
  <si>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</si>
  <si>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</si>
  <si>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</si>
  <si>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</si>
  <si>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</si>
  <si>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</si>
  <si>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</si>
  <si>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</si>
  <si>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</si>
  <si>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</si>
  <si>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</si>
  <si>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</si>
  <si>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</si>
  <si>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</si>
  <si>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</si>
  <si>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</si>
  <si>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</si>
  <si>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</si>
  <si>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</si>
  <si>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</si>
  <si>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</si>
  <si>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</si>
  <si>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</si>
  <si>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</si>
  <si>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</si>
  <si>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</si>
  <si>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</si>
  <si>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</si>
  <si>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Relacionamiento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</si>
  <si>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</si>
  <si>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</si>
  <si>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</si>
  <si>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</si>
  <si>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</si>
  <si>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</si>
  <si>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</si>
  <si>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</si>
  <si>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</si>
  <si>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</si>
  <si>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</si>
  <si>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</si>
  <si>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</si>
  <si>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</si>
  <si>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</si>
  <si>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</si>
  <si>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</si>
  <si>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</si>
  <si>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</si>
  <si>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</si>
  <si>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</si>
  <si>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</si>
  <si>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</si>
  <si>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</si>
  <si>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</si>
  <si>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</si>
  <si>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</si>
  <si>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</si>
  <si>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</si>
  <si>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</si>
  <si>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</si>
  <si>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</si>
  <si>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</si>
  <si>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</si>
  <si>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</si>
  <si>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</si>
  <si>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</si>
  <si>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</si>
  <si>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</si>
  <si>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</si>
  <si>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</si>
  <si>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</si>
  <si>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</si>
  <si>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</si>
  <si>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</si>
  <si>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</si>
  <si>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</si>
  <si>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</si>
  <si>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</si>
  <si>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</si>
  <si>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</si>
  <si>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</si>
  <si>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</si>
  <si>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</si>
  <si>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</si>
  <si>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</si>
  <si>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</si>
  <si>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</si>
  <si>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</si>
  <si>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</si>
  <si>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</si>
  <si>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</si>
  <si>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</si>
  <si>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</si>
  <si>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</si>
  <si>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</si>
  <si>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</si>
  <si>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</si>
  <si>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</si>
  <si>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</si>
  <si>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</si>
  <si>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</si>
  <si>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</si>
  <si>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</si>
  <si>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</si>
  <si>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</si>
  <si>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</si>
  <si>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</si>
  <si>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</si>
  <si>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</si>
  <si>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</si>
  <si>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</si>
  <si>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</si>
  <si>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</si>
  <si>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</si>
  <si>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</si>
  <si>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</si>
  <si>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</si>
  <si>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</si>
  <si>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</si>
  <si>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</si>
  <si>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</si>
  <si>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</si>
  <si>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</si>
  <si>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</si>
  <si>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</si>
  <si>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</si>
  <si>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</si>
  <si>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</si>
  <si>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</si>
  <si>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</si>
  <si>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</si>
  <si>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</si>
  <si>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</si>
  <si>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</si>
  <si>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</si>
  <si>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</si>
  <si>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</si>
  <si>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</si>
  <si>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</si>
  <si>
    <t xml:space="preserve">✓ Adelantamos acciones conjuntas con representantes del Banco Mundial / Dobbin International para definir los Términos de Referencia para la Segunda Donación que buscará focalizar parte de los recursos en los procesos asociados al Distrito para la Diversificación del Cesar, específicamente en la caracterización de la fuerza laboral, en la viabilización de los proyectos productivos y en Comunidades Energéticas.
✓ Realizamos acciones conjuntas con la OIT para ahondar en el conocimiento del piloto de reconversión laboral en el municipio de La Jagua De Ibirico.
✓ Estructuramos un plan de articulación con los 5 municipios priorizados para el Distrito para la Diversificación del Cesar y con la Gobernación para promover la inclusión de líneas estratégicas del sector en los Planes de Desarrollo Territorial, así como de líneas específicas para uso de regalías.
✓ Desarrollamos espacios de diálogo con las Alcaldía de Becerril, Agustín Codazzi, El Paso, La Jagua y la Gobernación del Cesar para avanzar en la implementación del Corredor de Vida del Cesar.
✓ Se realizó un primer barrido de los proyectos propuestos por el Banco  Mundial / Dobbin International en el marco de la primera Donación. Se 
identificaron 28 proyectos productivos de diversificación proyectados en los  municipios priorizados para el Distrito para la Diversificación del Cesar. </t>
  </si>
  <si>
    <t>Expedición / ajuste de la política pública requerida para la promoción/incentivo y desarrollo del hidrógeno en el país</t>
  </si>
  <si>
    <t>Expedición / ajuste de la política pública requerida para la promoción/incentivo y desarrollo de la geotermia en el país</t>
  </si>
  <si>
    <t xml:space="preserve">PRIORIDAD ESTRATÉGICA </t>
  </si>
  <si>
    <t>REPORTE DE AVANCES 
TRIMESTRE 1 
PLAN ESTRATÉGICO SECTORIAL*</t>
  </si>
  <si>
    <t xml:space="preserve">Número de vehículos eléctricos implementados de diferentes categorías, de bajas y cero emisiones** </t>
  </si>
  <si>
    <t>* El reporte cuantitativo se reportará a partir del segundo trimestre de 2024</t>
  </si>
  <si>
    <t xml:space="preserve">** Indicador modificado con respecto a la versión 1 del Plan Estratégico Sectorial publicado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</si>
</sst>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24">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b/>
      <sz val="10"/>
      <name val="Aptos Narrow"/>
    </font>
    <font>
      <sz val="10"/>
      <name val="Aptos Narrow"/>
    </font>
    <font>
      <b/>
      <sz val="16"/>
      <name val="Aptos Narrow"/>
    </font>
  </fonts>
  <fills count="15">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171">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2"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2"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3"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2"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2"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2"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2"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9" fontId="22" fillId="0" borderId="12" xfId="0" applyNumberFormat="1"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22" fillId="0" borderId="14" xfId="0" applyFont="1" applyBorder="1" applyAlignment="1">
      <alignment horizontal="left" vertical="center" wrapText="1"/>
    </xf>
    <xf numFmtId="0" fontId="22" fillId="7" borderId="15"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4" xfId="0" applyFont="1" applyFill="1" applyBorder="1" applyAlignment="1">
      <alignment horizontal="left" vertical="center" wrapText="1"/>
    </xf>
    <xf numFmtId="10" fontId="22" fillId="7" borderId="12" xfId="0" applyNumberFormat="1" applyFont="1" applyFill="1" applyBorder="1" applyAlignment="1">
      <alignment horizontal="lef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1" fillId="2" borderId="1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7" borderId="1" xfId="0" applyFont="1" applyFill="1" applyBorder="1" applyAlignment="1">
      <alignment horizontal="left" vertical="center" wrapText="1"/>
    </xf>
    <xf numFmtId="0" fontId="22" fillId="0" borderId="0" xfId="0" applyFont="1" applyAlignment="1">
      <alignment horizontal="left" vertical="center" wrapText="1"/>
    </xf>
  </cellXfs>
  <cellStyles count="4">
    <cellStyle name="Hipervínculo" xfId="2" builtinId="8"/>
    <cellStyle name="Millares" xfId="1" builtinId="3"/>
    <cellStyle name="Normal" xfId="0" builtinId="0"/>
    <cellStyle name="Porcentaje" xfId="3" builtinId="5"/>
  </cellStyles>
  <dxfs count="39">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1</xdr:col>
      <xdr:colOff>1607343</xdr:colOff>
      <xdr:row>0</xdr:row>
      <xdr:rowOff>976723</xdr:rowOff>
    </xdr:to>
    <xdr:pic>
      <xdr:nvPicPr>
        <xdr:cNvPr id="2" name="Imagen 1">
          <a:extLst>
            <a:ext uri="{FF2B5EF4-FFF2-40B4-BE49-F238E27FC236}">
              <a16:creationId xmlns:a16="http://schemas.microsoft.com/office/drawing/2014/main" id="{CC08978F-1DD1-4A30-B3E2-98E6F513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3"/>
          <a:ext cx="2536031" cy="952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10405662</xdr:colOff>
      <xdr:row>0</xdr:row>
      <xdr:rowOff>117234</xdr:rowOff>
    </xdr:from>
    <xdr:to>
      <xdr:col>12</xdr:col>
      <xdr:colOff>12503944</xdr:colOff>
      <xdr:row>0</xdr:row>
      <xdr:rowOff>904874</xdr:rowOff>
    </xdr:to>
    <xdr:pic>
      <xdr:nvPicPr>
        <xdr:cNvPr id="4" name="Imagen 3">
          <a:extLst>
            <a:ext uri="{FF2B5EF4-FFF2-40B4-BE49-F238E27FC236}">
              <a16:creationId xmlns:a16="http://schemas.microsoft.com/office/drawing/2014/main" id="{D0AE1849-076C-417B-AF7C-1BD1E7972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56162" y="117234"/>
          <a:ext cx="2098282" cy="78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38" dataDxfId="36" headerRowBorderDxfId="37" tableBorderDxfId="35" totalsRowBorderDxfId="34">
  <autoFilter ref="A2:AG46" xr:uid="{2AC6B8C2-D387-4D1F-B7A0-1DE2392563AD}">
    <filterColumn colId="6">
      <colorFilter dxfId="33"/>
    </filterColumn>
  </autoFilter>
  <tableColumns count="33">
    <tableColumn id="1" xr3:uid="{D2A08BC9-CF5A-4728-A397-7B8A8E1DC1C4}" name="PIVOTE" dataDxfId="32"/>
    <tableColumn id="2" xr3:uid="{632CACA8-75B8-4FB2-BBA9-F35E82501E45}" name="COMPONENTE PND" dataDxfId="31"/>
    <tableColumn id="3" xr3:uid="{28AF8D0C-E90C-4DB8-909D-2E192C0B7818}" name="TEMA" dataDxfId="30"/>
    <tableColumn id="4" xr3:uid="{F829E352-7A8E-4340-8988-8A2835590428}" name="EJE ESTRATÉGICO" dataDxfId="29"/>
    <tableColumn id="5" xr3:uid="{57211672-679B-4FC5-8996-3C9269354B5D}" name="RESULTADO" dataDxfId="28"/>
    <tableColumn id="6" xr3:uid="{90FD47BE-9D18-4C11-A7C4-9BAC29256D29}" name="PRIORIDAD" dataDxfId="27"/>
    <tableColumn id="7" xr3:uid="{5FD7FEC8-00A0-4716-8B94-719820C54D05}" name="IMPORTANCIA DEL DESARROLLO  DE LA PRIORIDAD " dataDxfId="26"/>
    <tableColumn id="8" xr3:uid="{5ED0C346-C60A-4928-9C13-6C8CBFE5CA9C}" name="TIPO DE INDICADOR" dataDxfId="25"/>
    <tableColumn id="9" xr3:uid="{B5E7950E-21B2-4190-A612-441FC8F31F8F}" name="INDICADOR " dataDxfId="24"/>
    <tableColumn id="32" xr3:uid="{4DEF2EAF-A461-495B-969E-1ED46A11F15E}" name="TIPO DE INDICADOR2" dataDxfId="23"/>
    <tableColumn id="10" xr3:uid="{BF7059D6-E18B-4823-A04A-BB21F0417375}" name="FÓRMULA DE CÁLCULO DEL INDICADOR" dataDxfId="22"/>
    <tableColumn id="11" xr3:uid="{50B61F1E-3E62-4695-B17A-96A1A622DCDB}" name="UNIDAD DE MEDIDA" dataDxfId="21"/>
    <tableColumn id="12" xr3:uid="{A5271E43-E81F-4BCB-BD6E-BECD8B3E3937}" name="META CUATRIENIO" dataDxfId="20">
      <calculatedColumnFormula>+SUM(Tabla1[[#This Row],[META 2024]]+Tabla1[[#This Row],[META 2025]]+Tabla1[[#This Row],[META 2026]])</calculatedColumnFormula>
    </tableColumn>
    <tableColumn id="13" xr3:uid="{A7FDD06F-4B67-445E-A20D-5D9E021DD8A2}" name="META 2024" dataDxfId="19">
      <calculatedColumnFormula>+SUM(Tabla1[[#This Row],[META 2024 
MARZO]:[META 2024
DICIEMBRE]])</calculatedColumnFormula>
    </tableColumn>
    <tableColumn id="14" xr3:uid="{E39B179B-27FF-4A2B-B9E0-6465ABE2FADA}" name="META 2025" dataDxfId="18">
      <calculatedColumnFormula>+SUM(Tabla1[[#This Row],[META 2025
MARZO]:[META 2025
DICIEMBRE]])</calculatedColumnFormula>
    </tableColumn>
    <tableColumn id="15" xr3:uid="{8A35EF24-D4D6-45EC-8CFD-65FACEE2A3DB}" name="META 2026" dataDxfId="17">
      <calculatedColumnFormula>+SUM(Tabla1[[#This Row],[META 2026
MARZO]:[META 2026
DICIEMBRE]])</calculatedColumnFormula>
    </tableColumn>
    <tableColumn id="31" xr3:uid="{99F8C14C-8671-4C73-B453-EC09B1732DA5}" name="NATURALEZA DEL INDICADOR" dataDxfId="16"/>
    <tableColumn id="16" xr3:uid="{8CE85FCB-F861-402D-9719-BE5743428F60}" name="ÁREA/ENTIDAD QUE REPORTA " dataDxfId="15"/>
    <tableColumn id="17" xr3:uid="{7C64D6F7-BD65-4A3D-985A-CD0E7339DD3A}" name="PERSONA RESPONSABLE DEL REPORTE" dataDxfId="14"/>
    <tableColumn id="18" xr3:uid="{7811BFE0-F7E5-48A2-9DF7-E8645F9A3E93}" name="CORREO DEL RESPONSABLE " dataDxfId="13"/>
    <tableColumn id="19" xr3:uid="{F4F1AA47-1A4F-4533-BD72-C70BFFA8885B}" name="META 2024 _x000a_MARZO" dataDxfId="12"/>
    <tableColumn id="20" xr3:uid="{BE937737-3A16-4C18-BC23-06783D6AE77B}" name="META 2024_x000a_JUNIO" dataDxfId="11"/>
    <tableColumn id="21" xr3:uid="{A8A63DFB-4F2A-47C3-86F3-838994147D08}" name="META 2024_x000a_SEPTIEMBRE" dataDxfId="10"/>
    <tableColumn id="22" xr3:uid="{3B343844-8EAC-465C-8549-2970947D912E}" name="META 2024_x000a_DICIEMBRE" dataDxfId="9"/>
    <tableColumn id="23" xr3:uid="{DE34DAEF-8190-46B8-AC5F-D7CA912A444B}" name="META 2025_x000a_MARZO" dataDxfId="8"/>
    <tableColumn id="24" xr3:uid="{61B96C33-82F6-4EA9-9E9C-B72BEBE1AA42}" name="META 2025_x000a_JUNIO" dataDxfId="7"/>
    <tableColumn id="25" xr3:uid="{E65CE22B-9619-49BB-8C7B-B0662267E8E1}" name="META 2025_x000a_SEPTIEMBRE" dataDxfId="6"/>
    <tableColumn id="26" xr3:uid="{6C74FF5B-CF16-4358-973F-D6FCF07DB2A8}" name="META 2025_x000a_DICIEMBRE" dataDxfId="5"/>
    <tableColumn id="27" xr3:uid="{889C9D8A-123F-4886-9954-95215FD44B8F}" name="META 2026_x000a_MARZO" dataDxfId="4"/>
    <tableColumn id="28" xr3:uid="{C19D29AC-ED87-49B6-ABA2-8A044C29883B}" name="META 2026_x000a_JUNIO" dataDxfId="3"/>
    <tableColumn id="29" xr3:uid="{C8E4197C-877B-432A-B637-54AF1824D481}" name="META 2026_x000a_SEPTIEMBRE" dataDxfId="2"/>
    <tableColumn id="30" xr3:uid="{479F5AE1-A637-4EB3-9345-A2A599039CAE}" name="META 2026_x000a_DICIEMBRE" dataDxfId="1"/>
    <tableColumn id="33" xr3:uid="{E601B3CF-B2A4-4045-BB75-350906B01B1D}" name="COMENTARIOS GENERAL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tabColor rgb="FF92D050"/>
  </sheetPr>
  <dimension ref="A1:N29"/>
  <sheetViews>
    <sheetView tabSelected="1" zoomScale="80" zoomScaleNormal="80" workbookViewId="0">
      <pane ySplit="2" topLeftCell="A3" activePane="bottomLeft" state="frozen"/>
      <selection pane="bottomLeft" activeCell="F34" sqref="F34"/>
    </sheetView>
  </sheetViews>
  <sheetFormatPr baseColWidth="10" defaultColWidth="10.85546875" defaultRowHeight="105" customHeight="1"/>
  <cols>
    <col min="1" max="1" width="13.85546875" style="154" bestFit="1" customWidth="1"/>
    <col min="2" max="2" width="27.85546875" style="154" bestFit="1" customWidth="1"/>
    <col min="3" max="3" width="23.85546875" style="154" bestFit="1" customWidth="1"/>
    <col min="4" max="4" width="17.28515625" style="154" bestFit="1" customWidth="1"/>
    <col min="5" max="5" width="42.140625" style="154" bestFit="1" customWidth="1"/>
    <col min="6" max="6" width="47.7109375" style="154" bestFit="1" customWidth="1"/>
    <col min="7" max="7" width="24.85546875" style="154" bestFit="1" customWidth="1"/>
    <col min="8" max="8" width="18.42578125" style="154" bestFit="1" customWidth="1"/>
    <col min="9" max="9" width="17.5703125" style="154" customWidth="1"/>
    <col min="10" max="10" width="12.42578125" style="154" bestFit="1" customWidth="1"/>
    <col min="11" max="11" width="15.28515625" style="154" bestFit="1" customWidth="1"/>
    <col min="12" max="12" width="21.42578125" style="154" bestFit="1" customWidth="1"/>
    <col min="13" max="13" width="190.85546875" style="154" bestFit="1" customWidth="1"/>
    <col min="14" max="16384" width="10.85546875" style="154"/>
  </cols>
  <sheetData>
    <row r="1" spans="1:14" ht="87" customHeight="1">
      <c r="A1" s="165" t="s">
        <v>437</v>
      </c>
      <c r="B1" s="164"/>
      <c r="C1" s="164"/>
      <c r="D1" s="164"/>
      <c r="E1" s="164"/>
      <c r="F1" s="164"/>
      <c r="G1" s="164"/>
      <c r="H1" s="164"/>
      <c r="I1" s="164"/>
      <c r="J1" s="164"/>
      <c r="K1" s="164"/>
      <c r="L1" s="164"/>
      <c r="M1" s="164"/>
      <c r="N1"/>
    </row>
    <row r="2" spans="1:14" s="152" customFormat="1" ht="25.5">
      <c r="A2" s="150" t="s">
        <v>0</v>
      </c>
      <c r="B2" s="151" t="s">
        <v>1</v>
      </c>
      <c r="C2" s="151" t="s">
        <v>436</v>
      </c>
      <c r="D2" s="151" t="s">
        <v>5</v>
      </c>
      <c r="E2" s="151" t="s">
        <v>6</v>
      </c>
      <c r="F2" s="151" t="s">
        <v>7</v>
      </c>
      <c r="G2" s="151" t="s">
        <v>8</v>
      </c>
      <c r="H2" s="151" t="s">
        <v>9</v>
      </c>
      <c r="I2" s="151" t="s">
        <v>10</v>
      </c>
      <c r="J2" s="151" t="s">
        <v>11</v>
      </c>
      <c r="K2" s="151" t="s">
        <v>12</v>
      </c>
      <c r="L2" s="166" t="s">
        <v>13</v>
      </c>
      <c r="M2" s="167" t="s">
        <v>14</v>
      </c>
    </row>
    <row r="3" spans="1:14" ht="152.25" customHeight="1">
      <c r="A3" s="158" t="s">
        <v>15</v>
      </c>
      <c r="B3" s="153" t="s">
        <v>16</v>
      </c>
      <c r="C3" s="153" t="s">
        <v>17</v>
      </c>
      <c r="D3" s="153" t="s">
        <v>18</v>
      </c>
      <c r="E3" s="153" t="s">
        <v>19</v>
      </c>
      <c r="F3" s="153" t="s">
        <v>20</v>
      </c>
      <c r="G3" s="153" t="s">
        <v>21</v>
      </c>
      <c r="H3" s="153">
        <v>15000</v>
      </c>
      <c r="I3" s="153">
        <v>760</v>
      </c>
      <c r="J3" s="153">
        <v>7500</v>
      </c>
      <c r="K3" s="153">
        <v>20000</v>
      </c>
      <c r="L3" s="157" t="s">
        <v>22</v>
      </c>
      <c r="M3" s="168" t="s">
        <v>23</v>
      </c>
    </row>
    <row r="4" spans="1:14" ht="105" customHeight="1">
      <c r="A4" s="159" t="s">
        <v>15</v>
      </c>
      <c r="B4" s="153" t="s">
        <v>16</v>
      </c>
      <c r="C4" s="153" t="s">
        <v>17</v>
      </c>
      <c r="D4" s="153" t="s">
        <v>18</v>
      </c>
      <c r="E4" s="153" t="s">
        <v>24</v>
      </c>
      <c r="F4" s="153" t="s">
        <v>25</v>
      </c>
      <c r="G4" s="153" t="s">
        <v>21</v>
      </c>
      <c r="H4" s="153">
        <v>40</v>
      </c>
      <c r="I4" s="153">
        <v>10</v>
      </c>
      <c r="J4" s="153">
        <v>30</v>
      </c>
      <c r="K4" s="153">
        <v>40</v>
      </c>
      <c r="L4" s="157" t="s">
        <v>22</v>
      </c>
      <c r="M4" s="169" t="s">
        <v>26</v>
      </c>
    </row>
    <row r="5" spans="1:14" ht="105" customHeight="1">
      <c r="A5" s="159" t="s">
        <v>15</v>
      </c>
      <c r="B5" s="153" t="s">
        <v>28</v>
      </c>
      <c r="C5" s="153" t="s">
        <v>30</v>
      </c>
      <c r="D5" s="153" t="s">
        <v>18</v>
      </c>
      <c r="E5" s="153" t="s">
        <v>31</v>
      </c>
      <c r="F5" s="153" t="s">
        <v>31</v>
      </c>
      <c r="G5" s="153" t="s">
        <v>32</v>
      </c>
      <c r="H5" s="153">
        <v>6000</v>
      </c>
      <c r="I5" s="153">
        <v>2000</v>
      </c>
      <c r="J5" s="153">
        <v>3000</v>
      </c>
      <c r="K5" s="153">
        <v>6000</v>
      </c>
      <c r="L5" s="157" t="s">
        <v>22</v>
      </c>
      <c r="M5" s="168" t="s">
        <v>33</v>
      </c>
    </row>
    <row r="6" spans="1:14" ht="105" customHeight="1">
      <c r="A6" s="159" t="s">
        <v>34</v>
      </c>
      <c r="B6" s="153" t="s">
        <v>16</v>
      </c>
      <c r="C6" s="153" t="s">
        <v>36</v>
      </c>
      <c r="D6" s="153" t="s">
        <v>18</v>
      </c>
      <c r="E6" s="153" t="s">
        <v>37</v>
      </c>
      <c r="F6" s="153" t="s">
        <v>37</v>
      </c>
      <c r="G6" s="153" t="s">
        <v>38</v>
      </c>
      <c r="H6" s="156">
        <v>0.3</v>
      </c>
      <c r="I6" s="156">
        <v>0.1</v>
      </c>
      <c r="J6" s="156">
        <v>0.2</v>
      </c>
      <c r="K6" s="156">
        <v>0.3</v>
      </c>
      <c r="L6" s="157" t="s">
        <v>22</v>
      </c>
      <c r="M6" s="168" t="s">
        <v>39</v>
      </c>
    </row>
    <row r="7" spans="1:14" ht="105" customHeight="1">
      <c r="A7" s="159" t="s">
        <v>34</v>
      </c>
      <c r="B7" s="153" t="s">
        <v>40</v>
      </c>
      <c r="C7" s="153" t="s">
        <v>42</v>
      </c>
      <c r="D7" s="153" t="s">
        <v>43</v>
      </c>
      <c r="E7" s="153" t="s">
        <v>44</v>
      </c>
      <c r="F7" s="153" t="s">
        <v>45</v>
      </c>
      <c r="G7" s="153" t="s">
        <v>38</v>
      </c>
      <c r="H7" s="156">
        <v>1</v>
      </c>
      <c r="I7" s="156">
        <v>0.8</v>
      </c>
      <c r="J7" s="156">
        <v>1</v>
      </c>
      <c r="K7" s="156">
        <v>1</v>
      </c>
      <c r="L7" s="157" t="s">
        <v>22</v>
      </c>
      <c r="M7" s="168" t="s">
        <v>46</v>
      </c>
    </row>
    <row r="8" spans="1:14" ht="105" customHeight="1">
      <c r="A8" s="159" t="s">
        <v>34</v>
      </c>
      <c r="B8" s="153" t="s">
        <v>40</v>
      </c>
      <c r="C8" s="153" t="s">
        <v>42</v>
      </c>
      <c r="D8" s="153" t="s">
        <v>43</v>
      </c>
      <c r="E8" s="153" t="s">
        <v>47</v>
      </c>
      <c r="F8" s="153" t="s">
        <v>48</v>
      </c>
      <c r="G8" s="153" t="s">
        <v>38</v>
      </c>
      <c r="H8" s="156">
        <v>1</v>
      </c>
      <c r="I8" s="156">
        <v>0.2</v>
      </c>
      <c r="J8" s="156">
        <v>0.6</v>
      </c>
      <c r="K8" s="156">
        <v>1</v>
      </c>
      <c r="L8" s="157" t="s">
        <v>22</v>
      </c>
      <c r="M8" s="168" t="s">
        <v>49</v>
      </c>
    </row>
    <row r="9" spans="1:14" ht="105" customHeight="1">
      <c r="A9" s="159" t="s">
        <v>34</v>
      </c>
      <c r="B9" s="153" t="s">
        <v>50</v>
      </c>
      <c r="C9" s="153" t="s">
        <v>52</v>
      </c>
      <c r="D9" s="153" t="s">
        <v>18</v>
      </c>
      <c r="E9" s="153" t="s">
        <v>53</v>
      </c>
      <c r="F9" s="153" t="s">
        <v>438</v>
      </c>
      <c r="G9" s="153" t="s">
        <v>21</v>
      </c>
      <c r="H9" s="153">
        <v>2000</v>
      </c>
      <c r="I9" s="153">
        <v>100</v>
      </c>
      <c r="J9" s="153">
        <v>1000</v>
      </c>
      <c r="K9" s="153">
        <v>2000</v>
      </c>
      <c r="L9" s="157" t="s">
        <v>22</v>
      </c>
      <c r="M9" s="168" t="s">
        <v>54</v>
      </c>
    </row>
    <row r="10" spans="1:14" ht="105" customHeight="1">
      <c r="A10" s="159" t="s">
        <v>34</v>
      </c>
      <c r="B10" s="153" t="s">
        <v>50</v>
      </c>
      <c r="C10" s="153" t="s">
        <v>52</v>
      </c>
      <c r="D10" s="153" t="s">
        <v>18</v>
      </c>
      <c r="E10" s="153" t="s">
        <v>55</v>
      </c>
      <c r="F10" s="153" t="s">
        <v>56</v>
      </c>
      <c r="G10" s="153" t="s">
        <v>21</v>
      </c>
      <c r="H10" s="153">
        <v>100</v>
      </c>
      <c r="I10" s="153">
        <v>10</v>
      </c>
      <c r="J10" s="153">
        <v>50</v>
      </c>
      <c r="K10" s="153">
        <v>100</v>
      </c>
      <c r="L10" s="157" t="s">
        <v>22</v>
      </c>
      <c r="M10" s="168" t="s">
        <v>57</v>
      </c>
    </row>
    <row r="11" spans="1:14" ht="105" customHeight="1">
      <c r="A11" s="159" t="s">
        <v>58</v>
      </c>
      <c r="B11" s="153" t="s">
        <v>59</v>
      </c>
      <c r="C11" s="153" t="s">
        <v>61</v>
      </c>
      <c r="D11" s="153" t="s">
        <v>43</v>
      </c>
      <c r="E11" s="153" t="s">
        <v>62</v>
      </c>
      <c r="F11" s="153" t="s">
        <v>63</v>
      </c>
      <c r="G11" s="153" t="s">
        <v>38</v>
      </c>
      <c r="H11" s="156">
        <v>1</v>
      </c>
      <c r="I11" s="156">
        <v>1</v>
      </c>
      <c r="J11" s="156">
        <v>1</v>
      </c>
      <c r="K11" s="156">
        <v>1</v>
      </c>
      <c r="L11" s="157" t="s">
        <v>22</v>
      </c>
      <c r="M11" s="168" t="s">
        <v>64</v>
      </c>
    </row>
    <row r="12" spans="1:14" ht="105" customHeight="1">
      <c r="A12" s="159" t="s">
        <v>58</v>
      </c>
      <c r="B12" s="153" t="s">
        <v>59</v>
      </c>
      <c r="C12" s="153" t="s">
        <v>61</v>
      </c>
      <c r="D12" s="153" t="s">
        <v>43</v>
      </c>
      <c r="E12" s="153" t="s">
        <v>65</v>
      </c>
      <c r="F12" s="153" t="s">
        <v>66</v>
      </c>
      <c r="G12" s="153" t="s">
        <v>38</v>
      </c>
      <c r="H12" s="156">
        <v>1</v>
      </c>
      <c r="I12" s="156">
        <v>0.5</v>
      </c>
      <c r="J12" s="156">
        <v>0.8</v>
      </c>
      <c r="K12" s="156">
        <v>1</v>
      </c>
      <c r="L12" s="157" t="s">
        <v>22</v>
      </c>
      <c r="M12" s="168" t="s">
        <v>67</v>
      </c>
    </row>
    <row r="13" spans="1:14" ht="105" customHeight="1">
      <c r="A13" s="159" t="s">
        <v>58</v>
      </c>
      <c r="B13" s="153" t="s">
        <v>59</v>
      </c>
      <c r="C13" s="153" t="s">
        <v>69</v>
      </c>
      <c r="D13" s="153" t="s">
        <v>43</v>
      </c>
      <c r="E13" s="153" t="s">
        <v>70</v>
      </c>
      <c r="F13" s="153" t="s">
        <v>71</v>
      </c>
      <c r="G13" s="153" t="s">
        <v>38</v>
      </c>
      <c r="H13" s="156">
        <v>1</v>
      </c>
      <c r="I13" s="156">
        <v>0.5</v>
      </c>
      <c r="J13" s="156">
        <v>1</v>
      </c>
      <c r="K13" s="156">
        <v>1</v>
      </c>
      <c r="L13" s="157" t="s">
        <v>22</v>
      </c>
      <c r="M13" s="168" t="s">
        <v>72</v>
      </c>
    </row>
    <row r="14" spans="1:14" ht="105" customHeight="1">
      <c r="A14" s="159" t="s">
        <v>58</v>
      </c>
      <c r="B14" s="153" t="s">
        <v>59</v>
      </c>
      <c r="C14" s="153" t="s">
        <v>69</v>
      </c>
      <c r="D14" s="153" t="s">
        <v>43</v>
      </c>
      <c r="E14" s="153" t="s">
        <v>70</v>
      </c>
      <c r="F14" s="153" t="s">
        <v>73</v>
      </c>
      <c r="G14" s="153" t="s">
        <v>38</v>
      </c>
      <c r="H14" s="156">
        <v>1</v>
      </c>
      <c r="I14" s="156">
        <v>1</v>
      </c>
      <c r="J14" s="156">
        <v>1</v>
      </c>
      <c r="K14" s="156">
        <v>1</v>
      </c>
      <c r="L14" s="157" t="s">
        <v>22</v>
      </c>
      <c r="M14" s="168" t="s">
        <v>74</v>
      </c>
    </row>
    <row r="15" spans="1:14" ht="105" customHeight="1">
      <c r="A15" s="159" t="s">
        <v>58</v>
      </c>
      <c r="B15" s="153" t="s">
        <v>59</v>
      </c>
      <c r="C15" s="153" t="s">
        <v>69</v>
      </c>
      <c r="D15" s="153" t="s">
        <v>43</v>
      </c>
      <c r="E15" s="153" t="s">
        <v>76</v>
      </c>
      <c r="F15" s="153" t="s">
        <v>77</v>
      </c>
      <c r="G15" s="153" t="s">
        <v>38</v>
      </c>
      <c r="H15" s="156">
        <v>1</v>
      </c>
      <c r="I15" s="156">
        <v>1</v>
      </c>
      <c r="J15" s="156">
        <v>1</v>
      </c>
      <c r="K15" s="156">
        <v>1</v>
      </c>
      <c r="L15" s="157" t="s">
        <v>22</v>
      </c>
      <c r="M15" s="168" t="s">
        <v>78</v>
      </c>
    </row>
    <row r="16" spans="1:14" ht="105" customHeight="1">
      <c r="A16" s="159" t="s">
        <v>58</v>
      </c>
      <c r="B16" s="153" t="s">
        <v>59</v>
      </c>
      <c r="C16" s="153" t="s">
        <v>69</v>
      </c>
      <c r="D16" s="153" t="s">
        <v>43</v>
      </c>
      <c r="E16" s="153" t="s">
        <v>79</v>
      </c>
      <c r="F16" s="153" t="s">
        <v>80</v>
      </c>
      <c r="G16" s="153" t="s">
        <v>38</v>
      </c>
      <c r="H16" s="156">
        <v>1</v>
      </c>
      <c r="I16" s="156">
        <v>0.4</v>
      </c>
      <c r="J16" s="156">
        <v>0.7</v>
      </c>
      <c r="K16" s="156">
        <v>1</v>
      </c>
      <c r="L16" s="157" t="s">
        <v>22</v>
      </c>
      <c r="M16" s="169" t="s">
        <v>81</v>
      </c>
    </row>
    <row r="17" spans="1:13" ht="105" customHeight="1">
      <c r="A17" s="159" t="s">
        <v>58</v>
      </c>
      <c r="B17" s="153" t="s">
        <v>59</v>
      </c>
      <c r="C17" s="153" t="s">
        <v>83</v>
      </c>
      <c r="D17" s="153" t="s">
        <v>18</v>
      </c>
      <c r="E17" s="153" t="s">
        <v>84</v>
      </c>
      <c r="F17" s="153" t="s">
        <v>85</v>
      </c>
      <c r="G17" s="153" t="s">
        <v>21</v>
      </c>
      <c r="H17" s="153">
        <v>10</v>
      </c>
      <c r="I17" s="153">
        <v>8</v>
      </c>
      <c r="J17" s="153">
        <v>10</v>
      </c>
      <c r="K17" s="153">
        <v>10</v>
      </c>
      <c r="L17" s="157" t="s">
        <v>22</v>
      </c>
      <c r="M17" s="168" t="s">
        <v>86</v>
      </c>
    </row>
    <row r="18" spans="1:13" ht="105" customHeight="1">
      <c r="A18" s="159" t="s">
        <v>58</v>
      </c>
      <c r="B18" s="153" t="s">
        <v>59</v>
      </c>
      <c r="C18" s="153" t="s">
        <v>83</v>
      </c>
      <c r="D18" s="153" t="s">
        <v>18</v>
      </c>
      <c r="E18" s="153" t="s">
        <v>87</v>
      </c>
      <c r="F18" s="153" t="s">
        <v>88</v>
      </c>
      <c r="G18" s="153" t="s">
        <v>21</v>
      </c>
      <c r="H18" s="153">
        <v>5</v>
      </c>
      <c r="I18" s="153">
        <v>3</v>
      </c>
      <c r="J18" s="153">
        <v>5</v>
      </c>
      <c r="K18" s="153">
        <v>5</v>
      </c>
      <c r="L18" s="157" t="s">
        <v>22</v>
      </c>
      <c r="M18" s="168" t="s">
        <v>89</v>
      </c>
    </row>
    <row r="19" spans="1:13" ht="105" customHeight="1">
      <c r="A19" s="159" t="s">
        <v>58</v>
      </c>
      <c r="B19" s="153" t="s">
        <v>59</v>
      </c>
      <c r="C19" s="153" t="s">
        <v>91</v>
      </c>
      <c r="D19" s="153" t="s">
        <v>18</v>
      </c>
      <c r="E19" s="153" t="s">
        <v>92</v>
      </c>
      <c r="F19" s="153" t="s">
        <v>93</v>
      </c>
      <c r="G19" s="153" t="s">
        <v>21</v>
      </c>
      <c r="H19" s="153">
        <v>15</v>
      </c>
      <c r="I19" s="153">
        <v>5</v>
      </c>
      <c r="J19" s="153">
        <v>10</v>
      </c>
      <c r="K19" s="153">
        <v>15</v>
      </c>
      <c r="L19" s="157" t="s">
        <v>22</v>
      </c>
      <c r="M19" s="168" t="s">
        <v>433</v>
      </c>
    </row>
    <row r="20" spans="1:13" ht="105" customHeight="1">
      <c r="A20" s="159" t="s">
        <v>58</v>
      </c>
      <c r="B20" s="153" t="s">
        <v>59</v>
      </c>
      <c r="C20" s="153" t="s">
        <v>94</v>
      </c>
      <c r="D20" s="153" t="s">
        <v>18</v>
      </c>
      <c r="E20" s="153" t="s">
        <v>95</v>
      </c>
      <c r="F20" s="153" t="s">
        <v>96</v>
      </c>
      <c r="G20" s="153" t="s">
        <v>21</v>
      </c>
      <c r="H20" s="153">
        <v>4</v>
      </c>
      <c r="I20" s="153">
        <v>1</v>
      </c>
      <c r="J20" s="153">
        <v>2</v>
      </c>
      <c r="K20" s="153">
        <v>4</v>
      </c>
      <c r="L20" s="157" t="s">
        <v>22</v>
      </c>
      <c r="M20" s="169" t="s">
        <v>81</v>
      </c>
    </row>
    <row r="21" spans="1:13" s="155" customFormat="1" ht="105" customHeight="1">
      <c r="A21" s="162" t="s">
        <v>97</v>
      </c>
      <c r="B21" s="161" t="s">
        <v>40</v>
      </c>
      <c r="C21" s="161" t="s">
        <v>99</v>
      </c>
      <c r="D21" s="161" t="s">
        <v>18</v>
      </c>
      <c r="E21" s="161" t="s">
        <v>100</v>
      </c>
      <c r="F21" s="161" t="s">
        <v>101</v>
      </c>
      <c r="G21" s="161" t="s">
        <v>102</v>
      </c>
      <c r="H21" s="161">
        <v>800000</v>
      </c>
      <c r="I21" s="161">
        <v>800000</v>
      </c>
      <c r="J21" s="161">
        <v>800000</v>
      </c>
      <c r="K21" s="161">
        <v>800000</v>
      </c>
      <c r="L21" s="160" t="s">
        <v>103</v>
      </c>
      <c r="M21" s="168" t="s">
        <v>104</v>
      </c>
    </row>
    <row r="22" spans="1:13" s="155" customFormat="1" ht="105" customHeight="1">
      <c r="A22" s="162" t="s">
        <v>97</v>
      </c>
      <c r="B22" s="161" t="s">
        <v>40</v>
      </c>
      <c r="C22" s="161" t="s">
        <v>99</v>
      </c>
      <c r="D22" s="161" t="s">
        <v>18</v>
      </c>
      <c r="E22" s="161" t="s">
        <v>105</v>
      </c>
      <c r="F22" s="161" t="s">
        <v>106</v>
      </c>
      <c r="G22" s="153" t="s">
        <v>38</v>
      </c>
      <c r="H22" s="163">
        <v>0.2009</v>
      </c>
      <c r="I22" s="163">
        <v>0.2001</v>
      </c>
      <c r="J22" s="163">
        <v>0.20050000000000001</v>
      </c>
      <c r="K22" s="163">
        <v>0.2009</v>
      </c>
      <c r="L22" s="157" t="s">
        <v>22</v>
      </c>
      <c r="M22" s="168" t="s">
        <v>107</v>
      </c>
    </row>
    <row r="23" spans="1:13" ht="105" customHeight="1">
      <c r="A23" s="159" t="s">
        <v>97</v>
      </c>
      <c r="B23" s="153" t="s">
        <v>59</v>
      </c>
      <c r="C23" s="153" t="s">
        <v>109</v>
      </c>
      <c r="D23" s="153" t="s">
        <v>43</v>
      </c>
      <c r="E23" s="153" t="s">
        <v>110</v>
      </c>
      <c r="F23" s="153" t="s">
        <v>111</v>
      </c>
      <c r="G23" s="153" t="s">
        <v>38</v>
      </c>
      <c r="H23" s="156">
        <v>1</v>
      </c>
      <c r="I23" s="156">
        <v>1</v>
      </c>
      <c r="J23" s="156">
        <v>1</v>
      </c>
      <c r="K23" s="156">
        <v>1</v>
      </c>
      <c r="L23" s="157" t="s">
        <v>22</v>
      </c>
      <c r="M23" s="168" t="s">
        <v>112</v>
      </c>
    </row>
    <row r="24" spans="1:13" ht="105" customHeight="1">
      <c r="A24" s="159" t="s">
        <v>97</v>
      </c>
      <c r="B24" s="153" t="s">
        <v>59</v>
      </c>
      <c r="C24" s="153" t="s">
        <v>109</v>
      </c>
      <c r="D24" s="153" t="s">
        <v>43</v>
      </c>
      <c r="E24" s="153" t="s">
        <v>434</v>
      </c>
      <c r="F24" s="153" t="s">
        <v>113</v>
      </c>
      <c r="G24" s="153" t="s">
        <v>38</v>
      </c>
      <c r="H24" s="156">
        <v>1</v>
      </c>
      <c r="I24" s="156">
        <v>0.4</v>
      </c>
      <c r="J24" s="156">
        <v>0.7</v>
      </c>
      <c r="K24" s="156">
        <v>1</v>
      </c>
      <c r="L24" s="157" t="s">
        <v>22</v>
      </c>
      <c r="M24" s="168" t="s">
        <v>114</v>
      </c>
    </row>
    <row r="25" spans="1:13" ht="105" customHeight="1">
      <c r="A25" s="159" t="s">
        <v>97</v>
      </c>
      <c r="B25" s="153" t="s">
        <v>28</v>
      </c>
      <c r="C25" s="153" t="s">
        <v>115</v>
      </c>
      <c r="D25" s="153" t="s">
        <v>43</v>
      </c>
      <c r="E25" s="153" t="s">
        <v>116</v>
      </c>
      <c r="F25" s="153" t="s">
        <v>117</v>
      </c>
      <c r="G25" s="153" t="s">
        <v>38</v>
      </c>
      <c r="H25" s="156">
        <v>1</v>
      </c>
      <c r="I25" s="156">
        <v>0.3</v>
      </c>
      <c r="J25" s="156">
        <v>1</v>
      </c>
      <c r="K25" s="156">
        <v>1</v>
      </c>
      <c r="L25" s="157" t="s">
        <v>22</v>
      </c>
      <c r="M25" s="168" t="s">
        <v>118</v>
      </c>
    </row>
    <row r="26" spans="1:13" ht="105" customHeight="1">
      <c r="A26" s="159" t="s">
        <v>97</v>
      </c>
      <c r="B26" s="153" t="s">
        <v>28</v>
      </c>
      <c r="C26" s="153" t="s">
        <v>115</v>
      </c>
      <c r="D26" s="153" t="s">
        <v>43</v>
      </c>
      <c r="E26" s="153" t="s">
        <v>435</v>
      </c>
      <c r="F26" s="153" t="s">
        <v>119</v>
      </c>
      <c r="G26" s="153" t="s">
        <v>38</v>
      </c>
      <c r="H26" s="156">
        <v>1</v>
      </c>
      <c r="I26" s="156">
        <v>1</v>
      </c>
      <c r="J26" s="156">
        <v>1</v>
      </c>
      <c r="K26" s="156">
        <v>1</v>
      </c>
      <c r="L26" s="157" t="s">
        <v>22</v>
      </c>
      <c r="M26" s="168" t="s">
        <v>120</v>
      </c>
    </row>
    <row r="27" spans="1:13" ht="105" customHeight="1">
      <c r="A27" s="159" t="s">
        <v>97</v>
      </c>
      <c r="B27" s="153" t="s">
        <v>28</v>
      </c>
      <c r="C27" s="153" t="s">
        <v>121</v>
      </c>
      <c r="D27" s="153" t="s">
        <v>43</v>
      </c>
      <c r="E27" s="153" t="s">
        <v>122</v>
      </c>
      <c r="F27" s="153" t="s">
        <v>123</v>
      </c>
      <c r="G27" s="153" t="s">
        <v>38</v>
      </c>
      <c r="H27" s="156">
        <v>1</v>
      </c>
      <c r="I27" s="156">
        <v>0.4</v>
      </c>
      <c r="J27" s="156">
        <v>0.7</v>
      </c>
      <c r="K27" s="156">
        <v>1</v>
      </c>
      <c r="L27" s="157" t="s">
        <v>22</v>
      </c>
      <c r="M27" s="168" t="s">
        <v>124</v>
      </c>
    </row>
    <row r="28" spans="1:13" ht="12.75">
      <c r="A28" s="170" t="s">
        <v>439</v>
      </c>
      <c r="B28" s="170"/>
      <c r="C28" s="170"/>
      <c r="D28" s="170"/>
      <c r="E28" s="170"/>
      <c r="F28" s="170"/>
      <c r="G28" s="170"/>
      <c r="H28" s="170"/>
      <c r="I28" s="170"/>
      <c r="J28" s="170"/>
      <c r="K28" s="170"/>
      <c r="L28" s="170"/>
      <c r="M28" s="170"/>
    </row>
    <row r="29" spans="1:13" ht="12.75">
      <c r="A29" s="170" t="s">
        <v>440</v>
      </c>
      <c r="B29" s="170"/>
      <c r="C29" s="170"/>
      <c r="D29" s="170"/>
      <c r="E29" s="170"/>
      <c r="F29" s="170"/>
      <c r="G29" s="170"/>
      <c r="H29" s="170"/>
      <c r="I29" s="170"/>
      <c r="J29" s="170"/>
      <c r="K29" s="170"/>
      <c r="L29" s="170"/>
      <c r="M29" s="170"/>
    </row>
  </sheetData>
  <autoFilter ref="A2:M27" xr:uid="{2A467CC6-2105-4F20-A0DC-B79E9929A506}"/>
  <mergeCells count="3">
    <mergeCell ref="A1:M1"/>
    <mergeCell ref="A28:M28"/>
    <mergeCell ref="A29:M2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1118FC1-EB95-49AA-945A-3E7C977B4054}">
          <x14:formula1>
            <xm:f>Desplegables!$J$2:$J$5</xm:f>
          </x14:formula1>
          <xm:sqref>A30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pane="bottomLeft" activeCell="G40" sqref="G40"/>
    </sheetView>
  </sheetViews>
  <sheetFormatPr baseColWidth="10" defaultColWidth="10.85546875" defaultRowHeight="13.5" customHeight="1"/>
  <cols>
    <col min="1" max="1" width="10.85546875" style="42"/>
    <col min="2" max="2" width="27.28515625" style="42" customWidth="1"/>
    <col min="3" max="3" width="13.42578125" style="42" customWidth="1"/>
    <col min="4" max="4" width="16.140625" style="42" customWidth="1"/>
    <col min="5" max="5" width="36.42578125" style="42" customWidth="1"/>
    <col min="6" max="6" width="21" style="42" customWidth="1"/>
    <col min="7" max="7" width="53.28515625" style="42" customWidth="1"/>
    <col min="8" max="8" width="17.85546875" style="57" customWidth="1"/>
    <col min="9" max="9" width="37.140625" style="42" customWidth="1"/>
    <col min="10" max="10" width="12" style="42" customWidth="1"/>
    <col min="11" max="11" width="44.28515625" style="42" customWidth="1"/>
    <col min="12" max="12" width="13.42578125" style="42" customWidth="1"/>
    <col min="13" max="13" width="18.28515625" style="42" customWidth="1"/>
    <col min="14" max="14" width="12.42578125" style="42" customWidth="1"/>
    <col min="15" max="15" width="12.85546875" style="42" customWidth="1"/>
    <col min="16" max="16" width="13.7109375" style="42" customWidth="1"/>
    <col min="17" max="17" width="10.85546875" style="42"/>
    <col min="18" max="18" width="16.85546875" style="42" customWidth="1"/>
    <col min="19" max="19" width="20.42578125" style="42" customWidth="1"/>
    <col min="20" max="20" width="14.85546875" style="42" customWidth="1"/>
    <col min="21" max="21" width="15.7109375" style="42" customWidth="1"/>
    <col min="22" max="22" width="16.7109375" style="42" customWidth="1"/>
    <col min="23" max="23" width="12.28515625" style="42" customWidth="1"/>
    <col min="24" max="24" width="15.42578125" style="42" customWidth="1"/>
    <col min="25" max="25" width="11.42578125" style="42" customWidth="1"/>
    <col min="26" max="27" width="10.85546875" style="42"/>
    <col min="28" max="28" width="14.42578125" style="42" customWidth="1"/>
    <col min="29" max="29" width="15.85546875" style="42" customWidth="1"/>
    <col min="30" max="31" width="10.85546875" style="42"/>
    <col min="32" max="32" width="12.28515625" style="42" customWidth="1"/>
    <col min="33" max="33" width="43.42578125" style="95" customWidth="1"/>
    <col min="34" max="16384" width="10.85546875" style="42"/>
  </cols>
  <sheetData>
    <row r="1" spans="1:33" ht="12.75">
      <c r="A1" s="148" t="s">
        <v>132</v>
      </c>
      <c r="B1" s="148"/>
      <c r="C1" s="148"/>
      <c r="D1" s="148"/>
      <c r="E1" s="148"/>
      <c r="F1" s="148"/>
      <c r="G1" s="148"/>
      <c r="H1" s="145" t="s">
        <v>133</v>
      </c>
      <c r="I1" s="146"/>
      <c r="J1" s="146"/>
      <c r="K1" s="146"/>
      <c r="L1" s="146"/>
      <c r="M1" s="146"/>
      <c r="N1" s="146"/>
      <c r="O1" s="146"/>
      <c r="P1" s="146"/>
      <c r="Q1" s="146"/>
      <c r="R1" s="146"/>
      <c r="S1" s="146"/>
      <c r="T1" s="147"/>
      <c r="U1" s="149" t="s">
        <v>134</v>
      </c>
      <c r="V1" s="149"/>
      <c r="W1" s="149"/>
      <c r="X1" s="149"/>
      <c r="Y1" s="148" t="s">
        <v>135</v>
      </c>
      <c r="Z1" s="148"/>
      <c r="AA1" s="148"/>
      <c r="AB1" s="148"/>
      <c r="AC1" s="149" t="s">
        <v>136</v>
      </c>
      <c r="AD1" s="149"/>
      <c r="AE1" s="149"/>
      <c r="AF1" s="149"/>
      <c r="AG1" s="18"/>
    </row>
    <row r="2" spans="1:33" s="40" customFormat="1" ht="51">
      <c r="A2" s="24" t="s">
        <v>0</v>
      </c>
      <c r="B2" s="24" t="s">
        <v>1</v>
      </c>
      <c r="C2" s="24" t="s">
        <v>2</v>
      </c>
      <c r="D2" s="24" t="s">
        <v>137</v>
      </c>
      <c r="E2" s="24" t="s">
        <v>3</v>
      </c>
      <c r="F2" s="24" t="s">
        <v>4</v>
      </c>
      <c r="G2" s="24" t="s">
        <v>138</v>
      </c>
      <c r="H2" s="47" t="s">
        <v>5</v>
      </c>
      <c r="I2" s="24" t="s">
        <v>139</v>
      </c>
      <c r="J2" s="38" t="s">
        <v>140</v>
      </c>
      <c r="K2" s="24" t="s">
        <v>7</v>
      </c>
      <c r="L2" s="24" t="s">
        <v>8</v>
      </c>
      <c r="M2" s="24" t="s">
        <v>9</v>
      </c>
      <c r="N2" s="48" t="s">
        <v>10</v>
      </c>
      <c r="O2" s="48" t="s">
        <v>11</v>
      </c>
      <c r="P2" s="24" t="s">
        <v>12</v>
      </c>
      <c r="Q2" s="24" t="s">
        <v>13</v>
      </c>
      <c r="R2" s="24" t="s">
        <v>141</v>
      </c>
      <c r="S2" s="24" t="s">
        <v>142</v>
      </c>
      <c r="T2" s="24" t="s">
        <v>143</v>
      </c>
      <c r="U2" s="24" t="s">
        <v>144</v>
      </c>
      <c r="V2" s="24" t="s">
        <v>145</v>
      </c>
      <c r="W2" s="24" t="s">
        <v>146</v>
      </c>
      <c r="X2" s="24" t="s">
        <v>147</v>
      </c>
      <c r="Y2" s="23" t="s">
        <v>148</v>
      </c>
      <c r="Z2" s="23" t="s">
        <v>149</v>
      </c>
      <c r="AA2" s="23" t="s">
        <v>150</v>
      </c>
      <c r="AB2" s="23" t="s">
        <v>151</v>
      </c>
      <c r="AC2" s="23" t="s">
        <v>152</v>
      </c>
      <c r="AD2" s="23" t="s">
        <v>153</v>
      </c>
      <c r="AE2" s="23" t="s">
        <v>154</v>
      </c>
      <c r="AF2" s="23" t="s">
        <v>155</v>
      </c>
      <c r="AG2" s="23" t="s">
        <v>156</v>
      </c>
    </row>
    <row r="3" spans="1:33" ht="111.75" customHeight="1">
      <c r="A3" s="72" t="s">
        <v>34</v>
      </c>
      <c r="B3" s="73" t="s">
        <v>16</v>
      </c>
      <c r="C3" s="73" t="s">
        <v>157</v>
      </c>
      <c r="D3" s="60" t="s">
        <v>158</v>
      </c>
      <c r="E3" s="61" t="s">
        <v>159</v>
      </c>
      <c r="F3" s="62" t="s">
        <v>160</v>
      </c>
      <c r="G3" s="62" t="s">
        <v>161</v>
      </c>
      <c r="H3" s="63" t="s">
        <v>18</v>
      </c>
      <c r="I3" s="62" t="s">
        <v>162</v>
      </c>
      <c r="J3" s="64" t="s">
        <v>163</v>
      </c>
      <c r="K3" s="62" t="s">
        <v>164</v>
      </c>
      <c r="L3" s="64" t="s">
        <v>165</v>
      </c>
      <c r="M3" s="64">
        <v>20000</v>
      </c>
      <c r="N3" s="65">
        <v>760</v>
      </c>
      <c r="O3" s="64">
        <v>6000</v>
      </c>
      <c r="P3" s="70" t="s">
        <v>166</v>
      </c>
      <c r="Q3" s="64" t="s">
        <v>167</v>
      </c>
      <c r="R3" s="66" t="s">
        <v>168</v>
      </c>
      <c r="S3" s="64" t="s">
        <v>169</v>
      </c>
      <c r="T3" s="67" t="s">
        <v>170</v>
      </c>
      <c r="U3" s="68"/>
      <c r="V3" s="68"/>
      <c r="W3" s="69"/>
      <c r="X3" s="69">
        <v>760</v>
      </c>
      <c r="Y3" s="69">
        <v>6000</v>
      </c>
      <c r="Z3" s="69"/>
      <c r="AA3" s="69"/>
      <c r="AB3" s="69"/>
      <c r="AC3" s="69"/>
      <c r="AD3" s="69"/>
      <c r="AE3" s="69"/>
      <c r="AF3" s="69">
        <v>20000</v>
      </c>
      <c r="AG3" s="27" t="s">
        <v>171</v>
      </c>
    </row>
    <row r="4" spans="1:33" ht="161.25" customHeight="1">
      <c r="A4" s="74" t="s">
        <v>34</v>
      </c>
      <c r="B4" s="75" t="s">
        <v>16</v>
      </c>
      <c r="C4" s="75" t="s">
        <v>172</v>
      </c>
      <c r="D4" s="76" t="s">
        <v>158</v>
      </c>
      <c r="E4" s="62" t="s">
        <v>159</v>
      </c>
      <c r="F4" s="62" t="s">
        <v>173</v>
      </c>
      <c r="G4" s="62" t="s">
        <v>174</v>
      </c>
      <c r="H4" s="63" t="s">
        <v>18</v>
      </c>
      <c r="I4" s="62" t="s">
        <v>175</v>
      </c>
      <c r="J4" s="76" t="s">
        <v>163</v>
      </c>
      <c r="K4" s="62"/>
      <c r="L4" s="76" t="s">
        <v>38</v>
      </c>
      <c r="M4" s="77">
        <v>0.2</v>
      </c>
      <c r="N4" s="78">
        <v>0.05</v>
      </c>
      <c r="O4" s="78">
        <v>0.05</v>
      </c>
      <c r="P4" s="77">
        <v>0.1</v>
      </c>
      <c r="Q4" s="64" t="s">
        <v>167</v>
      </c>
      <c r="R4" s="66" t="s">
        <v>168</v>
      </c>
      <c r="S4" s="76" t="s">
        <v>176</v>
      </c>
      <c r="T4" s="67" t="s">
        <v>177</v>
      </c>
      <c r="U4" s="76"/>
      <c r="V4" s="76"/>
      <c r="W4" s="76"/>
      <c r="X4" s="79" t="s">
        <v>166</v>
      </c>
      <c r="Y4" s="80">
        <v>0.05</v>
      </c>
      <c r="Z4" s="80">
        <v>0.1</v>
      </c>
      <c r="AA4" s="80">
        <v>0.2</v>
      </c>
      <c r="AB4" s="79" t="s">
        <v>166</v>
      </c>
      <c r="AC4" s="76"/>
      <c r="AD4" s="76"/>
      <c r="AE4" s="76"/>
      <c r="AF4" s="69" t="s">
        <v>166</v>
      </c>
      <c r="AG4" s="62" t="s">
        <v>178</v>
      </c>
    </row>
    <row r="5" spans="1:33" ht="165.75">
      <c r="A5" s="72" t="s">
        <v>34</v>
      </c>
      <c r="B5" s="73" t="s">
        <v>179</v>
      </c>
      <c r="C5" s="60" t="s">
        <v>29</v>
      </c>
      <c r="D5" s="60" t="s">
        <v>158</v>
      </c>
      <c r="E5" s="61" t="s">
        <v>159</v>
      </c>
      <c r="F5" s="62" t="s">
        <v>180</v>
      </c>
      <c r="G5" s="62" t="s">
        <v>181</v>
      </c>
      <c r="H5" s="63" t="s">
        <v>18</v>
      </c>
      <c r="I5" s="62" t="s">
        <v>182</v>
      </c>
      <c r="J5" s="64" t="s">
        <v>163</v>
      </c>
      <c r="K5" s="62" t="s">
        <v>183</v>
      </c>
      <c r="L5" s="64" t="s">
        <v>32</v>
      </c>
      <c r="M5" s="64">
        <v>5300</v>
      </c>
      <c r="N5" s="76">
        <v>1900</v>
      </c>
      <c r="O5" s="64">
        <v>2800</v>
      </c>
      <c r="P5" s="64">
        <v>5300</v>
      </c>
      <c r="Q5" s="64" t="s">
        <v>167</v>
      </c>
      <c r="R5" s="66" t="s">
        <v>168</v>
      </c>
      <c r="S5" s="64" t="s">
        <v>184</v>
      </c>
      <c r="T5" s="67" t="s">
        <v>185</v>
      </c>
      <c r="U5" s="64"/>
      <c r="V5" s="64" t="s">
        <v>186</v>
      </c>
      <c r="W5" s="64"/>
      <c r="X5" s="64" t="s">
        <v>187</v>
      </c>
      <c r="Y5" s="64"/>
      <c r="Z5" s="64"/>
      <c r="AA5" s="64"/>
      <c r="AB5" s="64" t="s">
        <v>188</v>
      </c>
      <c r="AC5" s="64"/>
      <c r="AD5" s="64"/>
      <c r="AE5" s="64"/>
      <c r="AF5" s="64" t="s">
        <v>189</v>
      </c>
      <c r="AG5" s="62" t="s">
        <v>190</v>
      </c>
    </row>
    <row r="6" spans="1:33" s="40" customFormat="1" ht="111.75" hidden="1" customHeight="1">
      <c r="A6" s="28" t="s">
        <v>34</v>
      </c>
      <c r="B6" s="29" t="s">
        <v>59</v>
      </c>
      <c r="C6" s="30" t="s">
        <v>191</v>
      </c>
      <c r="D6" s="30" t="s">
        <v>192</v>
      </c>
      <c r="E6" s="30" t="s">
        <v>193</v>
      </c>
      <c r="F6" s="31" t="s">
        <v>51</v>
      </c>
      <c r="G6" s="18" t="s">
        <v>194</v>
      </c>
      <c r="H6" s="41" t="s">
        <v>18</v>
      </c>
      <c r="I6" s="59" t="s">
        <v>195</v>
      </c>
      <c r="J6" s="35" t="s">
        <v>163</v>
      </c>
      <c r="K6" s="58" t="s">
        <v>196</v>
      </c>
      <c r="L6" s="35" t="s">
        <v>38</v>
      </c>
      <c r="M6" s="35">
        <f>+SUM(Tabla1[[#This Row],[META 2024]]+Tabla1[[#This Row],[META 2025]]+Tabla1[[#This Row],[META 2026]])</f>
        <v>0.5</v>
      </c>
      <c r="N6" s="43">
        <v>0.5</v>
      </c>
      <c r="O6" s="35">
        <f>+SUM(Tabla1[[#This Row],[META 2025
MARZO]:[META 2025
DICIEMBRE]])</f>
        <v>0</v>
      </c>
      <c r="P6" s="35">
        <v>0</v>
      </c>
      <c r="Q6" s="35" t="s">
        <v>197</v>
      </c>
      <c r="R6" s="36" t="s">
        <v>168</v>
      </c>
      <c r="S6" s="35" t="s">
        <v>198</v>
      </c>
      <c r="T6" s="39"/>
      <c r="U6" s="17"/>
      <c r="V6" s="37">
        <v>0.5</v>
      </c>
      <c r="W6" s="35"/>
      <c r="X6" s="37">
        <v>0.5</v>
      </c>
      <c r="Y6" s="35"/>
      <c r="Z6" s="35"/>
      <c r="AA6" s="35"/>
      <c r="AB6" s="35"/>
      <c r="AC6" s="35"/>
      <c r="AD6" s="35"/>
      <c r="AE6" s="35"/>
      <c r="AF6" s="35"/>
      <c r="AG6" s="18"/>
    </row>
    <row r="7" spans="1:33" ht="154.5" hidden="1" customHeight="1">
      <c r="A7" s="28" t="s">
        <v>34</v>
      </c>
      <c r="B7" s="29" t="s">
        <v>59</v>
      </c>
      <c r="C7" s="30" t="s">
        <v>191</v>
      </c>
      <c r="D7" s="30" t="s">
        <v>192</v>
      </c>
      <c r="E7" s="30" t="s">
        <v>193</v>
      </c>
      <c r="F7" s="30" t="s">
        <v>51</v>
      </c>
      <c r="G7" s="18" t="s">
        <v>194</v>
      </c>
      <c r="H7" s="41" t="s">
        <v>18</v>
      </c>
      <c r="I7" s="18" t="s">
        <v>199</v>
      </c>
      <c r="J7" s="35" t="s">
        <v>200</v>
      </c>
      <c r="K7" s="18" t="s">
        <v>201</v>
      </c>
      <c r="L7" s="35" t="s">
        <v>38</v>
      </c>
      <c r="M7" s="37">
        <v>1</v>
      </c>
      <c r="N7" s="43">
        <v>1</v>
      </c>
      <c r="O7" s="35" t="s">
        <v>202</v>
      </c>
      <c r="P7" s="35" t="s">
        <v>202</v>
      </c>
      <c r="Q7" s="35" t="s">
        <v>197</v>
      </c>
      <c r="R7" s="36" t="s">
        <v>203</v>
      </c>
      <c r="S7" s="35" t="s">
        <v>198</v>
      </c>
      <c r="T7" s="55"/>
      <c r="U7" s="17"/>
      <c r="V7" s="17"/>
      <c r="W7" s="17"/>
      <c r="X7" s="37">
        <v>1</v>
      </c>
      <c r="Y7" s="17"/>
      <c r="Z7" s="17"/>
      <c r="AA7" s="17"/>
      <c r="AB7" s="17"/>
      <c r="AC7" s="17"/>
      <c r="AD7" s="17"/>
      <c r="AE7" s="17"/>
      <c r="AF7" s="17"/>
      <c r="AG7" s="18"/>
    </row>
    <row r="8" spans="1:33" ht="112.5" hidden="1" customHeight="1">
      <c r="A8" s="28" t="s">
        <v>34</v>
      </c>
      <c r="B8" s="29" t="s">
        <v>59</v>
      </c>
      <c r="C8" s="30" t="s">
        <v>191</v>
      </c>
      <c r="D8" s="30" t="s">
        <v>192</v>
      </c>
      <c r="E8" s="30" t="s">
        <v>193</v>
      </c>
      <c r="F8" s="31" t="s">
        <v>51</v>
      </c>
      <c r="G8" s="18" t="s">
        <v>194</v>
      </c>
      <c r="H8" s="41" t="s">
        <v>43</v>
      </c>
      <c r="I8" s="18" t="s">
        <v>204</v>
      </c>
      <c r="J8" s="35" t="s">
        <v>200</v>
      </c>
      <c r="K8" s="41" t="s">
        <v>205</v>
      </c>
      <c r="L8" s="35" t="s">
        <v>38</v>
      </c>
      <c r="M8" s="35">
        <f>+SUM(Tabla1[[#This Row],[META 2024]]+Tabla1[[#This Row],[META 2025]]+Tabla1[[#This Row],[META 2026]])</f>
        <v>1</v>
      </c>
      <c r="N8" s="43">
        <v>0.5</v>
      </c>
      <c r="O8" s="37">
        <v>0.5</v>
      </c>
      <c r="P8" s="35">
        <f>+SUM(Tabla1[[#This Row],[META 2026
MARZO]:[META 2026
DICIEMBRE]])</f>
        <v>0</v>
      </c>
      <c r="Q8" s="35" t="s">
        <v>197</v>
      </c>
      <c r="R8" s="36" t="s">
        <v>203</v>
      </c>
      <c r="S8" s="35" t="s">
        <v>198</v>
      </c>
      <c r="T8" s="55"/>
      <c r="U8" s="17"/>
      <c r="V8" s="17"/>
      <c r="W8" s="17"/>
      <c r="X8" s="37">
        <v>0.5</v>
      </c>
      <c r="Y8" s="17"/>
      <c r="Z8" s="17"/>
      <c r="AA8" s="17"/>
      <c r="AB8" s="17"/>
      <c r="AC8" s="17"/>
      <c r="AD8" s="17"/>
      <c r="AE8" s="17"/>
      <c r="AF8" s="17"/>
      <c r="AG8" s="18"/>
    </row>
    <row r="9" spans="1:33" ht="80.25" hidden="1" customHeight="1">
      <c r="A9" s="28" t="s">
        <v>34</v>
      </c>
      <c r="B9" s="29" t="s">
        <v>59</v>
      </c>
      <c r="C9" s="30" t="s">
        <v>191</v>
      </c>
      <c r="D9" s="30" t="s">
        <v>192</v>
      </c>
      <c r="E9" s="30" t="s">
        <v>193</v>
      </c>
      <c r="F9" s="30" t="s">
        <v>51</v>
      </c>
      <c r="G9" s="18" t="s">
        <v>194</v>
      </c>
      <c r="H9" s="41" t="s">
        <v>206</v>
      </c>
      <c r="I9" s="18" t="s">
        <v>207</v>
      </c>
      <c r="J9" s="35" t="s">
        <v>200</v>
      </c>
      <c r="K9" s="50" t="s">
        <v>208</v>
      </c>
      <c r="L9" s="35" t="s">
        <v>165</v>
      </c>
      <c r="M9" s="37">
        <v>1</v>
      </c>
      <c r="N9" s="43">
        <v>1</v>
      </c>
      <c r="O9" s="37">
        <v>1</v>
      </c>
      <c r="P9" s="37">
        <v>1</v>
      </c>
      <c r="Q9" s="35" t="s">
        <v>197</v>
      </c>
      <c r="R9" s="36" t="s">
        <v>203</v>
      </c>
      <c r="S9" s="35" t="s">
        <v>198</v>
      </c>
      <c r="T9" s="55"/>
      <c r="U9" s="17"/>
      <c r="V9" s="17"/>
      <c r="W9" s="17"/>
      <c r="X9" s="35">
        <v>1</v>
      </c>
      <c r="Y9" s="17"/>
      <c r="Z9" s="17"/>
      <c r="AA9" s="17"/>
      <c r="AB9" s="17"/>
      <c r="AC9" s="17"/>
      <c r="AD9" s="17"/>
      <c r="AE9" s="17"/>
      <c r="AF9" s="17"/>
      <c r="AG9" s="18"/>
    </row>
    <row r="10" spans="1:33" ht="42.75" hidden="1" customHeight="1">
      <c r="A10" s="32" t="s">
        <v>34</v>
      </c>
      <c r="B10" s="56" t="s">
        <v>179</v>
      </c>
      <c r="C10" s="32" t="s">
        <v>29</v>
      </c>
      <c r="D10" s="33" t="s">
        <v>192</v>
      </c>
      <c r="E10" s="33" t="s">
        <v>193</v>
      </c>
      <c r="F10" s="34" t="s">
        <v>209</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c r="A11" s="82" t="s">
        <v>34</v>
      </c>
      <c r="B11" s="83" t="s">
        <v>210</v>
      </c>
      <c r="C11" s="83" t="s">
        <v>191</v>
      </c>
      <c r="D11" s="83" t="s">
        <v>192</v>
      </c>
      <c r="E11" s="83" t="s">
        <v>193</v>
      </c>
      <c r="F11" s="83" t="s">
        <v>211</v>
      </c>
      <c r="G11" s="84" t="s">
        <v>27</v>
      </c>
      <c r="H11" s="84" t="s">
        <v>206</v>
      </c>
      <c r="I11" s="84" t="s">
        <v>212</v>
      </c>
      <c r="J11" s="85" t="s">
        <v>163</v>
      </c>
      <c r="K11" s="84" t="s">
        <v>212</v>
      </c>
      <c r="L11" s="85" t="s">
        <v>165</v>
      </c>
      <c r="M11" s="85">
        <v>4</v>
      </c>
      <c r="N11" s="85">
        <v>2</v>
      </c>
      <c r="O11" s="85">
        <v>1</v>
      </c>
      <c r="P11" s="85">
        <v>1</v>
      </c>
      <c r="Q11" s="85" t="s">
        <v>197</v>
      </c>
      <c r="R11" s="84" t="s">
        <v>203</v>
      </c>
      <c r="S11" s="85" t="s">
        <v>198</v>
      </c>
      <c r="T11" s="86" t="s">
        <v>27</v>
      </c>
      <c r="U11" s="87" t="s">
        <v>27</v>
      </c>
      <c r="V11" s="85" t="s">
        <v>27</v>
      </c>
      <c r="W11" s="85" t="s">
        <v>27</v>
      </c>
      <c r="X11" s="85">
        <v>1</v>
      </c>
      <c r="Y11" s="85" t="s">
        <v>27</v>
      </c>
      <c r="Z11" s="85" t="s">
        <v>27</v>
      </c>
      <c r="AA11" s="85" t="s">
        <v>27</v>
      </c>
      <c r="AB11" s="85" t="s">
        <v>27</v>
      </c>
      <c r="AC11" s="85" t="s">
        <v>27</v>
      </c>
      <c r="AD11" s="85" t="s">
        <v>27</v>
      </c>
      <c r="AE11" s="85" t="s">
        <v>27</v>
      </c>
      <c r="AF11" s="85" t="s">
        <v>27</v>
      </c>
      <c r="AG11" s="94" t="s">
        <v>213</v>
      </c>
    </row>
    <row r="12" spans="1:33" s="81" customFormat="1" ht="206.25" customHeight="1">
      <c r="A12" s="82" t="s">
        <v>34</v>
      </c>
      <c r="B12" s="83" t="s">
        <v>210</v>
      </c>
      <c r="C12" s="83" t="s">
        <v>191</v>
      </c>
      <c r="D12" s="83" t="s">
        <v>192</v>
      </c>
      <c r="E12" s="83" t="s">
        <v>193</v>
      </c>
      <c r="F12" s="83" t="s">
        <v>211</v>
      </c>
      <c r="G12" s="88" t="s">
        <v>27</v>
      </c>
      <c r="H12" s="88" t="s">
        <v>43</v>
      </c>
      <c r="I12" s="88" t="s">
        <v>214</v>
      </c>
      <c r="J12" s="89" t="s">
        <v>163</v>
      </c>
      <c r="K12" s="90" t="s">
        <v>215</v>
      </c>
      <c r="L12" s="91" t="s">
        <v>38</v>
      </c>
      <c r="M12" s="92">
        <v>1</v>
      </c>
      <c r="N12" s="92">
        <v>0.15</v>
      </c>
      <c r="O12" s="92">
        <v>0.75</v>
      </c>
      <c r="P12" s="92">
        <v>1</v>
      </c>
      <c r="Q12" s="89" t="s">
        <v>197</v>
      </c>
      <c r="R12" s="88" t="s">
        <v>203</v>
      </c>
      <c r="S12" s="89" t="s">
        <v>198</v>
      </c>
      <c r="T12" s="93" t="s">
        <v>27</v>
      </c>
      <c r="U12" s="91" t="s">
        <v>27</v>
      </c>
      <c r="V12" s="89" t="s">
        <v>27</v>
      </c>
      <c r="W12" s="89" t="s">
        <v>27</v>
      </c>
      <c r="X12" s="89"/>
      <c r="Y12" s="89" t="s">
        <v>27</v>
      </c>
      <c r="Z12" s="89" t="s">
        <v>27</v>
      </c>
      <c r="AA12" s="89" t="s">
        <v>27</v>
      </c>
      <c r="AB12" s="89" t="s">
        <v>27</v>
      </c>
      <c r="AC12" s="89" t="s">
        <v>27</v>
      </c>
      <c r="AD12" s="89" t="s">
        <v>27</v>
      </c>
      <c r="AE12" s="89" t="s">
        <v>27</v>
      </c>
      <c r="AF12" s="89" t="s">
        <v>27</v>
      </c>
      <c r="AG12" s="94" t="s">
        <v>216</v>
      </c>
    </row>
    <row r="13" spans="1:33" ht="128.25" hidden="1" customHeight="1">
      <c r="A13" s="25" t="s">
        <v>58</v>
      </c>
      <c r="B13" s="26" t="s">
        <v>59</v>
      </c>
      <c r="C13" s="27" t="s">
        <v>60</v>
      </c>
      <c r="D13" s="27" t="s">
        <v>217</v>
      </c>
      <c r="E13" s="27" t="s">
        <v>218</v>
      </c>
      <c r="F13" s="27" t="s">
        <v>219</v>
      </c>
      <c r="G13" s="18" t="s">
        <v>220</v>
      </c>
      <c r="H13" s="41" t="s">
        <v>43</v>
      </c>
      <c r="I13" s="18" t="s">
        <v>221</v>
      </c>
      <c r="J13" s="35" t="s">
        <v>163</v>
      </c>
      <c r="K13" s="18" t="s">
        <v>222</v>
      </c>
      <c r="L13" s="35" t="s">
        <v>165</v>
      </c>
      <c r="M13" s="35">
        <v>3</v>
      </c>
      <c r="N13" s="17">
        <v>3</v>
      </c>
      <c r="O13" s="35">
        <f>+SUM(Tabla1[[#This Row],[META 2025
MARZO]:[META 2025
DICIEMBRE]])</f>
        <v>0</v>
      </c>
      <c r="P13" s="35">
        <f>+SUM(Tabla1[[#This Row],[META 2026
MARZO]:[META 2026
DICIEMBRE]])</f>
        <v>0</v>
      </c>
      <c r="Q13" s="35" t="s">
        <v>167</v>
      </c>
      <c r="R13" s="36" t="s">
        <v>203</v>
      </c>
      <c r="S13" s="36" t="s">
        <v>223</v>
      </c>
      <c r="T13" s="55"/>
      <c r="U13" s="17"/>
      <c r="V13" s="35">
        <v>3</v>
      </c>
      <c r="W13" s="17"/>
      <c r="X13" s="17"/>
      <c r="Y13" s="17"/>
      <c r="Z13" s="17"/>
      <c r="AA13" s="17"/>
      <c r="AB13" s="17"/>
      <c r="AC13" s="17"/>
      <c r="AD13" s="17"/>
      <c r="AE13" s="17"/>
      <c r="AF13" s="17"/>
      <c r="AG13" s="18"/>
    </row>
    <row r="14" spans="1:33" ht="107.25" hidden="1" customHeight="1">
      <c r="A14" s="25" t="s">
        <v>58</v>
      </c>
      <c r="B14" s="26" t="s">
        <v>59</v>
      </c>
      <c r="C14" s="27" t="s">
        <v>60</v>
      </c>
      <c r="D14" s="27" t="s">
        <v>217</v>
      </c>
      <c r="E14" s="27" t="s">
        <v>218</v>
      </c>
      <c r="F14" s="27" t="s">
        <v>219</v>
      </c>
      <c r="G14" s="18" t="s">
        <v>220</v>
      </c>
      <c r="H14" s="41" t="s">
        <v>206</v>
      </c>
      <c r="I14" s="18" t="s">
        <v>224</v>
      </c>
      <c r="J14" s="35" t="s">
        <v>163</v>
      </c>
      <c r="K14" s="18" t="s">
        <v>225</v>
      </c>
      <c r="L14" s="35" t="s">
        <v>38</v>
      </c>
      <c r="M14" s="37">
        <v>1</v>
      </c>
      <c r="N14" s="17">
        <f>+SUM(Tabla1[[#This Row],[META 2024 
MARZO]:[META 2024
DICIEMBRE]])</f>
        <v>0</v>
      </c>
      <c r="O14" s="17">
        <f>+SUM(Tabla1[[#This Row],[META 2025
MARZO]:[META 2025
DICIEMBRE]])</f>
        <v>0.5</v>
      </c>
      <c r="P14" s="17">
        <f>+SUM(Tabla1[[#This Row],[META 2026
MARZO]:[META 2026
DICIEMBRE]])</f>
        <v>0.5</v>
      </c>
      <c r="Q14" s="17"/>
      <c r="R14" s="36" t="s">
        <v>203</v>
      </c>
      <c r="S14" s="36" t="s">
        <v>223</v>
      </c>
      <c r="T14" s="55"/>
      <c r="U14" s="17"/>
      <c r="V14" s="17"/>
      <c r="W14" s="17"/>
      <c r="X14" s="17"/>
      <c r="Y14" s="17"/>
      <c r="Z14" s="43">
        <v>0.5</v>
      </c>
      <c r="AA14" s="17"/>
      <c r="AB14" s="17"/>
      <c r="AC14" s="17"/>
      <c r="AD14" s="17"/>
      <c r="AE14" s="17"/>
      <c r="AF14" s="43">
        <v>0.5</v>
      </c>
      <c r="AG14" s="18"/>
    </row>
    <row r="15" spans="1:33" s="46" customFormat="1" ht="129" hidden="1" customHeight="1">
      <c r="A15" s="25" t="s">
        <v>58</v>
      </c>
      <c r="B15" s="26" t="s">
        <v>59</v>
      </c>
      <c r="C15" s="27" t="s">
        <v>60</v>
      </c>
      <c r="D15" s="27" t="s">
        <v>217</v>
      </c>
      <c r="E15" s="27" t="s">
        <v>218</v>
      </c>
      <c r="F15" s="27" t="s">
        <v>219</v>
      </c>
      <c r="G15" s="18" t="s">
        <v>220</v>
      </c>
      <c r="H15" s="41" t="s">
        <v>206</v>
      </c>
      <c r="I15" s="18" t="s">
        <v>226</v>
      </c>
      <c r="J15" s="18" t="s">
        <v>200</v>
      </c>
      <c r="K15" s="18" t="s">
        <v>227</v>
      </c>
      <c r="L15" s="18" t="s">
        <v>165</v>
      </c>
      <c r="M15" s="18" t="s">
        <v>228</v>
      </c>
      <c r="N15" s="18">
        <v>1</v>
      </c>
      <c r="O15" s="18">
        <f>+SUM(Tabla1[[#This Row],[META 2025
MARZO]:[META 2025
DICIEMBRE]])</f>
        <v>0</v>
      </c>
      <c r="P15" s="18">
        <f>+SUM(Tabla1[[#This Row],[META 2026
MARZO]:[META 2026
DICIEMBRE]])</f>
        <v>0</v>
      </c>
      <c r="Q15" s="18" t="s">
        <v>197</v>
      </c>
      <c r="R15" s="18" t="s">
        <v>203</v>
      </c>
      <c r="S15" s="18" t="s">
        <v>223</v>
      </c>
      <c r="T15" s="18"/>
      <c r="U15" s="18"/>
      <c r="V15" s="18">
        <v>1</v>
      </c>
      <c r="W15" s="18"/>
      <c r="X15" s="18"/>
      <c r="Y15" s="18"/>
      <c r="Z15" s="18"/>
      <c r="AA15" s="18"/>
      <c r="AB15" s="18"/>
      <c r="AC15" s="18"/>
      <c r="AD15" s="18"/>
      <c r="AE15" s="18"/>
      <c r="AF15" s="18"/>
      <c r="AG15" s="16"/>
    </row>
    <row r="16" spans="1:33" ht="127.5" hidden="1" customHeight="1">
      <c r="A16" s="25" t="s">
        <v>58</v>
      </c>
      <c r="B16" s="26" t="s">
        <v>59</v>
      </c>
      <c r="C16" s="27" t="s">
        <v>60</v>
      </c>
      <c r="D16" s="27" t="s">
        <v>217</v>
      </c>
      <c r="E16" s="27" t="s">
        <v>218</v>
      </c>
      <c r="F16" s="27" t="s">
        <v>219</v>
      </c>
      <c r="G16" s="18" t="s">
        <v>220</v>
      </c>
      <c r="H16" s="41" t="s">
        <v>206</v>
      </c>
      <c r="I16" s="18" t="s">
        <v>229</v>
      </c>
      <c r="J16" s="35" t="s">
        <v>200</v>
      </c>
      <c r="K16" s="18" t="s">
        <v>230</v>
      </c>
      <c r="L16" s="35" t="s">
        <v>165</v>
      </c>
      <c r="M16" s="35">
        <v>1</v>
      </c>
      <c r="N16" s="17">
        <f>+SUM(Tabla1[[#This Row],[META 2024 
MARZO]:[META 2024
DICIEMBRE]])</f>
        <v>1</v>
      </c>
      <c r="O16" s="35">
        <f>+SUM(Tabla1[[#This Row],[META 2025
MARZO]:[META 2025
DICIEMBRE]])</f>
        <v>0</v>
      </c>
      <c r="P16" s="35">
        <f>+SUM(Tabla1[[#This Row],[META 2026
MARZO]:[META 2026
DICIEMBRE]])</f>
        <v>0</v>
      </c>
      <c r="Q16" s="35" t="s">
        <v>197</v>
      </c>
      <c r="R16" s="39" t="s">
        <v>203</v>
      </c>
      <c r="S16" s="39" t="s">
        <v>223</v>
      </c>
      <c r="T16" s="55"/>
      <c r="U16" s="17"/>
      <c r="V16" s="35">
        <v>1</v>
      </c>
      <c r="W16" s="17"/>
      <c r="X16" s="17"/>
      <c r="Y16" s="17"/>
      <c r="Z16" s="17"/>
      <c r="AA16" s="17"/>
      <c r="AB16" s="17"/>
      <c r="AC16" s="17"/>
      <c r="AD16" s="17"/>
      <c r="AE16" s="17"/>
      <c r="AF16" s="17"/>
      <c r="AG16" s="18"/>
    </row>
    <row r="17" spans="1:33" s="46" customFormat="1" ht="128.25" hidden="1" customHeight="1">
      <c r="A17" s="25" t="s">
        <v>58</v>
      </c>
      <c r="B17" s="26" t="s">
        <v>59</v>
      </c>
      <c r="C17" s="27" t="s">
        <v>60</v>
      </c>
      <c r="D17" s="27" t="s">
        <v>217</v>
      </c>
      <c r="E17" s="27" t="s">
        <v>218</v>
      </c>
      <c r="F17" s="27" t="s">
        <v>219</v>
      </c>
      <c r="G17" s="18" t="s">
        <v>220</v>
      </c>
      <c r="H17" s="41" t="s">
        <v>206</v>
      </c>
      <c r="I17" s="18" t="s">
        <v>231</v>
      </c>
      <c r="J17" s="18" t="s">
        <v>200</v>
      </c>
      <c r="K17" s="18" t="s">
        <v>232</v>
      </c>
      <c r="L17" s="18" t="s">
        <v>165</v>
      </c>
      <c r="M17" s="18">
        <v>1</v>
      </c>
      <c r="N17" s="18">
        <v>1</v>
      </c>
      <c r="O17" s="18">
        <f>+SUM(Tabla1[[#This Row],[META 2025
MARZO]:[META 2025
DICIEMBRE]])</f>
        <v>0</v>
      </c>
      <c r="P17" s="18">
        <f>+SUM(Tabla1[[#This Row],[META 2026
MARZO]:[META 2026
DICIEMBRE]])</f>
        <v>0</v>
      </c>
      <c r="Q17" s="18" t="s">
        <v>197</v>
      </c>
      <c r="R17" s="18" t="s">
        <v>203</v>
      </c>
      <c r="S17" s="18" t="s">
        <v>223</v>
      </c>
      <c r="T17" s="18"/>
      <c r="U17" s="18"/>
      <c r="V17" s="18">
        <v>1</v>
      </c>
      <c r="W17" s="18"/>
      <c r="X17" s="18"/>
      <c r="Y17" s="18"/>
      <c r="Z17" s="18"/>
      <c r="AA17" s="18"/>
      <c r="AB17" s="18"/>
      <c r="AC17" s="18"/>
      <c r="AD17" s="18"/>
      <c r="AE17" s="18"/>
      <c r="AF17" s="18"/>
      <c r="AG17" s="16"/>
    </row>
    <row r="18" spans="1:33" s="46" customFormat="1" ht="129" hidden="1" customHeight="1">
      <c r="A18" s="25" t="s">
        <v>58</v>
      </c>
      <c r="B18" s="26" t="s">
        <v>59</v>
      </c>
      <c r="C18" s="27" t="s">
        <v>60</v>
      </c>
      <c r="D18" s="27" t="s">
        <v>217</v>
      </c>
      <c r="E18" s="27" t="s">
        <v>218</v>
      </c>
      <c r="F18" s="27" t="s">
        <v>219</v>
      </c>
      <c r="G18" s="18" t="s">
        <v>220</v>
      </c>
      <c r="H18" s="41" t="s">
        <v>206</v>
      </c>
      <c r="I18" s="18" t="s">
        <v>233</v>
      </c>
      <c r="J18" s="36" t="s">
        <v>200</v>
      </c>
      <c r="K18" s="18" t="s">
        <v>234</v>
      </c>
      <c r="L18" s="36" t="s">
        <v>38</v>
      </c>
      <c r="M18" s="44">
        <v>1</v>
      </c>
      <c r="N18" s="49">
        <v>1</v>
      </c>
      <c r="O18" s="36">
        <f>+SUM(Tabla1[[#This Row],[META 2025
MARZO]:[META 2025
DICIEMBRE]])</f>
        <v>0</v>
      </c>
      <c r="P18" s="36">
        <f>+SUM(Tabla1[[#This Row],[META 2026
MARZO]:[META 2026
DICIEMBRE]])</f>
        <v>0</v>
      </c>
      <c r="Q18" s="36" t="s">
        <v>167</v>
      </c>
      <c r="R18" s="51" t="s">
        <v>203</v>
      </c>
      <c r="S18" s="39" t="s">
        <v>223</v>
      </c>
      <c r="T18" s="18"/>
      <c r="U18" s="18"/>
      <c r="V18" s="44">
        <v>0.5</v>
      </c>
      <c r="W18" s="18"/>
      <c r="X18" s="44">
        <v>1</v>
      </c>
      <c r="Y18" s="18"/>
      <c r="Z18" s="18"/>
      <c r="AA18" s="18"/>
      <c r="AB18" s="18"/>
      <c r="AC18" s="18"/>
      <c r="AD18" s="18"/>
      <c r="AE18" s="18"/>
      <c r="AF18" s="18"/>
      <c r="AG18" s="16"/>
    </row>
    <row r="19" spans="1:33" s="36" customFormat="1" ht="125.25" hidden="1" customHeight="1">
      <c r="A19" s="18" t="s">
        <v>58</v>
      </c>
      <c r="B19" s="18" t="s">
        <v>59</v>
      </c>
      <c r="C19" s="18" t="s">
        <v>60</v>
      </c>
      <c r="D19" s="18" t="s">
        <v>217</v>
      </c>
      <c r="E19" s="18" t="s">
        <v>218</v>
      </c>
      <c r="F19" s="18" t="s">
        <v>219</v>
      </c>
      <c r="G19" s="18" t="s">
        <v>220</v>
      </c>
      <c r="H19" s="41" t="s">
        <v>43</v>
      </c>
      <c r="I19" s="18" t="s">
        <v>235</v>
      </c>
      <c r="J19" s="36" t="s">
        <v>200</v>
      </c>
      <c r="L19" s="36" t="s">
        <v>38</v>
      </c>
      <c r="M19" s="36">
        <v>1</v>
      </c>
      <c r="N19" s="18">
        <v>1</v>
      </c>
      <c r="O19" s="36">
        <v>1</v>
      </c>
      <c r="P19" s="36">
        <v>1</v>
      </c>
      <c r="Q19" s="36" t="s">
        <v>197</v>
      </c>
      <c r="R19" s="36" t="s">
        <v>203</v>
      </c>
      <c r="S19" s="36" t="s">
        <v>223</v>
      </c>
      <c r="X19" s="44">
        <v>1</v>
      </c>
      <c r="AB19" s="44">
        <v>1</v>
      </c>
      <c r="AF19" s="36" t="s">
        <v>236</v>
      </c>
      <c r="AG19" s="18"/>
    </row>
    <row r="20" spans="1:33" s="46" customFormat="1" ht="125.25" hidden="1" customHeight="1">
      <c r="A20" s="25" t="s">
        <v>58</v>
      </c>
      <c r="B20" s="26" t="s">
        <v>59</v>
      </c>
      <c r="C20" s="27" t="s">
        <v>60</v>
      </c>
      <c r="D20" s="27" t="s">
        <v>217</v>
      </c>
      <c r="E20" s="27" t="s">
        <v>218</v>
      </c>
      <c r="F20" s="27" t="s">
        <v>219</v>
      </c>
      <c r="G20" s="18" t="s">
        <v>220</v>
      </c>
      <c r="H20" s="41" t="s">
        <v>43</v>
      </c>
      <c r="I20" s="18" t="s">
        <v>237</v>
      </c>
      <c r="J20" s="18" t="s">
        <v>200</v>
      </c>
      <c r="K20" s="18" t="s">
        <v>238</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c r="A21" s="107" t="s">
        <v>58</v>
      </c>
      <c r="B21" s="75" t="s">
        <v>59</v>
      </c>
      <c r="C21" s="62" t="s">
        <v>60</v>
      </c>
      <c r="D21" s="62" t="s">
        <v>217</v>
      </c>
      <c r="E21" s="62" t="s">
        <v>218</v>
      </c>
      <c r="F21" s="62" t="s">
        <v>239</v>
      </c>
      <c r="G21" s="62" t="s">
        <v>240</v>
      </c>
      <c r="H21" s="63" t="s">
        <v>43</v>
      </c>
      <c r="I21" s="62" t="s">
        <v>241</v>
      </c>
      <c r="J21" s="76" t="s">
        <v>163</v>
      </c>
      <c r="K21" s="62" t="s">
        <v>241</v>
      </c>
      <c r="L21" s="76" t="s">
        <v>38</v>
      </c>
      <c r="M21" s="108">
        <f>+SUM(Tabla1[[#This Row],[META 2024]]+Tabla1[[#This Row],[META 2025]]+Tabla1[[#This Row],[META 2026]])</f>
        <v>0.99999999999999989</v>
      </c>
      <c r="N21" s="109">
        <v>0.2</v>
      </c>
      <c r="O21" s="109">
        <v>0.7</v>
      </c>
      <c r="P21" s="109">
        <v>0.1</v>
      </c>
      <c r="Q21" s="76" t="s">
        <v>167</v>
      </c>
      <c r="R21" s="76" t="s">
        <v>242</v>
      </c>
      <c r="S21" s="76" t="s">
        <v>243</v>
      </c>
      <c r="T21" s="110" t="s">
        <v>244</v>
      </c>
      <c r="U21" s="76"/>
      <c r="V21" s="76"/>
      <c r="W21" s="76"/>
      <c r="X21" s="109">
        <v>0.3</v>
      </c>
      <c r="Y21" s="76"/>
      <c r="Z21" s="76"/>
      <c r="AA21" s="76"/>
      <c r="AB21" s="109">
        <v>0.7</v>
      </c>
      <c r="AC21" s="76"/>
      <c r="AD21" s="76"/>
      <c r="AE21" s="76"/>
      <c r="AF21" s="76"/>
      <c r="AG21" s="62" t="s">
        <v>245</v>
      </c>
    </row>
    <row r="22" spans="1:33" ht="114.75" hidden="1">
      <c r="A22" s="21" t="s">
        <v>58</v>
      </c>
      <c r="B22" s="20" t="s">
        <v>59</v>
      </c>
      <c r="C22" s="18" t="s">
        <v>60</v>
      </c>
      <c r="D22" s="18" t="s">
        <v>217</v>
      </c>
      <c r="E22" s="18" t="s">
        <v>218</v>
      </c>
      <c r="F22" s="18" t="s">
        <v>239</v>
      </c>
      <c r="G22" s="18" t="s">
        <v>240</v>
      </c>
      <c r="H22" s="41" t="s">
        <v>43</v>
      </c>
      <c r="I22" s="18" t="s">
        <v>246</v>
      </c>
      <c r="J22" s="17" t="s">
        <v>163</v>
      </c>
      <c r="K22" s="18" t="s">
        <v>246</v>
      </c>
      <c r="L22" s="17" t="s">
        <v>38</v>
      </c>
      <c r="M22" s="53">
        <v>1</v>
      </c>
      <c r="N22" s="53">
        <f>+SUM(Tabla1[[#This Row],[META 2024 
MARZO]:[META 2024
DICIEMBRE]])</f>
        <v>1</v>
      </c>
      <c r="O22" s="53">
        <f>+SUM(Tabla1[[#This Row],[META 2025
MARZO]:[META 2025
DICIEMBRE]])</f>
        <v>1</v>
      </c>
      <c r="P22" s="53">
        <f>+SUM(Tabla1[[#This Row],[META 2026
MARZO]:[META 2026
DICIEMBRE]])</f>
        <v>1</v>
      </c>
      <c r="Q22" s="54" t="s">
        <v>167</v>
      </c>
      <c r="R22" s="17" t="s">
        <v>242</v>
      </c>
      <c r="S22" s="17" t="s">
        <v>243</v>
      </c>
      <c r="T22" s="45" t="s">
        <v>244</v>
      </c>
      <c r="U22" s="17"/>
      <c r="V22" s="43">
        <v>0.5</v>
      </c>
      <c r="W22" s="17"/>
      <c r="X22" s="43">
        <v>0.5</v>
      </c>
      <c r="Y22" s="17"/>
      <c r="Z22" s="43">
        <v>0.5</v>
      </c>
      <c r="AA22" s="17"/>
      <c r="AB22" s="43">
        <v>0.5</v>
      </c>
      <c r="AC22" s="43"/>
      <c r="AD22" s="43">
        <v>0.5</v>
      </c>
      <c r="AE22" s="17"/>
      <c r="AF22" s="43">
        <v>0.5</v>
      </c>
      <c r="AG22" s="18" t="s">
        <v>247</v>
      </c>
    </row>
    <row r="23" spans="1:33" ht="83.25" hidden="1" customHeight="1">
      <c r="A23" s="21" t="s">
        <v>58</v>
      </c>
      <c r="B23" s="20" t="s">
        <v>59</v>
      </c>
      <c r="C23" s="18" t="s">
        <v>75</v>
      </c>
      <c r="D23" s="18" t="s">
        <v>248</v>
      </c>
      <c r="E23" s="18" t="s">
        <v>249</v>
      </c>
      <c r="F23" s="16" t="s">
        <v>250</v>
      </c>
      <c r="G23" s="18" t="s">
        <v>251</v>
      </c>
      <c r="H23" s="41" t="s">
        <v>206</v>
      </c>
      <c r="I23" s="18" t="s">
        <v>252</v>
      </c>
      <c r="J23" s="17" t="s">
        <v>163</v>
      </c>
      <c r="K23" s="18" t="s">
        <v>253</v>
      </c>
      <c r="L23" s="17" t="s">
        <v>165</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197</v>
      </c>
      <c r="R23" s="17" t="s">
        <v>254</v>
      </c>
      <c r="S23" s="18" t="s">
        <v>255</v>
      </c>
      <c r="T23" s="45" t="s">
        <v>256</v>
      </c>
      <c r="U23" s="17"/>
      <c r="V23" s="17"/>
      <c r="W23" s="35">
        <v>1</v>
      </c>
      <c r="X23" s="17"/>
      <c r="Y23" s="17"/>
      <c r="Z23" s="17"/>
      <c r="AA23" s="17"/>
      <c r="AB23" s="17"/>
      <c r="AC23" s="17"/>
      <c r="AD23" s="17"/>
      <c r="AE23" s="17"/>
      <c r="AF23" s="17"/>
      <c r="AG23" s="18"/>
    </row>
    <row r="24" spans="1:33" ht="206.25" customHeight="1">
      <c r="A24" s="107" t="s">
        <v>58</v>
      </c>
      <c r="B24" s="75" t="s">
        <v>59</v>
      </c>
      <c r="C24" s="62" t="s">
        <v>75</v>
      </c>
      <c r="D24" s="62" t="s">
        <v>248</v>
      </c>
      <c r="E24" s="62" t="s">
        <v>249</v>
      </c>
      <c r="F24" s="62" t="s">
        <v>250</v>
      </c>
      <c r="G24" s="62" t="s">
        <v>251</v>
      </c>
      <c r="H24" s="63" t="s">
        <v>206</v>
      </c>
      <c r="I24" s="62" t="s">
        <v>252</v>
      </c>
      <c r="J24" s="76" t="s">
        <v>200</v>
      </c>
      <c r="K24" s="62" t="s">
        <v>257</v>
      </c>
      <c r="L24" s="76" t="s">
        <v>38</v>
      </c>
      <c r="M24" s="108">
        <f>+SUM(Tabla1[[#This Row],[META 2024]]+Tabla1[[#This Row],[META 2025]]+Tabla1[[#This Row],[META 2026]])</f>
        <v>1</v>
      </c>
      <c r="N24" s="76">
        <v>0</v>
      </c>
      <c r="O24" s="109">
        <v>0.5</v>
      </c>
      <c r="P24" s="109">
        <v>0.5</v>
      </c>
      <c r="Q24" s="76" t="s">
        <v>167</v>
      </c>
      <c r="R24" s="76" t="s">
        <v>254</v>
      </c>
      <c r="S24" s="62" t="s">
        <v>255</v>
      </c>
      <c r="T24" s="110" t="s">
        <v>256</v>
      </c>
      <c r="U24" s="76"/>
      <c r="V24" s="76"/>
      <c r="W24" s="76"/>
      <c r="X24" s="76"/>
      <c r="Y24" s="76"/>
      <c r="Z24" s="109">
        <v>0.25</v>
      </c>
      <c r="AA24" s="76"/>
      <c r="AB24" s="109">
        <v>0.25</v>
      </c>
      <c r="AC24" s="76"/>
      <c r="AD24" s="109">
        <v>0.25</v>
      </c>
      <c r="AE24" s="76"/>
      <c r="AF24" s="109">
        <v>0.25</v>
      </c>
      <c r="AG24" s="62" t="s">
        <v>258</v>
      </c>
    </row>
    <row r="25" spans="1:33" ht="119.25" customHeight="1">
      <c r="A25" s="107" t="s">
        <v>58</v>
      </c>
      <c r="B25" s="75" t="s">
        <v>59</v>
      </c>
      <c r="C25" s="62" t="s">
        <v>259</v>
      </c>
      <c r="D25" s="62" t="s">
        <v>248</v>
      </c>
      <c r="E25" s="62" t="s">
        <v>249</v>
      </c>
      <c r="F25" s="62" t="s">
        <v>260</v>
      </c>
      <c r="G25" s="62" t="s">
        <v>261</v>
      </c>
      <c r="H25" s="63" t="s">
        <v>206</v>
      </c>
      <c r="I25" s="62" t="s">
        <v>262</v>
      </c>
      <c r="J25" s="76" t="s">
        <v>163</v>
      </c>
      <c r="K25" s="62" t="s">
        <v>263</v>
      </c>
      <c r="L25" s="76" t="s">
        <v>165</v>
      </c>
      <c r="M25" s="62">
        <f>+SUM(Tabla1[[#This Row],[META 2024]]+Tabla1[[#This Row],[META 2025]]+Tabla1[[#This Row],[META 2026]])</f>
        <v>17</v>
      </c>
      <c r="N25" s="76">
        <v>7</v>
      </c>
      <c r="O25" s="76">
        <v>5</v>
      </c>
      <c r="P25" s="76">
        <v>5</v>
      </c>
      <c r="Q25" s="76" t="s">
        <v>167</v>
      </c>
      <c r="R25" s="76" t="s">
        <v>264</v>
      </c>
      <c r="S25" s="62" t="s">
        <v>265</v>
      </c>
      <c r="T25" s="110" t="s">
        <v>266</v>
      </c>
      <c r="U25" s="76"/>
      <c r="V25" s="76"/>
      <c r="W25" s="76"/>
      <c r="X25" s="76">
        <v>7</v>
      </c>
      <c r="Y25" s="76"/>
      <c r="Z25" s="76"/>
      <c r="AA25" s="76"/>
      <c r="AB25" s="76">
        <v>5</v>
      </c>
      <c r="AC25" s="76"/>
      <c r="AD25" s="76"/>
      <c r="AE25" s="76"/>
      <c r="AF25" s="76">
        <v>5</v>
      </c>
      <c r="AG25" s="62" t="s">
        <v>267</v>
      </c>
    </row>
    <row r="26" spans="1:33" s="46" customFormat="1" ht="119.25" hidden="1" customHeight="1">
      <c r="A26" s="111" t="s">
        <v>58</v>
      </c>
      <c r="B26" s="112" t="s">
        <v>59</v>
      </c>
      <c r="C26" s="16" t="s">
        <v>259</v>
      </c>
      <c r="D26" s="16" t="s">
        <v>248</v>
      </c>
      <c r="E26" s="16" t="s">
        <v>249</v>
      </c>
      <c r="F26" s="16" t="s">
        <v>260</v>
      </c>
      <c r="G26" s="16" t="s">
        <v>261</v>
      </c>
      <c r="H26" s="113" t="s">
        <v>206</v>
      </c>
      <c r="I26" s="16" t="s">
        <v>268</v>
      </c>
      <c r="J26" s="71" t="s">
        <v>200</v>
      </c>
      <c r="K26" s="16" t="s">
        <v>269</v>
      </c>
      <c r="L26" s="71" t="s">
        <v>165</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167</v>
      </c>
      <c r="R26" s="71" t="s">
        <v>264</v>
      </c>
      <c r="S26" s="16" t="s">
        <v>265</v>
      </c>
      <c r="T26" s="114" t="s">
        <v>266</v>
      </c>
      <c r="U26" s="71"/>
      <c r="V26" s="71"/>
      <c r="W26" s="71"/>
      <c r="X26" s="71">
        <v>200</v>
      </c>
      <c r="Y26" s="71"/>
      <c r="Z26" s="71"/>
      <c r="AA26" s="71"/>
      <c r="AB26" s="71"/>
      <c r="AC26" s="71"/>
      <c r="AD26" s="71"/>
      <c r="AE26" s="71"/>
      <c r="AF26" s="71"/>
      <c r="AG26" s="16" t="s">
        <v>270</v>
      </c>
    </row>
    <row r="27" spans="1:33" s="46" customFormat="1" ht="119.25" hidden="1" customHeight="1">
      <c r="A27" s="111" t="s">
        <v>58</v>
      </c>
      <c r="B27" s="112" t="s">
        <v>59</v>
      </c>
      <c r="C27" s="16" t="s">
        <v>259</v>
      </c>
      <c r="D27" s="16" t="s">
        <v>248</v>
      </c>
      <c r="E27" s="16" t="s">
        <v>249</v>
      </c>
      <c r="F27" s="16" t="s">
        <v>260</v>
      </c>
      <c r="G27" s="16" t="s">
        <v>261</v>
      </c>
      <c r="H27" s="113" t="s">
        <v>43</v>
      </c>
      <c r="I27" s="16" t="s">
        <v>271</v>
      </c>
      <c r="J27" s="71" t="s">
        <v>200</v>
      </c>
      <c r="K27" s="16" t="s">
        <v>272</v>
      </c>
      <c r="L27" s="71" t="s">
        <v>165</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167</v>
      </c>
      <c r="R27" s="71" t="s">
        <v>264</v>
      </c>
      <c r="S27" s="16" t="s">
        <v>265</v>
      </c>
      <c r="T27" s="114" t="s">
        <v>266</v>
      </c>
      <c r="U27" s="71"/>
      <c r="V27" s="71"/>
      <c r="W27" s="71"/>
      <c r="X27" s="71">
        <v>2000</v>
      </c>
      <c r="Y27" s="71"/>
      <c r="Z27" s="71"/>
      <c r="AA27" s="71"/>
      <c r="AB27" s="71"/>
      <c r="AC27" s="71"/>
      <c r="AD27" s="71"/>
      <c r="AE27" s="71"/>
      <c r="AF27" s="71"/>
      <c r="AG27" s="16" t="s">
        <v>270</v>
      </c>
    </row>
    <row r="28" spans="1:33" ht="119.25" customHeight="1">
      <c r="A28" s="107" t="s">
        <v>58</v>
      </c>
      <c r="B28" s="75" t="s">
        <v>59</v>
      </c>
      <c r="C28" s="62" t="s">
        <v>259</v>
      </c>
      <c r="D28" s="62" t="s">
        <v>248</v>
      </c>
      <c r="E28" s="62" t="s">
        <v>249</v>
      </c>
      <c r="F28" s="62" t="s">
        <v>273</v>
      </c>
      <c r="G28" s="62" t="s">
        <v>274</v>
      </c>
      <c r="H28" s="63" t="s">
        <v>18</v>
      </c>
      <c r="I28" s="66" t="s">
        <v>275</v>
      </c>
      <c r="J28" s="76" t="s">
        <v>163</v>
      </c>
      <c r="K28" s="62" t="s">
        <v>276</v>
      </c>
      <c r="L28" s="76" t="s">
        <v>165</v>
      </c>
      <c r="M28" s="62">
        <f>+SUM(Tabla1[[#This Row],[META 2024]]+Tabla1[[#This Row],[META 2025]]+Tabla1[[#This Row],[META 2026]])</f>
        <v>3</v>
      </c>
      <c r="N28" s="76">
        <v>1</v>
      </c>
      <c r="O28" s="76">
        <v>1</v>
      </c>
      <c r="P28" s="76">
        <v>1</v>
      </c>
      <c r="Q28" s="76" t="s">
        <v>167</v>
      </c>
      <c r="R28" s="76" t="s">
        <v>277</v>
      </c>
      <c r="S28" s="62" t="s">
        <v>278</v>
      </c>
      <c r="T28" s="110" t="s">
        <v>279</v>
      </c>
      <c r="U28" s="76"/>
      <c r="V28" s="76"/>
      <c r="W28" s="109"/>
      <c r="X28" s="76">
        <v>1</v>
      </c>
      <c r="Y28" s="76"/>
      <c r="Z28" s="109"/>
      <c r="AA28" s="76"/>
      <c r="AB28" s="76">
        <v>1</v>
      </c>
      <c r="AC28" s="76"/>
      <c r="AD28" s="76"/>
      <c r="AE28" s="76"/>
      <c r="AF28" s="76">
        <v>1</v>
      </c>
      <c r="AG28" s="62" t="s">
        <v>267</v>
      </c>
    </row>
    <row r="29" spans="1:33" ht="119.25" customHeight="1">
      <c r="A29" s="107" t="s">
        <v>58</v>
      </c>
      <c r="B29" s="75" t="s">
        <v>59</v>
      </c>
      <c r="C29" s="62" t="s">
        <v>259</v>
      </c>
      <c r="D29" s="62" t="s">
        <v>248</v>
      </c>
      <c r="E29" s="62" t="s">
        <v>249</v>
      </c>
      <c r="F29" s="62" t="s">
        <v>273</v>
      </c>
      <c r="G29" s="62" t="s">
        <v>274</v>
      </c>
      <c r="H29" s="63" t="s">
        <v>43</v>
      </c>
      <c r="I29" s="66" t="s">
        <v>280</v>
      </c>
      <c r="J29" s="76" t="s">
        <v>163</v>
      </c>
      <c r="K29" s="66" t="s">
        <v>281</v>
      </c>
      <c r="L29" s="76" t="s">
        <v>165</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167</v>
      </c>
      <c r="R29" s="76" t="s">
        <v>277</v>
      </c>
      <c r="S29" s="62" t="s">
        <v>278</v>
      </c>
      <c r="T29" s="110" t="s">
        <v>279</v>
      </c>
      <c r="U29" s="76"/>
      <c r="V29" s="109">
        <v>0.5</v>
      </c>
      <c r="W29" s="109"/>
      <c r="X29" s="109">
        <v>0.5</v>
      </c>
      <c r="Y29" s="76"/>
      <c r="Z29" s="109">
        <v>0.5</v>
      </c>
      <c r="AA29" s="76"/>
      <c r="AB29" s="109">
        <v>0.5</v>
      </c>
      <c r="AC29" s="76"/>
      <c r="AD29" s="109">
        <v>0.5</v>
      </c>
      <c r="AE29" s="76"/>
      <c r="AF29" s="109">
        <v>0.5</v>
      </c>
      <c r="AG29" s="62" t="s">
        <v>282</v>
      </c>
    </row>
    <row r="30" spans="1:33" ht="102" hidden="1">
      <c r="A30" s="21" t="s">
        <v>97</v>
      </c>
      <c r="B30" s="20" t="s">
        <v>40</v>
      </c>
      <c r="C30" s="18" t="s">
        <v>283</v>
      </c>
      <c r="D30" s="18" t="s">
        <v>284</v>
      </c>
      <c r="E30" s="18" t="s">
        <v>285</v>
      </c>
      <c r="F30" s="16" t="s">
        <v>286</v>
      </c>
      <c r="G30" s="18" t="s">
        <v>287</v>
      </c>
      <c r="H30" s="41" t="s">
        <v>18</v>
      </c>
      <c r="I30" s="36" t="s">
        <v>288</v>
      </c>
      <c r="J30" s="36" t="s">
        <v>288</v>
      </c>
      <c r="K30" s="36" t="s">
        <v>288</v>
      </c>
      <c r="L30" s="36" t="s">
        <v>288</v>
      </c>
      <c r="M30" s="36" t="s">
        <v>288</v>
      </c>
      <c r="N30" s="36" t="s">
        <v>288</v>
      </c>
      <c r="O30" s="36" t="s">
        <v>288</v>
      </c>
      <c r="P30" s="36" t="s">
        <v>288</v>
      </c>
      <c r="Q30" s="36" t="s">
        <v>288</v>
      </c>
      <c r="R30" s="36" t="s">
        <v>288</v>
      </c>
      <c r="S30" s="36" t="s">
        <v>288</v>
      </c>
      <c r="T30" s="36" t="s">
        <v>288</v>
      </c>
      <c r="U30" s="18"/>
      <c r="V30" s="18"/>
      <c r="W30" s="18"/>
      <c r="X30" s="18"/>
      <c r="Y30" s="18"/>
      <c r="Z30" s="18"/>
      <c r="AA30" s="18"/>
      <c r="AB30" s="18"/>
      <c r="AC30" s="18"/>
      <c r="AD30" s="17"/>
      <c r="AE30" s="17"/>
      <c r="AF30" s="17"/>
      <c r="AG30" s="18"/>
    </row>
    <row r="31" spans="1:33" ht="141" customHeight="1">
      <c r="A31" s="107" t="s">
        <v>97</v>
      </c>
      <c r="B31" s="75" t="s">
        <v>59</v>
      </c>
      <c r="C31" s="62" t="s">
        <v>108</v>
      </c>
      <c r="D31" s="62" t="s">
        <v>289</v>
      </c>
      <c r="E31" s="62" t="s">
        <v>290</v>
      </c>
      <c r="F31" s="62" t="s">
        <v>109</v>
      </c>
      <c r="G31" s="62" t="s">
        <v>291</v>
      </c>
      <c r="H31" s="63" t="s">
        <v>43</v>
      </c>
      <c r="I31" s="66" t="s">
        <v>292</v>
      </c>
      <c r="J31" s="62" t="s">
        <v>163</v>
      </c>
      <c r="K31" s="62" t="s">
        <v>293</v>
      </c>
      <c r="L31" s="62" t="s">
        <v>165</v>
      </c>
      <c r="M31" s="76">
        <f>+SUM(Tabla1[[#This Row],[META 2024]]+Tabla1[[#This Row],[META 2025]]+Tabla1[[#This Row],[META 2026]])</f>
        <v>8</v>
      </c>
      <c r="N31" s="62">
        <v>4</v>
      </c>
      <c r="O31" s="62">
        <v>3</v>
      </c>
      <c r="P31" s="62">
        <v>1</v>
      </c>
      <c r="Q31" s="62"/>
      <c r="R31" s="62" t="s">
        <v>294</v>
      </c>
      <c r="S31" s="62" t="s">
        <v>295</v>
      </c>
      <c r="T31" s="110" t="s">
        <v>296</v>
      </c>
      <c r="U31" s="62">
        <v>0</v>
      </c>
      <c r="V31" s="62">
        <v>0</v>
      </c>
      <c r="W31" s="62">
        <v>2</v>
      </c>
      <c r="X31" s="62">
        <v>2</v>
      </c>
      <c r="Y31" s="62">
        <v>0</v>
      </c>
      <c r="Z31" s="62">
        <v>2</v>
      </c>
      <c r="AA31" s="62">
        <v>0</v>
      </c>
      <c r="AB31" s="62">
        <v>1</v>
      </c>
      <c r="AC31" s="62">
        <v>1</v>
      </c>
      <c r="AD31" s="76">
        <v>0</v>
      </c>
      <c r="AE31" s="76">
        <v>0</v>
      </c>
      <c r="AF31" s="76">
        <v>0</v>
      </c>
      <c r="AG31" s="62" t="s">
        <v>267</v>
      </c>
    </row>
    <row r="32" spans="1:33" ht="165.75">
      <c r="A32" s="107" t="s">
        <v>97</v>
      </c>
      <c r="B32" s="75" t="s">
        <v>59</v>
      </c>
      <c r="C32" s="62" t="s">
        <v>108</v>
      </c>
      <c r="D32" s="62" t="s">
        <v>289</v>
      </c>
      <c r="E32" s="62" t="s">
        <v>290</v>
      </c>
      <c r="F32" s="62" t="s">
        <v>115</v>
      </c>
      <c r="G32" s="62" t="s">
        <v>297</v>
      </c>
      <c r="H32" s="63" t="s">
        <v>18</v>
      </c>
      <c r="I32" s="66" t="s">
        <v>298</v>
      </c>
      <c r="J32" s="62" t="s">
        <v>163</v>
      </c>
      <c r="K32" s="62" t="s">
        <v>299</v>
      </c>
      <c r="L32" s="62" t="s">
        <v>21</v>
      </c>
      <c r="M32" s="66" t="s">
        <v>288</v>
      </c>
      <c r="N32" s="62">
        <v>2</v>
      </c>
      <c r="O32" s="62">
        <f>+SUM(Tabla1[[#This Row],[META 2025
MARZO]:[META 2025
DICIEMBRE]])</f>
        <v>0</v>
      </c>
      <c r="P32" s="62">
        <f>+SUM(Tabla1[[#This Row],[META 2026
MARZO]:[META 2026
DICIEMBRE]])</f>
        <v>0</v>
      </c>
      <c r="Q32" s="76"/>
      <c r="R32" s="62" t="s">
        <v>300</v>
      </c>
      <c r="S32" s="62" t="s">
        <v>301</v>
      </c>
      <c r="T32" s="110" t="s">
        <v>302</v>
      </c>
      <c r="U32" s="76"/>
      <c r="V32" s="76"/>
      <c r="W32" s="76"/>
      <c r="X32" s="76"/>
      <c r="Y32" s="76"/>
      <c r="Z32" s="76"/>
      <c r="AA32" s="76"/>
      <c r="AB32" s="76"/>
      <c r="AC32" s="76"/>
      <c r="AD32" s="76"/>
      <c r="AE32" s="76"/>
      <c r="AF32" s="76"/>
      <c r="AG32" s="62" t="s">
        <v>303</v>
      </c>
    </row>
    <row r="33" spans="1:33" ht="117" customHeight="1">
      <c r="A33" s="115" t="s">
        <v>97</v>
      </c>
      <c r="B33" s="73" t="s">
        <v>59</v>
      </c>
      <c r="C33" s="61" t="s">
        <v>108</v>
      </c>
      <c r="D33" s="61" t="s">
        <v>289</v>
      </c>
      <c r="E33" s="61" t="s">
        <v>290</v>
      </c>
      <c r="F33" s="62" t="s">
        <v>121</v>
      </c>
      <c r="G33" s="62" t="s">
        <v>304</v>
      </c>
      <c r="H33" s="63" t="s">
        <v>43</v>
      </c>
      <c r="I33" s="66" t="s">
        <v>305</v>
      </c>
      <c r="J33" s="62" t="s">
        <v>163</v>
      </c>
      <c r="K33" s="66" t="s">
        <v>306</v>
      </c>
      <c r="L33" s="62" t="s">
        <v>307</v>
      </c>
      <c r="M33" s="66">
        <f>+SUM(Tabla1[[#This Row],[META 2024]]+Tabla1[[#This Row],[META 2025]]+Tabla1[[#This Row],[META 2026]])</f>
        <v>3</v>
      </c>
      <c r="N33" s="64">
        <f>+SUM(Tabla1[[#This Row],[META 2024 
MARZO]:[META 2024
DICIEMBRE]])</f>
        <v>0</v>
      </c>
      <c r="O33" s="64">
        <v>2</v>
      </c>
      <c r="P33" s="64">
        <v>1</v>
      </c>
      <c r="Q33" s="76"/>
      <c r="R33" s="62" t="s">
        <v>308</v>
      </c>
      <c r="S33" s="62" t="s">
        <v>309</v>
      </c>
      <c r="T33" s="110" t="s">
        <v>310</v>
      </c>
      <c r="U33" s="76"/>
      <c r="V33" s="76"/>
      <c r="W33" s="76"/>
      <c r="X33" s="76"/>
      <c r="Y33" s="76"/>
      <c r="Z33" s="76"/>
      <c r="AA33" s="76"/>
      <c r="AB33" s="76"/>
      <c r="AC33" s="76"/>
      <c r="AD33" s="76"/>
      <c r="AE33" s="76"/>
      <c r="AF33" s="76"/>
      <c r="AG33" s="62" t="s">
        <v>311</v>
      </c>
    </row>
    <row r="34" spans="1:33" ht="242.25">
      <c r="A34" s="107" t="s">
        <v>97</v>
      </c>
      <c r="B34" s="75" t="s">
        <v>59</v>
      </c>
      <c r="C34" s="62" t="s">
        <v>108</v>
      </c>
      <c r="D34" s="62" t="s">
        <v>289</v>
      </c>
      <c r="E34" s="62" t="s">
        <v>290</v>
      </c>
      <c r="F34" s="62" t="s">
        <v>312</v>
      </c>
      <c r="G34" s="62" t="s">
        <v>313</v>
      </c>
      <c r="H34" s="63" t="s">
        <v>206</v>
      </c>
      <c r="I34" s="66" t="s">
        <v>314</v>
      </c>
      <c r="J34" s="62" t="s">
        <v>163</v>
      </c>
      <c r="K34" s="62" t="s">
        <v>315</v>
      </c>
      <c r="L34" s="62" t="s">
        <v>316</v>
      </c>
      <c r="M34" s="66">
        <v>6</v>
      </c>
      <c r="N34" s="76">
        <f>+SUM(Tabla1[[#This Row],[META 2024 
MARZO]:[META 2024
DICIEMBRE]])</f>
        <v>0</v>
      </c>
      <c r="O34" s="66">
        <v>3</v>
      </c>
      <c r="P34" s="66">
        <v>3</v>
      </c>
      <c r="Q34" s="76"/>
      <c r="R34" s="62" t="s">
        <v>317</v>
      </c>
      <c r="S34" s="62" t="s">
        <v>318</v>
      </c>
      <c r="T34" s="110" t="s">
        <v>319</v>
      </c>
      <c r="U34" s="76"/>
      <c r="V34" s="76"/>
      <c r="W34" s="76"/>
      <c r="X34" s="76"/>
      <c r="Y34" s="76"/>
      <c r="Z34" s="76"/>
      <c r="AA34" s="76"/>
      <c r="AB34" s="76"/>
      <c r="AC34" s="76"/>
      <c r="AD34" s="76"/>
      <c r="AE34" s="76"/>
      <c r="AF34" s="76"/>
      <c r="AG34" s="62" t="s">
        <v>320</v>
      </c>
    </row>
    <row r="35" spans="1:33" ht="76.5" hidden="1">
      <c r="A35" s="22" t="s">
        <v>125</v>
      </c>
      <c r="B35" s="19" t="s">
        <v>321</v>
      </c>
      <c r="C35" s="15" t="s">
        <v>322</v>
      </c>
      <c r="D35" s="15" t="s">
        <v>323</v>
      </c>
      <c r="E35" s="15" t="s">
        <v>324</v>
      </c>
      <c r="F35" s="16" t="s">
        <v>325</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3.75" hidden="1">
      <c r="A36" s="22" t="s">
        <v>125</v>
      </c>
      <c r="B36" s="19" t="s">
        <v>326</v>
      </c>
      <c r="C36" s="16" t="s">
        <v>327</v>
      </c>
      <c r="D36" s="15" t="s">
        <v>328</v>
      </c>
      <c r="E36" s="15" t="s">
        <v>329</v>
      </c>
      <c r="F36" s="16" t="s">
        <v>327</v>
      </c>
      <c r="G36" s="18" t="s">
        <v>288</v>
      </c>
      <c r="H36" s="41"/>
      <c r="I36" s="18" t="s">
        <v>288</v>
      </c>
      <c r="J36" s="17"/>
      <c r="K36" s="17" t="s">
        <v>288</v>
      </c>
      <c r="L36" s="17" t="s">
        <v>288</v>
      </c>
      <c r="M36" s="17" t="s">
        <v>288</v>
      </c>
      <c r="N36" s="17" t="s">
        <v>288</v>
      </c>
      <c r="O36" s="17" t="s">
        <v>202</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1" hidden="1">
      <c r="A37" s="21" t="s">
        <v>125</v>
      </c>
      <c r="B37" s="20" t="s">
        <v>330</v>
      </c>
      <c r="C37" s="16" t="s">
        <v>331</v>
      </c>
      <c r="D37" s="18" t="s">
        <v>332</v>
      </c>
      <c r="E37" s="18" t="s">
        <v>333</v>
      </c>
      <c r="F37" s="16" t="s">
        <v>331</v>
      </c>
      <c r="G37" s="18" t="s">
        <v>334</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c r="A38" s="22" t="s">
        <v>125</v>
      </c>
      <c r="B38" s="19" t="s">
        <v>16</v>
      </c>
      <c r="C38" s="61" t="s">
        <v>335</v>
      </c>
      <c r="D38" s="61" t="s">
        <v>336</v>
      </c>
      <c r="E38" s="61" t="s">
        <v>337</v>
      </c>
      <c r="F38" s="62" t="s">
        <v>338</v>
      </c>
      <c r="G38" s="62" t="s">
        <v>339</v>
      </c>
      <c r="H38" s="63" t="s">
        <v>43</v>
      </c>
      <c r="I38" s="119" t="s">
        <v>340</v>
      </c>
      <c r="J38" s="76" t="s">
        <v>163</v>
      </c>
      <c r="K38" s="62" t="s">
        <v>341</v>
      </c>
      <c r="L38" s="76" t="s">
        <v>38</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342</v>
      </c>
    </row>
    <row r="39" spans="1:33" ht="85.5" hidden="1" customHeight="1">
      <c r="A39" s="21" t="s">
        <v>125</v>
      </c>
      <c r="B39" s="20" t="s">
        <v>16</v>
      </c>
      <c r="C39" s="18" t="s">
        <v>335</v>
      </c>
      <c r="D39" s="18" t="s">
        <v>336</v>
      </c>
      <c r="E39" s="18" t="s">
        <v>337</v>
      </c>
      <c r="F39" s="16" t="s">
        <v>343</v>
      </c>
      <c r="G39" s="18" t="s">
        <v>344</v>
      </c>
      <c r="H39" s="41" t="s">
        <v>206</v>
      </c>
      <c r="I39" s="18" t="s">
        <v>345</v>
      </c>
      <c r="J39" s="17" t="s">
        <v>163</v>
      </c>
      <c r="K39" s="18" t="s">
        <v>346</v>
      </c>
      <c r="L39" s="17" t="s">
        <v>38</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167</v>
      </c>
      <c r="R39" s="17" t="s">
        <v>347</v>
      </c>
      <c r="S39" s="17" t="s">
        <v>348</v>
      </c>
      <c r="T39" s="45" t="s">
        <v>349</v>
      </c>
      <c r="U39" s="17"/>
      <c r="V39" s="17"/>
      <c r="W39" s="17"/>
      <c r="X39" s="43">
        <v>1</v>
      </c>
      <c r="Y39" s="17"/>
      <c r="Z39" s="17"/>
      <c r="AA39" s="17"/>
      <c r="AB39" s="43">
        <v>1</v>
      </c>
      <c r="AC39" s="17"/>
      <c r="AD39" s="17"/>
      <c r="AE39" s="17"/>
      <c r="AF39" s="43">
        <v>1</v>
      </c>
      <c r="AG39" s="18"/>
    </row>
    <row r="40" spans="1:33" ht="85.5" customHeight="1">
      <c r="A40" s="107" t="s">
        <v>125</v>
      </c>
      <c r="B40" s="75" t="s">
        <v>16</v>
      </c>
      <c r="C40" s="62" t="s">
        <v>335</v>
      </c>
      <c r="D40" s="62" t="s">
        <v>336</v>
      </c>
      <c r="E40" s="62" t="s">
        <v>337</v>
      </c>
      <c r="F40" s="62" t="s">
        <v>343</v>
      </c>
      <c r="G40" s="62" t="s">
        <v>344</v>
      </c>
      <c r="H40" s="63" t="s">
        <v>43</v>
      </c>
      <c r="I40" s="62" t="s">
        <v>350</v>
      </c>
      <c r="J40" s="76" t="s">
        <v>163</v>
      </c>
      <c r="K40" s="62" t="s">
        <v>351</v>
      </c>
      <c r="L40" s="109" t="s">
        <v>165</v>
      </c>
      <c r="M40" s="62" t="s">
        <v>352</v>
      </c>
      <c r="N40" s="62" t="s">
        <v>352</v>
      </c>
      <c r="O40" s="76">
        <f>+SUM(Tabla1[[#This Row],[META 2025
MARZO]:[META 2025
DICIEMBRE]])</f>
        <v>0</v>
      </c>
      <c r="P40" s="76">
        <f>+SUM(Tabla1[[#This Row],[META 2026
MARZO]:[META 2026
DICIEMBRE]])</f>
        <v>0</v>
      </c>
      <c r="Q40" s="76" t="s">
        <v>197</v>
      </c>
      <c r="R40" s="76" t="s">
        <v>347</v>
      </c>
      <c r="S40" s="76" t="s">
        <v>348</v>
      </c>
      <c r="T40" s="110" t="s">
        <v>349</v>
      </c>
      <c r="U40" s="76"/>
      <c r="V40" s="76"/>
      <c r="W40" s="76"/>
      <c r="X40" s="116" t="s">
        <v>353</v>
      </c>
      <c r="Y40" s="76"/>
      <c r="Z40" s="76"/>
      <c r="AA40" s="76"/>
      <c r="AB40" s="109"/>
      <c r="AC40" s="76"/>
      <c r="AD40" s="76"/>
      <c r="AE40" s="76"/>
      <c r="AF40" s="109"/>
      <c r="AG40" s="62" t="s">
        <v>354</v>
      </c>
    </row>
    <row r="41" spans="1:33" ht="85.5" customHeight="1">
      <c r="A41" s="107" t="s">
        <v>125</v>
      </c>
      <c r="B41" s="75" t="s">
        <v>16</v>
      </c>
      <c r="C41" s="62" t="s">
        <v>335</v>
      </c>
      <c r="D41" s="62" t="s">
        <v>336</v>
      </c>
      <c r="E41" s="62" t="s">
        <v>337</v>
      </c>
      <c r="F41" s="62" t="s">
        <v>343</v>
      </c>
      <c r="G41" s="62" t="s">
        <v>344</v>
      </c>
      <c r="H41" s="63" t="s">
        <v>43</v>
      </c>
      <c r="I41" s="62" t="s">
        <v>355</v>
      </c>
      <c r="J41" s="76" t="s">
        <v>163</v>
      </c>
      <c r="K41" s="62" t="s">
        <v>356</v>
      </c>
      <c r="L41" s="109" t="s">
        <v>165</v>
      </c>
      <c r="M41" s="62" t="s">
        <v>357</v>
      </c>
      <c r="N41" s="62" t="s">
        <v>357</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354</v>
      </c>
    </row>
    <row r="42" spans="1:33" ht="55.5" customHeight="1">
      <c r="A42" s="121" t="s">
        <v>125</v>
      </c>
      <c r="B42" s="122" t="s">
        <v>16</v>
      </c>
      <c r="C42" s="123" t="s">
        <v>335</v>
      </c>
      <c r="D42" s="123" t="s">
        <v>336</v>
      </c>
      <c r="E42" s="123" t="s">
        <v>337</v>
      </c>
      <c r="F42" s="124" t="s">
        <v>358</v>
      </c>
      <c r="G42" s="124" t="s">
        <v>359</v>
      </c>
      <c r="H42" s="63" t="s">
        <v>18</v>
      </c>
      <c r="I42" s="62" t="s">
        <v>360</v>
      </c>
      <c r="J42" s="76" t="s">
        <v>163</v>
      </c>
      <c r="K42" s="124" t="s">
        <v>361</v>
      </c>
      <c r="L42" s="125" t="s">
        <v>38</v>
      </c>
      <c r="M42" s="125">
        <f>+SUM(Tabla1[[#This Row],[META 2024]]+Tabla1[[#This Row],[META 2025]]+Tabla1[[#This Row],[META 2026]])</f>
        <v>1.5</v>
      </c>
      <c r="N42" s="126">
        <v>0.5</v>
      </c>
      <c r="O42" s="126">
        <v>0.5</v>
      </c>
      <c r="P42" s="126">
        <v>0.5</v>
      </c>
      <c r="Q42" s="76" t="s">
        <v>197</v>
      </c>
      <c r="R42" s="124" t="s">
        <v>362</v>
      </c>
      <c r="S42" s="125" t="s">
        <v>363</v>
      </c>
      <c r="T42" s="127" t="s">
        <v>364</v>
      </c>
      <c r="U42" s="125"/>
      <c r="V42" s="125"/>
      <c r="W42" s="125"/>
      <c r="X42" s="126">
        <v>0.5</v>
      </c>
      <c r="Y42" s="125"/>
      <c r="Z42" s="125"/>
      <c r="AA42" s="125"/>
      <c r="AB42" s="126">
        <v>0.5</v>
      </c>
      <c r="AC42" s="125"/>
      <c r="AD42" s="125"/>
      <c r="AE42" s="125"/>
      <c r="AF42" s="126">
        <v>0.5</v>
      </c>
      <c r="AG42" s="62"/>
    </row>
    <row r="43" spans="1:33" ht="55.5" customHeight="1">
      <c r="A43" s="121" t="s">
        <v>125</v>
      </c>
      <c r="B43" s="122" t="s">
        <v>16</v>
      </c>
      <c r="C43" s="123" t="s">
        <v>335</v>
      </c>
      <c r="D43" s="123" t="s">
        <v>336</v>
      </c>
      <c r="E43" s="123" t="s">
        <v>337</v>
      </c>
      <c r="F43" s="124" t="s">
        <v>358</v>
      </c>
      <c r="G43" s="124" t="s">
        <v>359</v>
      </c>
      <c r="H43" s="128" t="s">
        <v>18</v>
      </c>
      <c r="I43" s="124" t="s">
        <v>365</v>
      </c>
      <c r="J43" s="125" t="s">
        <v>163</v>
      </c>
      <c r="K43" s="124" t="s">
        <v>366</v>
      </c>
      <c r="L43" s="125" t="s">
        <v>38</v>
      </c>
      <c r="M43" s="125">
        <f>+SUM(Tabla1[[#This Row],[META 2024]]+Tabla1[[#This Row],[META 2025]]+Tabla1[[#This Row],[META 2026]])</f>
        <v>3</v>
      </c>
      <c r="N43" s="126">
        <v>1</v>
      </c>
      <c r="O43" s="126">
        <v>1</v>
      </c>
      <c r="P43" s="126">
        <v>1</v>
      </c>
      <c r="Q43" s="125" t="s">
        <v>197</v>
      </c>
      <c r="R43" s="124" t="s">
        <v>362</v>
      </c>
      <c r="S43" s="125" t="s">
        <v>363</v>
      </c>
      <c r="T43" s="127" t="s">
        <v>364</v>
      </c>
      <c r="U43" s="125"/>
      <c r="V43" s="125"/>
      <c r="W43" s="126">
        <v>1</v>
      </c>
      <c r="X43" s="126"/>
      <c r="Y43" s="125"/>
      <c r="Z43" s="126">
        <v>1</v>
      </c>
      <c r="AA43" s="125"/>
      <c r="AB43" s="126"/>
      <c r="AC43" s="125"/>
      <c r="AD43" s="126">
        <v>1</v>
      </c>
      <c r="AE43" s="125"/>
      <c r="AF43" s="126"/>
      <c r="AG43" s="62"/>
    </row>
    <row r="44" spans="1:33" ht="58.5" customHeight="1">
      <c r="A44" s="121" t="s">
        <v>125</v>
      </c>
      <c r="B44" s="122" t="s">
        <v>16</v>
      </c>
      <c r="C44" s="123" t="s">
        <v>335</v>
      </c>
      <c r="D44" s="123" t="s">
        <v>336</v>
      </c>
      <c r="E44" s="123" t="s">
        <v>337</v>
      </c>
      <c r="F44" s="124" t="s">
        <v>358</v>
      </c>
      <c r="G44" s="124" t="s">
        <v>359</v>
      </c>
      <c r="H44" s="128" t="s">
        <v>18</v>
      </c>
      <c r="I44" s="124" t="s">
        <v>367</v>
      </c>
      <c r="J44" s="125" t="s">
        <v>163</v>
      </c>
      <c r="K44" s="124" t="s">
        <v>368</v>
      </c>
      <c r="L44" s="125" t="s">
        <v>38</v>
      </c>
      <c r="M44" s="125">
        <f>+SUM(Tabla1[[#This Row],[META 2024]]+Tabla1[[#This Row],[META 2025]]+Tabla1[[#This Row],[META 2026]])</f>
        <v>0.123</v>
      </c>
      <c r="N44" s="129">
        <v>4.1000000000000002E-2</v>
      </c>
      <c r="O44" s="129">
        <v>4.1000000000000002E-2</v>
      </c>
      <c r="P44" s="129">
        <v>4.1000000000000002E-2</v>
      </c>
      <c r="Q44" s="125" t="s">
        <v>197</v>
      </c>
      <c r="R44" s="124" t="s">
        <v>362</v>
      </c>
      <c r="S44" s="125" t="s">
        <v>363</v>
      </c>
      <c r="T44" s="127" t="s">
        <v>364</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c r="A45" s="121" t="s">
        <v>125</v>
      </c>
      <c r="B45" s="122" t="s">
        <v>16</v>
      </c>
      <c r="C45" s="123" t="s">
        <v>335</v>
      </c>
      <c r="D45" s="123" t="s">
        <v>336</v>
      </c>
      <c r="E45" s="123" t="s">
        <v>337</v>
      </c>
      <c r="F45" s="124" t="s">
        <v>358</v>
      </c>
      <c r="G45" s="124" t="s">
        <v>359</v>
      </c>
      <c r="H45" s="128" t="s">
        <v>18</v>
      </c>
      <c r="I45" s="124" t="s">
        <v>369</v>
      </c>
      <c r="J45" s="125" t="s">
        <v>163</v>
      </c>
      <c r="K45" s="124" t="s">
        <v>370</v>
      </c>
      <c r="L45" s="125" t="s">
        <v>38</v>
      </c>
      <c r="M45" s="125">
        <f>+SUM(Tabla1[[#This Row],[META 2024]]+Tabla1[[#This Row],[META 2025]]+Tabla1[[#This Row],[META 2026]])</f>
        <v>0.89999999999999991</v>
      </c>
      <c r="N45" s="126">
        <v>0.3</v>
      </c>
      <c r="O45" s="126">
        <v>0.3</v>
      </c>
      <c r="P45" s="126">
        <v>0.3</v>
      </c>
      <c r="Q45" s="125" t="s">
        <v>197</v>
      </c>
      <c r="R45" s="124" t="s">
        <v>362</v>
      </c>
      <c r="S45" s="125" t="s">
        <v>363</v>
      </c>
      <c r="T45" s="127" t="s">
        <v>364</v>
      </c>
      <c r="U45" s="125"/>
      <c r="V45" s="125"/>
      <c r="W45" s="126">
        <v>0.3</v>
      </c>
      <c r="X45" s="126"/>
      <c r="Y45" s="125"/>
      <c r="Z45" s="126">
        <v>0.3</v>
      </c>
      <c r="AA45" s="125"/>
      <c r="AB45" s="126"/>
      <c r="AC45" s="125"/>
      <c r="AD45" s="126">
        <v>0.3</v>
      </c>
      <c r="AE45" s="125"/>
      <c r="AF45" s="126"/>
      <c r="AG45" s="62"/>
    </row>
    <row r="46" spans="1:33" ht="140.25">
      <c r="A46" s="121" t="s">
        <v>125</v>
      </c>
      <c r="B46" s="122" t="s">
        <v>16</v>
      </c>
      <c r="C46" s="123" t="s">
        <v>335</v>
      </c>
      <c r="D46" s="123" t="s">
        <v>336</v>
      </c>
      <c r="E46" s="123" t="s">
        <v>337</v>
      </c>
      <c r="F46" s="124" t="s">
        <v>358</v>
      </c>
      <c r="G46" s="124" t="s">
        <v>359</v>
      </c>
      <c r="H46" s="128" t="s">
        <v>43</v>
      </c>
      <c r="I46" s="124" t="s">
        <v>371</v>
      </c>
      <c r="J46" s="125" t="s">
        <v>163</v>
      </c>
      <c r="K46" s="124" t="s">
        <v>372</v>
      </c>
      <c r="L46" s="125" t="s">
        <v>38</v>
      </c>
      <c r="M46" s="125">
        <f>+SUM(Tabla1[[#This Row],[META 2024]]+Tabla1[[#This Row],[META 2025]]+Tabla1[[#This Row],[META 2026]])</f>
        <v>3</v>
      </c>
      <c r="N46" s="126">
        <v>1</v>
      </c>
      <c r="O46" s="126">
        <v>1</v>
      </c>
      <c r="P46" s="126">
        <v>1</v>
      </c>
      <c r="Q46" s="125" t="s">
        <v>197</v>
      </c>
      <c r="R46" s="124" t="s">
        <v>362</v>
      </c>
      <c r="S46" s="125" t="s">
        <v>363</v>
      </c>
      <c r="T46" s="127" t="s">
        <v>364</v>
      </c>
      <c r="U46" s="125"/>
      <c r="V46" s="125"/>
      <c r="W46" s="126">
        <v>1</v>
      </c>
      <c r="X46" s="126"/>
      <c r="Y46" s="125"/>
      <c r="Z46" s="126">
        <v>1</v>
      </c>
      <c r="AA46" s="125"/>
      <c r="AB46" s="126"/>
      <c r="AC46" s="125"/>
      <c r="AD46" s="126">
        <v>1</v>
      </c>
      <c r="AE46" s="125"/>
      <c r="AF46" s="126"/>
      <c r="AG46" s="124"/>
    </row>
    <row r="47" spans="1:33" ht="12.7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40625" defaultRowHeight="15"/>
  <cols>
    <col min="1" max="1" width="3.7109375" customWidth="1"/>
    <col min="2" max="2" width="53.7109375" bestFit="1" customWidth="1"/>
    <col min="3" max="3" width="9.7109375" style="52" bestFit="1" customWidth="1"/>
    <col min="4" max="4" width="9.140625" style="52"/>
    <col min="5" max="5" width="13.7109375" style="52" customWidth="1"/>
    <col min="6" max="6" width="41.42578125" bestFit="1" customWidth="1"/>
  </cols>
  <sheetData>
    <row r="1" spans="1:6" ht="25.5">
      <c r="A1" s="96" t="s">
        <v>373</v>
      </c>
      <c r="B1" s="97" t="s">
        <v>4</v>
      </c>
      <c r="C1" s="98" t="s">
        <v>10</v>
      </c>
      <c r="D1" s="98" t="s">
        <v>11</v>
      </c>
      <c r="E1" s="98" t="s">
        <v>374</v>
      </c>
      <c r="F1" s="99"/>
    </row>
    <row r="2" spans="1:6">
      <c r="A2" s="100">
        <v>1</v>
      </c>
      <c r="B2" s="101" t="s">
        <v>160</v>
      </c>
      <c r="C2" s="102" t="s">
        <v>267</v>
      </c>
      <c r="D2" s="103" t="s">
        <v>267</v>
      </c>
      <c r="E2" s="104" t="s">
        <v>267</v>
      </c>
      <c r="F2" s="99"/>
    </row>
    <row r="3" spans="1:6">
      <c r="A3" s="100">
        <v>2</v>
      </c>
      <c r="B3" s="105" t="s">
        <v>173</v>
      </c>
      <c r="C3" s="103" t="s">
        <v>267</v>
      </c>
      <c r="D3" s="103" t="s">
        <v>267</v>
      </c>
      <c r="E3" s="104" t="s">
        <v>267</v>
      </c>
      <c r="F3" s="99"/>
    </row>
    <row r="4" spans="1:6">
      <c r="A4" s="100">
        <v>3</v>
      </c>
      <c r="B4" s="105" t="s">
        <v>180</v>
      </c>
      <c r="C4" s="103" t="s">
        <v>267</v>
      </c>
      <c r="D4" s="103" t="s">
        <v>267</v>
      </c>
      <c r="E4" s="104" t="s">
        <v>267</v>
      </c>
      <c r="F4" s="99"/>
    </row>
    <row r="5" spans="1:6">
      <c r="A5" s="100">
        <v>4</v>
      </c>
      <c r="B5" s="105" t="s">
        <v>51</v>
      </c>
      <c r="C5" s="103" t="s">
        <v>267</v>
      </c>
      <c r="D5" s="103" t="s">
        <v>202</v>
      </c>
      <c r="E5" s="104" t="s">
        <v>267</v>
      </c>
      <c r="F5" s="99"/>
    </row>
    <row r="6" spans="1:6">
      <c r="A6" s="100">
        <v>5</v>
      </c>
      <c r="B6" s="105" t="s">
        <v>219</v>
      </c>
      <c r="C6" s="103" t="s">
        <v>267</v>
      </c>
      <c r="D6" s="103" t="s">
        <v>267</v>
      </c>
      <c r="E6" s="104" t="s">
        <v>267</v>
      </c>
      <c r="F6" s="106" t="s">
        <v>375</v>
      </c>
    </row>
    <row r="7" spans="1:6">
      <c r="A7" s="100">
        <v>6</v>
      </c>
      <c r="B7" s="105" t="s">
        <v>239</v>
      </c>
      <c r="C7" s="103" t="s">
        <v>267</v>
      </c>
      <c r="D7" s="103" t="s">
        <v>267</v>
      </c>
      <c r="E7" s="104" t="s">
        <v>267</v>
      </c>
      <c r="F7" s="99"/>
    </row>
    <row r="8" spans="1:6">
      <c r="A8" s="100">
        <v>7</v>
      </c>
      <c r="B8" s="105" t="s">
        <v>250</v>
      </c>
      <c r="C8" s="103" t="s">
        <v>267</v>
      </c>
      <c r="D8" s="103" t="s">
        <v>267</v>
      </c>
      <c r="E8" s="104" t="s">
        <v>267</v>
      </c>
      <c r="F8" s="99"/>
    </row>
    <row r="9" spans="1:6">
      <c r="A9" s="100">
        <v>8</v>
      </c>
      <c r="B9" s="101" t="s">
        <v>376</v>
      </c>
      <c r="C9" s="102" t="s">
        <v>267</v>
      </c>
      <c r="D9" s="102" t="s">
        <v>267</v>
      </c>
      <c r="E9" s="104" t="s">
        <v>267</v>
      </c>
      <c r="F9" s="99"/>
    </row>
    <row r="10" spans="1:6">
      <c r="A10" s="100">
        <v>9</v>
      </c>
      <c r="B10" s="101" t="s">
        <v>377</v>
      </c>
      <c r="C10" s="102" t="s">
        <v>267</v>
      </c>
      <c r="D10" s="102" t="s">
        <v>267</v>
      </c>
      <c r="E10" s="104" t="s">
        <v>267</v>
      </c>
      <c r="F10" s="99"/>
    </row>
    <row r="11" spans="1:6">
      <c r="A11" s="100">
        <v>11</v>
      </c>
      <c r="B11" s="105" t="s">
        <v>378</v>
      </c>
      <c r="C11" s="103" t="s">
        <v>202</v>
      </c>
      <c r="D11" s="103" t="s">
        <v>202</v>
      </c>
      <c r="E11" s="104" t="s">
        <v>267</v>
      </c>
      <c r="F11" s="106" t="s">
        <v>375</v>
      </c>
    </row>
    <row r="12" spans="1:6">
      <c r="A12" s="100">
        <v>12</v>
      </c>
      <c r="B12" s="105" t="s">
        <v>109</v>
      </c>
      <c r="C12" s="103" t="s">
        <v>267</v>
      </c>
      <c r="D12" s="103" t="s">
        <v>267</v>
      </c>
      <c r="E12" s="104" t="s">
        <v>267</v>
      </c>
      <c r="F12" s="99"/>
    </row>
    <row r="13" spans="1:6">
      <c r="A13" s="100">
        <v>13</v>
      </c>
      <c r="B13" s="105" t="s">
        <v>115</v>
      </c>
      <c r="C13" s="103" t="s">
        <v>267</v>
      </c>
      <c r="D13" s="103" t="s">
        <v>202</v>
      </c>
      <c r="E13" s="104" t="s">
        <v>267</v>
      </c>
      <c r="F13" s="99"/>
    </row>
    <row r="14" spans="1:6">
      <c r="A14" s="100">
        <v>14</v>
      </c>
      <c r="B14" s="105" t="s">
        <v>121</v>
      </c>
      <c r="C14" s="103" t="s">
        <v>267</v>
      </c>
      <c r="D14" s="103" t="s">
        <v>267</v>
      </c>
      <c r="E14" s="104" t="s">
        <v>267</v>
      </c>
      <c r="F14" s="99"/>
    </row>
    <row r="15" spans="1:6">
      <c r="A15" s="100">
        <v>15</v>
      </c>
      <c r="B15" s="105" t="s">
        <v>379</v>
      </c>
      <c r="C15" s="103" t="s">
        <v>267</v>
      </c>
      <c r="D15" s="103" t="s">
        <v>267</v>
      </c>
      <c r="E15" s="104" t="s">
        <v>267</v>
      </c>
      <c r="F15" s="99"/>
    </row>
    <row r="16" spans="1:6">
      <c r="A16" s="100">
        <v>17</v>
      </c>
      <c r="B16" s="105" t="s">
        <v>327</v>
      </c>
      <c r="C16" s="103" t="s">
        <v>202</v>
      </c>
      <c r="D16" s="103" t="s">
        <v>202</v>
      </c>
      <c r="E16" s="104" t="s">
        <v>267</v>
      </c>
      <c r="F16" s="106" t="s">
        <v>375</v>
      </c>
    </row>
    <row r="17" spans="1:6">
      <c r="A17" s="100">
        <v>18</v>
      </c>
      <c r="B17" s="105" t="s">
        <v>331</v>
      </c>
      <c r="C17" s="103" t="s">
        <v>202</v>
      </c>
      <c r="D17" s="103" t="s">
        <v>202</v>
      </c>
      <c r="E17" s="104" t="s">
        <v>267</v>
      </c>
      <c r="F17" s="106" t="s">
        <v>375</v>
      </c>
    </row>
    <row r="18" spans="1:6">
      <c r="A18" s="100">
        <v>19</v>
      </c>
      <c r="B18" s="105" t="s">
        <v>343</v>
      </c>
      <c r="C18" s="103" t="s">
        <v>267</v>
      </c>
      <c r="D18" s="103" t="s">
        <v>267</v>
      </c>
      <c r="E18" s="104" t="s">
        <v>267</v>
      </c>
      <c r="F18" s="99"/>
    </row>
    <row r="19" spans="1:6">
      <c r="A19" s="100">
        <v>20</v>
      </c>
      <c r="B19" s="105" t="s">
        <v>338</v>
      </c>
      <c r="C19" s="103" t="s">
        <v>267</v>
      </c>
      <c r="D19" s="103" t="s">
        <v>267</v>
      </c>
      <c r="E19" s="104" t="s">
        <v>267</v>
      </c>
      <c r="F19" s="99"/>
    </row>
    <row r="20" spans="1:6">
      <c r="A20" s="100">
        <v>21</v>
      </c>
      <c r="B20" s="105" t="s">
        <v>358</v>
      </c>
      <c r="C20" s="103" t="s">
        <v>267</v>
      </c>
      <c r="D20" s="103" t="s">
        <v>267</v>
      </c>
      <c r="E20" s="104" t="s">
        <v>267</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2578125" defaultRowHeight="15"/>
  <cols>
    <col min="4" max="4" width="27" style="9" bestFit="1" customWidth="1"/>
    <col min="5" max="5" width="15.42578125" customWidth="1"/>
    <col min="6" max="6" width="29.42578125" style="9"/>
  </cols>
  <sheetData>
    <row r="1" spans="1:15">
      <c r="J1" s="130" t="s">
        <v>380</v>
      </c>
      <c r="K1" s="130" t="s">
        <v>381</v>
      </c>
      <c r="L1" s="130" t="s">
        <v>382</v>
      </c>
      <c r="M1" s="130" t="s">
        <v>383</v>
      </c>
      <c r="N1" s="131" t="s">
        <v>384</v>
      </c>
      <c r="O1" s="130" t="s">
        <v>385</v>
      </c>
    </row>
    <row r="2" spans="1:15" ht="38.25">
      <c r="A2" t="s">
        <v>386</v>
      </c>
      <c r="D2" s="2" t="s">
        <v>157</v>
      </c>
      <c r="E2" s="14" t="s">
        <v>158</v>
      </c>
      <c r="F2" s="7" t="s">
        <v>159</v>
      </c>
      <c r="G2" s="8" t="s">
        <v>160</v>
      </c>
      <c r="H2" s="99" t="s">
        <v>18</v>
      </c>
      <c r="J2" s="132" t="s">
        <v>58</v>
      </c>
      <c r="K2" s="133" t="s">
        <v>387</v>
      </c>
      <c r="L2" s="134" t="s">
        <v>388</v>
      </c>
      <c r="M2" s="134" t="s">
        <v>389</v>
      </c>
      <c r="N2" s="135" t="s">
        <v>17</v>
      </c>
      <c r="O2" s="136" t="s">
        <v>98</v>
      </c>
    </row>
    <row r="3" spans="1:15" ht="38.25">
      <c r="A3" t="s">
        <v>40</v>
      </c>
      <c r="D3" s="3" t="s">
        <v>172</v>
      </c>
      <c r="E3" s="11" t="s">
        <v>192</v>
      </c>
      <c r="F3" s="6" t="s">
        <v>193</v>
      </c>
      <c r="G3" s="8" t="s">
        <v>173</v>
      </c>
      <c r="H3" s="99" t="s">
        <v>206</v>
      </c>
      <c r="J3" s="132" t="s">
        <v>97</v>
      </c>
      <c r="K3" s="133" t="s">
        <v>387</v>
      </c>
      <c r="L3" s="133" t="s">
        <v>390</v>
      </c>
      <c r="M3" s="133" t="s">
        <v>28</v>
      </c>
      <c r="N3" s="135" t="s">
        <v>30</v>
      </c>
      <c r="O3" s="136" t="s">
        <v>391</v>
      </c>
    </row>
    <row r="4" spans="1:15" ht="102">
      <c r="A4" t="s">
        <v>16</v>
      </c>
      <c r="D4" s="4" t="s">
        <v>29</v>
      </c>
      <c r="E4" s="11" t="s">
        <v>217</v>
      </c>
      <c r="F4" s="6" t="s">
        <v>218</v>
      </c>
      <c r="G4" s="8" t="s">
        <v>180</v>
      </c>
      <c r="H4" s="99" t="s">
        <v>43</v>
      </c>
      <c r="J4" s="132" t="s">
        <v>34</v>
      </c>
      <c r="K4" s="133" t="s">
        <v>387</v>
      </c>
      <c r="L4" s="133" t="s">
        <v>390</v>
      </c>
      <c r="M4" s="133" t="s">
        <v>59</v>
      </c>
      <c r="N4" s="135" t="s">
        <v>36</v>
      </c>
      <c r="O4" s="137" t="s">
        <v>392</v>
      </c>
    </row>
    <row r="5" spans="1:15" ht="102">
      <c r="A5" t="s">
        <v>59</v>
      </c>
      <c r="D5" s="5" t="s">
        <v>29</v>
      </c>
      <c r="E5" s="11" t="s">
        <v>248</v>
      </c>
      <c r="F5" s="7" t="s">
        <v>218</v>
      </c>
      <c r="G5" s="8" t="s">
        <v>52</v>
      </c>
      <c r="J5" s="132" t="s">
        <v>125</v>
      </c>
      <c r="K5" s="133" t="s">
        <v>387</v>
      </c>
      <c r="L5" s="133" t="s">
        <v>390</v>
      </c>
      <c r="M5" s="138" t="s">
        <v>16</v>
      </c>
      <c r="N5" s="135" t="s">
        <v>42</v>
      </c>
      <c r="O5" s="137" t="s">
        <v>393</v>
      </c>
    </row>
    <row r="6" spans="1:15" ht="102">
      <c r="A6" t="s">
        <v>126</v>
      </c>
      <c r="D6" s="4" t="s">
        <v>29</v>
      </c>
      <c r="E6" s="11" t="s">
        <v>284</v>
      </c>
      <c r="F6" s="6" t="s">
        <v>218</v>
      </c>
      <c r="G6" s="8" t="s">
        <v>209</v>
      </c>
      <c r="J6" s="132"/>
      <c r="K6" s="133" t="s">
        <v>387</v>
      </c>
      <c r="L6" s="133" t="s">
        <v>390</v>
      </c>
      <c r="M6" s="133" t="s">
        <v>126</v>
      </c>
      <c r="N6" s="135" t="s">
        <v>52</v>
      </c>
      <c r="O6" s="136" t="s">
        <v>394</v>
      </c>
    </row>
    <row r="7" spans="1:15" ht="76.5">
      <c r="A7" t="s">
        <v>330</v>
      </c>
      <c r="D7" s="6" t="s">
        <v>191</v>
      </c>
      <c r="E7" s="11" t="s">
        <v>289</v>
      </c>
      <c r="F7" s="6" t="s">
        <v>249</v>
      </c>
      <c r="G7" s="1" t="s">
        <v>219</v>
      </c>
      <c r="J7" s="132"/>
      <c r="K7" s="133" t="s">
        <v>387</v>
      </c>
      <c r="L7" s="133" t="s">
        <v>390</v>
      </c>
      <c r="M7" s="133" t="s">
        <v>40</v>
      </c>
      <c r="N7" s="135" t="s">
        <v>61</v>
      </c>
      <c r="O7" s="136" t="s">
        <v>17</v>
      </c>
    </row>
    <row r="8" spans="1:15" ht="76.5">
      <c r="A8" t="s">
        <v>326</v>
      </c>
      <c r="D8" s="7" t="s">
        <v>60</v>
      </c>
      <c r="E8" s="10" t="s">
        <v>323</v>
      </c>
      <c r="F8" s="6" t="s">
        <v>285</v>
      </c>
      <c r="G8" s="1" t="s">
        <v>239</v>
      </c>
      <c r="J8" s="132"/>
      <c r="K8" s="133" t="s">
        <v>387</v>
      </c>
      <c r="L8" s="133" t="s">
        <v>390</v>
      </c>
      <c r="M8" s="139" t="s">
        <v>50</v>
      </c>
      <c r="N8" s="135" t="s">
        <v>69</v>
      </c>
      <c r="O8" s="140" t="s">
        <v>75</v>
      </c>
    </row>
    <row r="9" spans="1:15" ht="76.5">
      <c r="A9" t="s">
        <v>321</v>
      </c>
      <c r="D9" s="6" t="s">
        <v>75</v>
      </c>
      <c r="E9" s="11" t="s">
        <v>323</v>
      </c>
      <c r="F9" s="7" t="s">
        <v>285</v>
      </c>
      <c r="G9" s="1" t="s">
        <v>250</v>
      </c>
      <c r="J9" s="132"/>
      <c r="K9" s="141" t="s">
        <v>395</v>
      </c>
      <c r="L9" s="141" t="s">
        <v>396</v>
      </c>
      <c r="M9" s="141" t="s">
        <v>397</v>
      </c>
      <c r="N9" s="135" t="s">
        <v>398</v>
      </c>
      <c r="O9" s="136" t="s">
        <v>127</v>
      </c>
    </row>
    <row r="10" spans="1:15" ht="63.75">
      <c r="D10" s="6" t="s">
        <v>259</v>
      </c>
      <c r="E10" s="10" t="s">
        <v>328</v>
      </c>
      <c r="F10" s="6" t="s">
        <v>290</v>
      </c>
      <c r="G10" s="1" t="s">
        <v>273</v>
      </c>
      <c r="J10" s="132"/>
      <c r="K10" s="141" t="s">
        <v>395</v>
      </c>
      <c r="L10" s="141" t="s">
        <v>396</v>
      </c>
      <c r="M10" s="141" t="s">
        <v>399</v>
      </c>
      <c r="N10" s="135" t="s">
        <v>83</v>
      </c>
      <c r="O10" s="136" t="s">
        <v>400</v>
      </c>
    </row>
    <row r="11" spans="1:15" ht="51">
      <c r="D11" s="6" t="s">
        <v>283</v>
      </c>
      <c r="E11" s="11" t="s">
        <v>332</v>
      </c>
      <c r="F11" s="7" t="s">
        <v>324</v>
      </c>
      <c r="G11" s="1" t="s">
        <v>401</v>
      </c>
      <c r="J11" s="132"/>
      <c r="K11" s="141" t="s">
        <v>395</v>
      </c>
      <c r="L11" s="141" t="s">
        <v>402</v>
      </c>
      <c r="M11" s="141" t="s">
        <v>403</v>
      </c>
      <c r="N11" s="135" t="s">
        <v>91</v>
      </c>
      <c r="O11" s="135" t="s">
        <v>35</v>
      </c>
    </row>
    <row r="12" spans="1:15" ht="76.5">
      <c r="D12" s="7" t="s">
        <v>283</v>
      </c>
      <c r="E12" s="10" t="s">
        <v>336</v>
      </c>
      <c r="F12" s="7" t="s">
        <v>329</v>
      </c>
      <c r="G12" s="1" t="s">
        <v>404</v>
      </c>
      <c r="J12" s="132"/>
      <c r="K12" s="142" t="s">
        <v>405</v>
      </c>
      <c r="L12" s="142" t="s">
        <v>406</v>
      </c>
      <c r="M12" s="142" t="s">
        <v>407</v>
      </c>
      <c r="N12" s="135" t="s">
        <v>94</v>
      </c>
      <c r="O12" s="136" t="s">
        <v>408</v>
      </c>
    </row>
    <row r="13" spans="1:15" ht="63.75">
      <c r="D13" s="6" t="s">
        <v>108</v>
      </c>
      <c r="F13" s="6" t="s">
        <v>333</v>
      </c>
      <c r="G13" s="1" t="s">
        <v>109</v>
      </c>
      <c r="J13" s="132"/>
      <c r="K13" s="142" t="s">
        <v>405</v>
      </c>
      <c r="L13" s="142" t="s">
        <v>406</v>
      </c>
      <c r="M13" s="143" t="s">
        <v>326</v>
      </c>
      <c r="N13" s="135" t="s">
        <v>99</v>
      </c>
      <c r="O13" s="136" t="s">
        <v>82</v>
      </c>
    </row>
    <row r="14" spans="1:15" ht="60">
      <c r="D14" s="7" t="s">
        <v>322</v>
      </c>
      <c r="F14" s="7" t="s">
        <v>337</v>
      </c>
      <c r="G14" s="1" t="s">
        <v>115</v>
      </c>
      <c r="J14" s="132"/>
      <c r="K14" s="142" t="s">
        <v>405</v>
      </c>
      <c r="L14" s="142" t="s">
        <v>406</v>
      </c>
      <c r="M14" s="143" t="s">
        <v>330</v>
      </c>
      <c r="N14" s="135" t="s">
        <v>109</v>
      </c>
      <c r="O14" s="136" t="s">
        <v>409</v>
      </c>
    </row>
    <row r="15" spans="1:15" ht="48">
      <c r="D15" s="8" t="s">
        <v>327</v>
      </c>
      <c r="G15" s="1" t="s">
        <v>121</v>
      </c>
      <c r="J15" s="132"/>
      <c r="K15" s="142" t="s">
        <v>405</v>
      </c>
      <c r="L15" s="143" t="s">
        <v>410</v>
      </c>
      <c r="M15" s="143" t="s">
        <v>411</v>
      </c>
      <c r="N15" s="135" t="s">
        <v>115</v>
      </c>
      <c r="O15" s="135" t="s">
        <v>51</v>
      </c>
    </row>
    <row r="16" spans="1:15" ht="36">
      <c r="D16" s="8" t="s">
        <v>331</v>
      </c>
      <c r="G16" s="1" t="s">
        <v>312</v>
      </c>
      <c r="J16" s="132"/>
      <c r="K16" s="142" t="s">
        <v>412</v>
      </c>
      <c r="L16" s="142" t="s">
        <v>413</v>
      </c>
      <c r="M16" s="142" t="s">
        <v>129</v>
      </c>
      <c r="N16" s="135" t="s">
        <v>121</v>
      </c>
      <c r="O16" s="136" t="s">
        <v>29</v>
      </c>
    </row>
    <row r="17" spans="4:15" ht="48">
      <c r="D17" s="7" t="s">
        <v>335</v>
      </c>
      <c r="G17" s="1" t="s">
        <v>325</v>
      </c>
      <c r="J17" s="132"/>
      <c r="K17" s="142" t="s">
        <v>412</v>
      </c>
      <c r="L17" s="142" t="s">
        <v>414</v>
      </c>
      <c r="M17" s="142" t="s">
        <v>415</v>
      </c>
      <c r="N17" s="135" t="s">
        <v>416</v>
      </c>
      <c r="O17" s="137" t="s">
        <v>417</v>
      </c>
    </row>
    <row r="18" spans="4:15" ht="48">
      <c r="G18" s="1" t="s">
        <v>327</v>
      </c>
      <c r="J18" s="132"/>
      <c r="K18" s="143" t="s">
        <v>418</v>
      </c>
      <c r="L18" s="142" t="s">
        <v>414</v>
      </c>
      <c r="M18" s="143" t="s">
        <v>419</v>
      </c>
      <c r="N18" s="135" t="s">
        <v>327</v>
      </c>
      <c r="O18" s="136" t="s">
        <v>420</v>
      </c>
    </row>
    <row r="19" spans="4:15" ht="24">
      <c r="G19" s="1" t="s">
        <v>331</v>
      </c>
      <c r="J19" s="132"/>
      <c r="K19" s="143" t="s">
        <v>128</v>
      </c>
      <c r="L19" s="143" t="s">
        <v>128</v>
      </c>
      <c r="M19" s="143" t="s">
        <v>128</v>
      </c>
      <c r="N19" s="135" t="s">
        <v>131</v>
      </c>
      <c r="O19" s="136" t="s">
        <v>421</v>
      </c>
    </row>
    <row r="20" spans="4:15" ht="24">
      <c r="G20" s="1" t="s">
        <v>338</v>
      </c>
      <c r="J20" s="132"/>
      <c r="K20" s="132"/>
      <c r="L20" s="132"/>
      <c r="M20" s="132"/>
      <c r="N20" s="135" t="s">
        <v>343</v>
      </c>
      <c r="O20" s="136" t="s">
        <v>422</v>
      </c>
    </row>
    <row r="21" spans="4:15" ht="25.5">
      <c r="G21" s="12" t="s">
        <v>343</v>
      </c>
      <c r="J21" s="132"/>
      <c r="K21" s="132"/>
      <c r="L21" s="132"/>
      <c r="M21" s="132"/>
      <c r="N21" s="135" t="s">
        <v>338</v>
      </c>
      <c r="O21" s="136" t="s">
        <v>422</v>
      </c>
    </row>
    <row r="22" spans="4:15">
      <c r="G22" s="13" t="s">
        <v>358</v>
      </c>
      <c r="J22" s="132"/>
      <c r="K22" s="132"/>
      <c r="L22" s="132"/>
      <c r="M22" s="132"/>
      <c r="N22" s="135" t="s">
        <v>358</v>
      </c>
      <c r="O22" s="136" t="s">
        <v>423</v>
      </c>
    </row>
    <row r="23" spans="4:15">
      <c r="J23" s="132"/>
      <c r="K23" s="132"/>
      <c r="L23" s="132"/>
      <c r="M23" s="132"/>
      <c r="N23" s="135" t="s">
        <v>424</v>
      </c>
      <c r="O23" s="137" t="s">
        <v>425</v>
      </c>
    </row>
    <row r="24" spans="4:15">
      <c r="J24" s="132"/>
      <c r="K24" s="132"/>
      <c r="L24" s="132"/>
      <c r="M24" s="132"/>
      <c r="N24" s="135"/>
      <c r="O24" s="136" t="s">
        <v>426</v>
      </c>
    </row>
    <row r="25" spans="4:15">
      <c r="J25" s="132"/>
      <c r="K25" s="132"/>
      <c r="L25" s="132"/>
      <c r="M25" s="132"/>
      <c r="N25" s="135"/>
      <c r="O25" s="136" t="s">
        <v>68</v>
      </c>
    </row>
    <row r="26" spans="4:15">
      <c r="J26" s="132"/>
      <c r="K26" s="132"/>
      <c r="L26" s="132"/>
      <c r="M26" s="132"/>
      <c r="N26" s="135"/>
      <c r="O26" s="136" t="s">
        <v>60</v>
      </c>
    </row>
    <row r="27" spans="4:15">
      <c r="J27" s="132"/>
      <c r="K27" s="132"/>
      <c r="L27" s="132"/>
      <c r="M27" s="132"/>
      <c r="N27" s="135"/>
      <c r="O27" s="136" t="s">
        <v>108</v>
      </c>
    </row>
    <row r="28" spans="4:15">
      <c r="J28" s="132"/>
      <c r="K28" s="132"/>
      <c r="L28" s="132"/>
      <c r="M28" s="132"/>
      <c r="N28" s="135"/>
      <c r="O28" s="135" t="s">
        <v>427</v>
      </c>
    </row>
    <row r="29" spans="4:15">
      <c r="J29" s="132"/>
      <c r="K29" s="132"/>
      <c r="L29" s="132"/>
      <c r="M29" s="132"/>
      <c r="N29" s="135"/>
      <c r="O29" s="136" t="s">
        <v>428</v>
      </c>
    </row>
    <row r="30" spans="4:15">
      <c r="J30" s="132"/>
      <c r="K30" s="132"/>
      <c r="L30" s="132"/>
      <c r="M30" s="132"/>
      <c r="N30" s="135"/>
      <c r="O30" s="136" t="s">
        <v>429</v>
      </c>
    </row>
    <row r="31" spans="4:15">
      <c r="J31" s="132"/>
      <c r="K31" s="132"/>
      <c r="L31" s="132"/>
      <c r="M31" s="132"/>
      <c r="N31" s="135"/>
      <c r="O31" s="136" t="s">
        <v>90</v>
      </c>
    </row>
    <row r="32" spans="4:15">
      <c r="J32" s="132"/>
      <c r="K32" s="132"/>
      <c r="L32" s="132"/>
      <c r="M32" s="132"/>
      <c r="N32" s="135"/>
      <c r="O32" s="136" t="s">
        <v>322</v>
      </c>
    </row>
    <row r="33" spans="10:15">
      <c r="J33" s="132"/>
      <c r="K33" s="132"/>
      <c r="L33" s="132"/>
      <c r="M33" s="132"/>
      <c r="N33" s="135"/>
      <c r="O33" s="137" t="s">
        <v>430</v>
      </c>
    </row>
    <row r="34" spans="10:15">
      <c r="J34" s="132"/>
      <c r="K34" s="132"/>
      <c r="L34" s="132"/>
      <c r="M34" s="132"/>
      <c r="N34" s="135"/>
      <c r="O34" s="137" t="s">
        <v>431</v>
      </c>
    </row>
    <row r="35" spans="10:15">
      <c r="J35" s="132"/>
      <c r="K35" s="132"/>
      <c r="L35" s="132"/>
      <c r="M35" s="132"/>
      <c r="N35" s="135"/>
      <c r="O35" s="137" t="s">
        <v>432</v>
      </c>
    </row>
    <row r="36" spans="10:15">
      <c r="J36" s="132"/>
      <c r="K36" s="132"/>
      <c r="L36" s="132"/>
      <c r="M36" s="132"/>
      <c r="N36" s="135"/>
      <c r="O36" s="136" t="s">
        <v>41</v>
      </c>
    </row>
    <row r="37" spans="10:15" ht="24">
      <c r="J37" s="132"/>
      <c r="K37" s="132"/>
      <c r="L37" s="132"/>
      <c r="M37" s="132"/>
      <c r="N37" s="135"/>
      <c r="O37" s="136" t="s">
        <v>130</v>
      </c>
    </row>
    <row r="38" spans="10:15">
      <c r="J38" s="132"/>
      <c r="K38" s="132"/>
      <c r="L38" s="132"/>
      <c r="M38" s="132"/>
      <c r="N38" s="144"/>
      <c r="O38" s="136" t="s">
        <v>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3" ma:contentTypeDescription="Create a new document." ma:contentTypeScope="" ma:versionID="3969e414c8d1792c77376b8f5bdb834c">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e327ab7fb81c58b4a3dc0ce95f1c0ca7"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Props1.xml><?xml version="1.0" encoding="utf-8"?>
<ds:datastoreItem xmlns:ds="http://schemas.openxmlformats.org/officeDocument/2006/customXml" ds:itemID="{9B8D866D-B9B1-432F-9B64-19FB7F93F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3.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Indicadores finales PES</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LAURA VIVIANNE BERMUDEZ FRANCO</cp:lastModifiedBy>
  <cp:revision/>
  <dcterms:created xsi:type="dcterms:W3CDTF">2024-02-14T15:50:12Z</dcterms:created>
  <dcterms:modified xsi:type="dcterms:W3CDTF">2024-06-12T15:01:13Z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