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A_GESTION AMBIENTAL\DOCUMENTOS AUDITORIA PREAD\2. Revisión de aspectos e impactos ambientales\"/>
    </mc:Choice>
  </mc:AlternateContent>
  <xr:revisionPtr revIDLastSave="0" documentId="11_2E3E1DBDFCFD143736C03B3214FDE997FC0A278C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DE ASPECTOS E IMPACTOS" sheetId="1" r:id="rId1"/>
    <sheet name="ESCALA VALORACIÓN SIGNIFICANCIA" sheetId="2" r:id="rId2"/>
  </sheets>
  <definedNames>
    <definedName name="_xlnm._FilterDatabase" localSheetId="0" hidden="1">'MATRIZ DE ASPECTOS E IMPACTOS'!$A$7:$S$61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R30" i="1"/>
  <c r="S30" i="1"/>
  <c r="L30" i="1"/>
  <c r="Q62" i="1"/>
  <c r="L62" i="1"/>
  <c r="Q36" i="1"/>
  <c r="L36" i="1"/>
  <c r="R62" i="1"/>
  <c r="S62" i="1"/>
  <c r="R36" i="1"/>
  <c r="S36" i="1"/>
  <c r="L9" i="1"/>
  <c r="Q9" i="1"/>
  <c r="Q59" i="1"/>
  <c r="Q60" i="1"/>
  <c r="Q61" i="1"/>
  <c r="L59" i="1"/>
  <c r="L60" i="1"/>
  <c r="L61" i="1"/>
  <c r="Q53" i="1"/>
  <c r="Q54" i="1"/>
  <c r="Q55" i="1"/>
  <c r="Q56" i="1"/>
  <c r="Q57" i="1"/>
  <c r="Q58" i="1"/>
  <c r="L53" i="1"/>
  <c r="L54" i="1"/>
  <c r="L55" i="1"/>
  <c r="L56" i="1"/>
  <c r="L57" i="1"/>
  <c r="L58" i="1"/>
  <c r="Q49" i="1"/>
  <c r="Q50" i="1"/>
  <c r="Q51" i="1"/>
  <c r="Q52" i="1"/>
  <c r="L49" i="1"/>
  <c r="L50" i="1"/>
  <c r="L51" i="1"/>
  <c r="L52" i="1"/>
  <c r="Q41" i="1"/>
  <c r="L41" i="1"/>
  <c r="Q40" i="1"/>
  <c r="L40" i="1"/>
  <c r="L24" i="1"/>
  <c r="L25" i="1"/>
  <c r="L26" i="1"/>
  <c r="L27" i="1"/>
  <c r="L28" i="1"/>
  <c r="L29" i="1"/>
  <c r="Q24" i="1"/>
  <c r="Q25" i="1"/>
  <c r="Q26" i="1"/>
  <c r="Q27" i="1"/>
  <c r="Q28" i="1"/>
  <c r="Q29" i="1"/>
  <c r="Q23" i="1"/>
  <c r="L23" i="1"/>
  <c r="Q17" i="1"/>
  <c r="L17" i="1"/>
  <c r="Q12" i="1"/>
  <c r="Q13" i="1"/>
  <c r="L12" i="1"/>
  <c r="L13" i="1"/>
  <c r="R61" i="1"/>
  <c r="S61" i="1"/>
  <c r="R12" i="1"/>
  <c r="S12" i="1"/>
  <c r="R55" i="1"/>
  <c r="S55" i="1"/>
  <c r="R54" i="1"/>
  <c r="S54" i="1"/>
  <c r="R57" i="1"/>
  <c r="S57" i="1"/>
  <c r="R53" i="1"/>
  <c r="S53" i="1"/>
  <c r="R60" i="1"/>
  <c r="S60" i="1"/>
  <c r="R59" i="1"/>
  <c r="S59" i="1"/>
  <c r="R56" i="1"/>
  <c r="S56" i="1"/>
  <c r="R52" i="1"/>
  <c r="S52" i="1"/>
  <c r="R41" i="1"/>
  <c r="S41" i="1"/>
  <c r="R58" i="1"/>
  <c r="S58" i="1"/>
  <c r="R51" i="1"/>
  <c r="S51" i="1"/>
  <c r="R50" i="1"/>
  <c r="S50" i="1"/>
  <c r="R49" i="1"/>
  <c r="S49" i="1"/>
  <c r="R40" i="1"/>
  <c r="S40" i="1"/>
  <c r="R29" i="1"/>
  <c r="S29" i="1"/>
  <c r="R25" i="1"/>
  <c r="S25" i="1"/>
  <c r="R23" i="1"/>
  <c r="S23" i="1"/>
  <c r="R28" i="1"/>
  <c r="S28" i="1"/>
  <c r="R26" i="1"/>
  <c r="S26" i="1"/>
  <c r="R27" i="1"/>
  <c r="S27" i="1"/>
  <c r="R24" i="1"/>
  <c r="S24" i="1"/>
  <c r="R17" i="1"/>
  <c r="S17" i="1"/>
  <c r="R13" i="1"/>
  <c r="S13" i="1"/>
  <c r="Q33" i="1"/>
  <c r="L32" i="1"/>
  <c r="Q32" i="1"/>
  <c r="Q22" i="1"/>
  <c r="L22" i="1"/>
  <c r="Q21" i="1"/>
  <c r="L21" i="1"/>
  <c r="Q20" i="1"/>
  <c r="L20" i="1"/>
  <c r="Q19" i="1"/>
  <c r="L19" i="1"/>
  <c r="L43" i="1"/>
  <c r="L44" i="1"/>
  <c r="L45" i="1"/>
  <c r="L46" i="1"/>
  <c r="L47" i="1"/>
  <c r="L48" i="1"/>
  <c r="Q15" i="1"/>
  <c r="Q16" i="1"/>
  <c r="Q18" i="1"/>
  <c r="Q31" i="1"/>
  <c r="Q34" i="1"/>
  <c r="Q35" i="1"/>
  <c r="Q37" i="1"/>
  <c r="Q38" i="1"/>
  <c r="Q39" i="1"/>
  <c r="Q42" i="1"/>
  <c r="Q43" i="1"/>
  <c r="Q44" i="1"/>
  <c r="Q45" i="1"/>
  <c r="Q46" i="1"/>
  <c r="Q47" i="1"/>
  <c r="Q48" i="1"/>
  <c r="L15" i="1"/>
  <c r="L16" i="1"/>
  <c r="L18" i="1"/>
  <c r="L31" i="1"/>
  <c r="L33" i="1"/>
  <c r="L34" i="1"/>
  <c r="L35" i="1"/>
  <c r="L37" i="1"/>
  <c r="L38" i="1"/>
  <c r="L39" i="1"/>
  <c r="L42" i="1"/>
  <c r="Q14" i="1"/>
  <c r="L14" i="1"/>
  <c r="Q11" i="1"/>
  <c r="L11" i="1"/>
  <c r="Q10" i="1"/>
  <c r="L10" i="1"/>
  <c r="R43" i="1"/>
  <c r="S43" i="1"/>
  <c r="R39" i="1"/>
  <c r="S39" i="1"/>
  <c r="R42" i="1"/>
  <c r="S42" i="1"/>
  <c r="R47" i="1"/>
  <c r="S47" i="1"/>
  <c r="R46" i="1"/>
  <c r="S46" i="1"/>
  <c r="R44" i="1"/>
  <c r="S44" i="1"/>
  <c r="R48" i="1"/>
  <c r="S48" i="1"/>
  <c r="R38" i="1"/>
  <c r="S38" i="1"/>
  <c r="R37" i="1"/>
  <c r="S37" i="1"/>
  <c r="R34" i="1"/>
  <c r="S34" i="1"/>
  <c r="R33" i="1"/>
  <c r="S33" i="1"/>
  <c r="R32" i="1"/>
  <c r="S32" i="1"/>
  <c r="R14" i="1"/>
  <c r="S14" i="1"/>
  <c r="R19" i="1"/>
  <c r="S19" i="1"/>
  <c r="R45" i="1"/>
  <c r="S45" i="1"/>
  <c r="R35" i="1"/>
  <c r="S35" i="1"/>
  <c r="R22" i="1"/>
  <c r="S22" i="1"/>
  <c r="R21" i="1"/>
  <c r="S21" i="1"/>
  <c r="R20" i="1"/>
  <c r="S20" i="1"/>
  <c r="R31" i="1"/>
  <c r="S31" i="1"/>
  <c r="R18" i="1"/>
  <c r="S18" i="1"/>
  <c r="R16" i="1"/>
  <c r="S16" i="1"/>
  <c r="R15" i="1"/>
  <c r="S15" i="1"/>
  <c r="R10" i="1"/>
  <c r="S10" i="1"/>
  <c r="R11" i="1"/>
  <c r="S11" i="1"/>
  <c r="R9" i="1"/>
  <c r="S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PAULA LEON CAGUENAS</author>
    <author>ANDREA CATERINE CASTRO AROCA</author>
    <author>JULIO JUNIOR ROBLES FORERO</author>
  </authors>
  <commentList>
    <comment ref="T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Son todos aquellos </t>
        </r>
        <r>
          <rPr>
            <b/>
            <sz val="9"/>
            <color indexed="81"/>
            <rFont val="Tahoma"/>
            <family val="2"/>
          </rPr>
          <t xml:space="preserve">programas y métodos </t>
        </r>
        <r>
          <rPr>
            <sz val="9"/>
            <color indexed="81"/>
            <rFont val="Tahoma"/>
            <family val="2"/>
          </rPr>
          <t>adoptados en el Ministerio para contrarrestar los impactos ambientales generados en las actividades y procesos.</t>
        </r>
      </text>
    </comment>
    <comment ref="Z5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Hace referencia a la etapa del ciclo de vida en que se encuentra el producto o servicios al momento de ocasionar el impacto
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Describe el proceso y la actividad del Ministerio en la cual se identifica un aspecto ambiental </t>
        </r>
      </text>
    </comment>
    <comment ref="C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Elemento de las actividades, productos o servicios de la organización que pueden generar un impacto ambiental.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Cambio en el medio ambiente, ya sea adverso o beneficioso, como resultado del aspecto.
</t>
        </r>
      </text>
    </comment>
    <comment ref="I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Describe la existencia y el cumplimiento de normativa ambiental específica frente del aspecto ambiental identificado.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Describe la incidencia, frecuencia, severidad y alcance de cada impacto ambiental identificado. </t>
        </r>
      </text>
    </comment>
    <comment ref="R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Evalúa la significancia total del aspecto ambiental teniendo en cuenta las calificaciones obtenidas en el Criterio Legal y en el Criterio Impacto Ambiental.</t>
        </r>
      </text>
    </comment>
    <comment ref="A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Nombre del proceso que contiene actividades que generan un impacto ambiental </t>
        </r>
      </text>
    </comment>
    <comment ref="B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Acciones en las cuales se identifica la generación de un impacto ambiental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Indica si el aspecto ambiental se da de forma:
</t>
        </r>
        <r>
          <rPr>
            <b/>
            <sz val="9"/>
            <color indexed="81"/>
            <rFont val="Tahoma"/>
            <family val="2"/>
          </rPr>
          <t xml:space="preserve">Normal (N): </t>
        </r>
        <r>
          <rPr>
            <sz val="9"/>
            <color indexed="81"/>
            <rFont val="Tahoma"/>
            <family val="2"/>
          </rPr>
          <t>Cuando el aspecto ambiental se da normalmente en la ejecución de la tarea</t>
        </r>
        <r>
          <rPr>
            <b/>
            <sz val="9"/>
            <color indexed="81"/>
            <rFont val="Tahoma"/>
            <family val="2"/>
          </rPr>
          <t xml:space="preserve">
Anormal (A): </t>
        </r>
        <r>
          <rPr>
            <sz val="9"/>
            <color indexed="81"/>
            <rFont val="Tahoma"/>
            <family val="2"/>
          </rPr>
          <t>Cuando el aspecto ambiental no debe ocurrir por la ejecución de la actividad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7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cada aspecto encontrado se debe considerar que puede llevar a presentarse en caso de que no se tenga un adecuado control:
Explosión por acumulación de gases por acumulación de residuos 
Afectación a la población por olores ofensivos    
</t>
        </r>
      </text>
    </comment>
    <comment ref="E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Indica los elemento de las actividades, productos o servicios de la organización que pueden generar un impacto ambiental. 
</t>
        </r>
      </text>
    </comment>
    <comment ref="F7" authorId="0" shapeId="0" xr:uid="{00000000-0006-0000-0000-00000E000000}">
      <text>
        <r>
          <rPr>
            <b/>
            <sz val="11"/>
            <color indexed="81"/>
            <rFont val="Tahoma"/>
            <family val="2"/>
          </rPr>
          <t>Describe específicamente los elementos de las actividades en los cuales se genera un impacto ambiental.</t>
        </r>
      </text>
    </comment>
    <comment ref="G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Describe el cambio en el medio ambiente generado por el aspecto ambiental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Describe si los cambios generados en el medio ambiente por le impacto son </t>
        </r>
        <r>
          <rPr>
            <b/>
            <sz val="9"/>
            <color indexed="81"/>
            <rFont val="Tahoma"/>
            <family val="2"/>
          </rPr>
          <t>Positivos (+) o Negativos (-)</t>
        </r>
      </text>
    </comment>
    <comment ref="I7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Describe la existencia o no de la normatividad ambiental específica del aspecto ambiental. </t>
        </r>
        <r>
          <rPr>
            <b/>
            <sz val="9"/>
            <color indexed="81"/>
            <rFont val="Tahoma"/>
            <family val="2"/>
          </rPr>
          <t xml:space="preserve">10: </t>
        </r>
        <r>
          <rPr>
            <sz val="9"/>
            <color indexed="81"/>
            <rFont val="Tahoma"/>
            <family val="2"/>
          </rPr>
          <t xml:space="preserve">Existe legislación
</t>
        </r>
        <r>
          <rPr>
            <b/>
            <sz val="9"/>
            <color indexed="81"/>
            <rFont val="Tahoma"/>
            <family val="2"/>
          </rPr>
          <t xml:space="preserve">1: </t>
        </r>
        <r>
          <rPr>
            <sz val="9"/>
            <color indexed="81"/>
            <rFont val="Tahoma"/>
            <family val="2"/>
          </rPr>
          <t>No existe legislación</t>
        </r>
      </text>
    </comment>
    <comment ref="J7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Define si se está cumpliendo o no la normativa ambiental específica del aspecto.
</t>
        </r>
        <r>
          <rPr>
            <b/>
            <sz val="9"/>
            <color indexed="81"/>
            <rFont val="Tahoma"/>
            <family val="2"/>
          </rPr>
          <t xml:space="preserve">10: </t>
        </r>
        <r>
          <rPr>
            <sz val="9"/>
            <color indexed="81"/>
            <rFont val="Tahoma"/>
            <family val="2"/>
          </rPr>
          <t xml:space="preserve">No se cumple
</t>
        </r>
        <r>
          <rPr>
            <b/>
            <sz val="9"/>
            <color indexed="81"/>
            <rFont val="Tahoma"/>
            <family val="2"/>
          </rPr>
          <t xml:space="preserve">5: </t>
        </r>
        <r>
          <rPr>
            <sz val="9"/>
            <color indexed="81"/>
            <rFont val="Tahoma"/>
            <family val="2"/>
          </rPr>
          <t xml:space="preserve">Se cumple
</t>
        </r>
        <r>
          <rPr>
            <b/>
            <sz val="9"/>
            <color indexed="81"/>
            <rFont val="Tahoma"/>
            <family val="2"/>
          </rPr>
          <t xml:space="preserve">1: </t>
        </r>
        <r>
          <rPr>
            <sz val="9"/>
            <color indexed="81"/>
            <rFont val="Tahoma"/>
            <family val="2"/>
          </rPr>
          <t>No aplica</t>
        </r>
      </text>
    </comment>
    <comment ref="K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Se especifica el nombre de la norma (ley, resolución o decreto) que regula el aspecto ambiental en cuestión.</t>
        </r>
      </text>
    </comment>
    <comment ref="L7" authorId="0" shapeId="0" xr:uid="{00000000-0006-0000-0000-000014000000}">
      <text>
        <r>
          <rPr>
            <sz val="9"/>
            <color indexed="81"/>
            <rFont val="Tahoma"/>
            <family val="2"/>
          </rPr>
          <t>Se calcula automáticamente el valor total del Criterio Impacto Ambiental teniendo en cuenta la siguiente fórmula:</t>
        </r>
        <r>
          <rPr>
            <b/>
            <sz val="9"/>
            <color indexed="81"/>
            <rFont val="Tahoma"/>
            <family val="2"/>
          </rPr>
          <t xml:space="preserve">
CL=Existencia*Cumplimiento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Es el grado de afectación sobre el componente ambiental durante y después que se presenta la acción.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Directa (D): </t>
        </r>
        <r>
          <rPr>
            <sz val="9"/>
            <color indexed="81"/>
            <rFont val="Tahoma"/>
            <family val="2"/>
          </rPr>
          <t xml:space="preserve">Si el impacto tienen incidencia directa sobre el componente (Ej.: Afectación de la calidad del aire)
</t>
        </r>
        <r>
          <rPr>
            <b/>
            <sz val="9"/>
            <color indexed="81"/>
            <rFont val="Tahoma"/>
            <family val="2"/>
          </rPr>
          <t xml:space="preserve">Indirecta (I): </t>
        </r>
        <r>
          <rPr>
            <sz val="9"/>
            <color indexed="81"/>
            <rFont val="Tahoma"/>
            <family val="2"/>
          </rPr>
          <t xml:space="preserve"> Cuando la acción de control está fuera del alcance de la entidad (Ej.: Contaminación del suelo por disposición final de residuos)</t>
        </r>
      </text>
    </comment>
    <comment ref="N7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Ocasiones en que se está presentando el impacto en su interacción con el medio ambiente.
10: </t>
        </r>
        <r>
          <rPr>
            <sz val="9"/>
            <color indexed="81"/>
            <rFont val="Tahoma"/>
            <family val="2"/>
          </rPr>
          <t xml:space="preserve">Semanal o diario
</t>
        </r>
        <r>
          <rPr>
            <b/>
            <sz val="9"/>
            <color indexed="81"/>
            <rFont val="Tahoma"/>
            <family val="2"/>
          </rPr>
          <t xml:space="preserve">5: </t>
        </r>
        <r>
          <rPr>
            <sz val="9"/>
            <color indexed="81"/>
            <rFont val="Tahoma"/>
            <family val="2"/>
          </rPr>
          <t xml:space="preserve">Trimestral, bimensual o mensual
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>: Anual o semestral</t>
        </r>
      </text>
    </comment>
    <comment ref="O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Describe el tipo de cambio sobre el recurso natural, generado por el impacto ambiental. 
10 (Cambio considerable): </t>
        </r>
        <r>
          <rPr>
            <sz val="9"/>
            <color indexed="81"/>
            <rFont val="Tahoma"/>
            <family val="2"/>
          </rPr>
          <t xml:space="preserve">El cambio tiende a incrementar la alteración sobre el medio.
</t>
        </r>
        <r>
          <rPr>
            <b/>
            <sz val="9"/>
            <color indexed="81"/>
            <rFont val="Tahoma"/>
            <family val="2"/>
          </rPr>
          <t xml:space="preserve">5 (Cambio moderado): </t>
        </r>
        <r>
          <rPr>
            <sz val="9"/>
            <color indexed="81"/>
            <rFont val="Tahoma"/>
            <family val="2"/>
          </rPr>
          <t xml:space="preserve">El cambio del impacto se mantiene constante.
</t>
        </r>
        <r>
          <rPr>
            <b/>
            <sz val="9"/>
            <color indexed="81"/>
            <rFont val="Tahoma"/>
            <family val="2"/>
          </rPr>
          <t xml:space="preserve">1 (Cambio leve): </t>
        </r>
        <r>
          <rPr>
            <sz val="9"/>
            <color indexed="81"/>
            <rFont val="Tahoma"/>
            <family val="2"/>
          </rPr>
          <t>Los cambios en el ambiente tienden a desaparecer con el tiempo.</t>
        </r>
      </text>
    </comment>
    <comment ref="P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
Área de influencia  que puede verse afectada por el impacto ambiental generado.
10 (Regional): El impacto tiene efecto a nivel regional
5 (Local): El impacto no rebasa los límites de la entidad
1 (Puntual): El impacto queda reducido en un espacio dentro de la entidad</t>
        </r>
      </text>
    </comment>
    <comment ref="Q7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Se calcula automáticamente el valor total del Criterio Impacto Ambiental teniendo en cuenta la siguiente fórmula: </t>
        </r>
        <r>
          <rPr>
            <b/>
            <sz val="9"/>
            <color indexed="81"/>
            <rFont val="Tahoma"/>
            <family val="2"/>
          </rPr>
          <t xml:space="preserve">
CIA=F*3,5+S*3,5+A*3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" authorId="0" shapeId="0" xr:uid="{00000000-0006-0000-0000-00001A000000}">
      <text>
        <r>
          <rPr>
            <sz val="9"/>
            <color indexed="81"/>
            <rFont val="Tahoma"/>
            <family val="2"/>
          </rPr>
          <t xml:space="preserve">Se calcula automáticamente el valor de la significancia total del aspecto mediante la siguiente fórmula: 
</t>
        </r>
        <r>
          <rPr>
            <b/>
            <sz val="9"/>
            <color indexed="81"/>
            <rFont val="Tahoma"/>
            <family val="2"/>
          </rPr>
          <t xml:space="preserve">
STA=CL*0,5+CIA*0,5</t>
        </r>
      </text>
    </comment>
    <comment ref="S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Clasifica la significancia del impacto ambiental según el valor obtenido, así: 
SIGNIFICANCIA                      ESCALA
</t>
        </r>
        <r>
          <rPr>
            <sz val="9"/>
            <color indexed="81"/>
            <rFont val="Tahoma"/>
            <family val="2"/>
          </rPr>
          <t>NO SIGNIFICATIVO                  Menor a 31
BAJO                                     Entre 32 y 45
MEDIO                                   Entre 46 y 55
ALTO BAJO                            Ente 56 y 65
ALTO ALTO                            Mayor a 66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Z8" authorId="1" shapeId="0" xr:uid="{00000000-0006-0000-0000-00001C000000}">
      <text>
        <r>
          <rPr>
            <sz val="9"/>
            <color indexed="81"/>
            <rFont val="Tahoma"/>
            <family val="2"/>
          </rPr>
          <t xml:space="preserve">1. Adquisición de insumos y equipos
2. Movilización para la realización de actividades
3. Desarrollo de actividades
4. Uso de productos y servicios
5. Control y seguimiento de productos o servicios
6. Finalización vida útil de productos o servicios </t>
        </r>
      </text>
    </comment>
  </commentList>
</comments>
</file>

<file path=xl/sharedStrings.xml><?xml version="1.0" encoding="utf-8"?>
<sst xmlns="http://schemas.openxmlformats.org/spreadsheetml/2006/main" count="783" uniqueCount="315">
  <si>
    <t>MATRIZ DE ASPECTOS E IMPACTOS AMBIENTALES</t>
  </si>
  <si>
    <t>RF-F-60</t>
  </si>
  <si>
    <t>V-2</t>
  </si>
  <si>
    <t>IDENTIFICACIÓN DE ASPECTOS E IMPACTOS AMBIENTALES</t>
  </si>
  <si>
    <t>VALORACIÓN DE SIGNIFICANCIA DEL IMPACTO AMBIENTAL</t>
  </si>
  <si>
    <t>MEDIDAS DE CONTROL O MITIGACIÓN</t>
  </si>
  <si>
    <t xml:space="preserve">CICLO DE VIDA </t>
  </si>
  <si>
    <t>RIESGO Y OPORTUNIDAD</t>
  </si>
  <si>
    <t>DESCRIPCIÓN DE LA ACTIVIDAD</t>
  </si>
  <si>
    <t>ASPECTO AMBIENTAL</t>
  </si>
  <si>
    <t>IMPACTO AMBIENTAL</t>
  </si>
  <si>
    <t>CRITERIO LEGAL (CL)</t>
  </si>
  <si>
    <t>CRITERIO IMPACTO AMBIENTAL (CIA)</t>
  </si>
  <si>
    <t>SIGNIFICANCIA TOTAL DEL ASPECTO (STA)</t>
  </si>
  <si>
    <t>PROCESO</t>
  </si>
  <si>
    <t>ACTIVIDAD</t>
  </si>
  <si>
    <t xml:space="preserve">CONDICIÓN DE OPERACIÓN </t>
  </si>
  <si>
    <t>SITUACIÓN DE EMERGENCIA</t>
  </si>
  <si>
    <t>ASPECTO</t>
  </si>
  <si>
    <t>DESCRIPCIÓN DEL ASPECTO</t>
  </si>
  <si>
    <t>DESCRIPCIÓN DEL IMPACTO</t>
  </si>
  <si>
    <t>TIPO DE IMPACTO</t>
  </si>
  <si>
    <t>Existencia</t>
  </si>
  <si>
    <t>Cumplimiento</t>
  </si>
  <si>
    <t>NORMA RELACIONADA</t>
  </si>
  <si>
    <t>TOTAL CRITERIO LEGAL</t>
  </si>
  <si>
    <t>Incidencia</t>
  </si>
  <si>
    <t>Frecuencia</t>
  </si>
  <si>
    <t>Severidad</t>
  </si>
  <si>
    <t>Alcance</t>
  </si>
  <si>
    <t xml:space="preserve">TOTAL CRITERIO IMPACTO AMBIENTAL </t>
  </si>
  <si>
    <t>VALOR</t>
  </si>
  <si>
    <t>SIGNIFICANCIA</t>
  </si>
  <si>
    <t>Documento (Control administrativo)</t>
  </si>
  <si>
    <t>Eliminar</t>
  </si>
  <si>
    <t>Reducir</t>
  </si>
  <si>
    <t>Reciclar-Reutilizar</t>
  </si>
  <si>
    <t>Sustituir</t>
  </si>
  <si>
    <t xml:space="preserve">Control de Ingeniería </t>
  </si>
  <si>
    <t>ETAPAS</t>
  </si>
  <si>
    <t>RIESGO</t>
  </si>
  <si>
    <t>OPORTUNIDAD</t>
  </si>
  <si>
    <t>Administrativo</t>
  </si>
  <si>
    <t xml:space="preserve">Uso de computadores, impresoras y equipos </t>
  </si>
  <si>
    <t>Anormal</t>
  </si>
  <si>
    <t>Sobre carga a la red eléctrica</t>
  </si>
  <si>
    <t>Consumo de energía</t>
  </si>
  <si>
    <t xml:space="preserve">Uso de equipos </t>
  </si>
  <si>
    <t>Agotamiento de recursos naturales</t>
  </si>
  <si>
    <t>-</t>
  </si>
  <si>
    <t>Decreto 3683 de 2003</t>
  </si>
  <si>
    <t>I</t>
  </si>
  <si>
    <t>Programa uso racional y ahorro de energía</t>
  </si>
  <si>
    <t>X</t>
  </si>
  <si>
    <t>3. Desarrollo de actividades</t>
  </si>
  <si>
    <t>Sanciones por no aplicar correctamente los programas de uso racional y eficiente de energía en la entidad.</t>
  </si>
  <si>
    <t>Promover la responsabilidad
empresarial mediante el mantenimiento del
sistema de gestión ambiental, con la aplicación de los controles operacionales para el uso racional y eficiente de energía. (cronograma ambiental )</t>
  </si>
  <si>
    <t xml:space="preserve">Generación de lixiviados en caso de contaminación cruzada con residuos ordinarios </t>
  </si>
  <si>
    <t>Generación de residuos peligrosos y RAEE´S</t>
  </si>
  <si>
    <t>Periféricos del computador y equipos</t>
  </si>
  <si>
    <t>Presión sobre el relleno sanitario y contaminación del recurso agua y suelo</t>
  </si>
  <si>
    <t>Decreto 4741 de 2005 y Ley 1672 de 2013</t>
  </si>
  <si>
    <t>D</t>
  </si>
  <si>
    <t>Programa de Gestión Integral de Residuos Sólidos</t>
  </si>
  <si>
    <t xml:space="preserve">6. Finalización vida útil de productos y servicios </t>
  </si>
  <si>
    <t>Sanciones, multas y pérdida de la imagen corporativa por la inadecuada disposición final de los residuos peligrosos.</t>
  </si>
  <si>
    <t xml:space="preserve"> Promover la responsabilidad
empresarial mediante el mantenimiento del
sistema de gestión ambiental,con de los controles operacionales (PGIR) para la correcta disposición final de los residuos peligrosos y RAEE´S. (Cronograma Ambiental)</t>
  </si>
  <si>
    <t>Impresión y copiado de documentos</t>
  </si>
  <si>
    <t>Normal</t>
  </si>
  <si>
    <t xml:space="preserve">Daño de papel en impresión </t>
  </si>
  <si>
    <t>Consumo de papel</t>
  </si>
  <si>
    <t xml:space="preserve">Uso de papel para impresión y copiado de documentos </t>
  </si>
  <si>
    <t>Directiva presidencial 04 de 2012</t>
  </si>
  <si>
    <t xml:space="preserve">Procedimiento de eficiencia administrativa y cero papel </t>
  </si>
  <si>
    <t>4. Uso de productos y servicios</t>
  </si>
  <si>
    <t xml:space="preserve">Incremento de los costos administrativos asociados al consumo de papel. </t>
  </si>
  <si>
    <t>Accesibilidad a nuevas procesos virtuales, que facilitan el acceso a la información y a la optimización de los recursos</t>
  </si>
  <si>
    <t xml:space="preserve">Contaminación cruzada con residuos ordinarios o con residuos peligrosos </t>
  </si>
  <si>
    <t>Generación de residuos aprovechables</t>
  </si>
  <si>
    <t xml:space="preserve">Impresión de documentos y otros </t>
  </si>
  <si>
    <t>Presión sobre el relleno sanitario</t>
  </si>
  <si>
    <t>Decreto 2981 de 2013 y Resolución 1407 de 2018</t>
  </si>
  <si>
    <t>Sanciones, multas y pérdida de la imagen corporativa por la inadecuada disposición final de los residuos aprovechables.</t>
  </si>
  <si>
    <t xml:space="preserve">Acuerdos de corresponsabilidad con Asociaciones de Recicladores de Oficio para apoyar el aprovechamiento de los residuos sólido . </t>
  </si>
  <si>
    <t>Ruptura de toner en impresoras</t>
  </si>
  <si>
    <t xml:space="preserve">Consumo de insumos para impresión </t>
  </si>
  <si>
    <t xml:space="preserve">Uso de Tóner de tinta </t>
  </si>
  <si>
    <t>Decreto 4741 de 2005</t>
  </si>
  <si>
    <t>Pérdida de la imagen corporativa por la adquisición de productos que generen impactos ambientales significativos.</t>
  </si>
  <si>
    <t>Fortalecimiento de los requisitos mínimos de gestión ambiental para la evaluación y contratación de proveedores  Ministerio. (Contratos, CPS)</t>
  </si>
  <si>
    <t xml:space="preserve">Derrame y ruptura, generando contaminación del suelo y material particulado </t>
  </si>
  <si>
    <t>Generación de residuos peligrosos</t>
  </si>
  <si>
    <t>Tóner de tinta</t>
  </si>
  <si>
    <t xml:space="preserve">6. Finalización </t>
  </si>
  <si>
    <t>Mejora de la imagen corporativa por la aplicación de los controles operacionales (PGIR) para la correcta disposición final de los residuos peligrosos. (cronograma ambiental )</t>
  </si>
  <si>
    <t xml:space="preserve">Utilización de servicios sanitarios </t>
  </si>
  <si>
    <t>Fugas</t>
  </si>
  <si>
    <t>Consumo de agua</t>
  </si>
  <si>
    <t>Uso de lavamanos y sanitarios</t>
  </si>
  <si>
    <t>Ley 373 de 1997</t>
  </si>
  <si>
    <t xml:space="preserve">Programa uso eficiente y ahorro de agua </t>
  </si>
  <si>
    <t>Sanciones por no aplicar correctamente los programas de uso eficiente y ahorro de agua.</t>
  </si>
  <si>
    <t>Mejora de la imagen corporativa por la reducción en el consumo de agua debido a la aplicación de los controles operacionales para el uso eficiente y ahorro de agua. (Cronograma Ambiental )</t>
  </si>
  <si>
    <t xml:space="preserve">Emergencia biosanitaria por derrame y contacto físico </t>
  </si>
  <si>
    <t>Generación de residuos no aprovechables</t>
  </si>
  <si>
    <t xml:space="preserve">Residuos de papel sanitario </t>
  </si>
  <si>
    <t>Sanciones, multas y pérdida de la imagen corporativa por la inadecuada disposición final de los residuos de riesgo biológico.</t>
  </si>
  <si>
    <t>Mejora de la imagen corporativa por la aplicación de controles operacionales (PGIR) para la minimización y correcta disposición final de los residuos ordinarios.(Cronograma Ambiental)</t>
  </si>
  <si>
    <t>Ruptura de dispensadores</t>
  </si>
  <si>
    <t>Consumo de insumos</t>
  </si>
  <si>
    <t>Papel sanitario, jabón de manos.</t>
  </si>
  <si>
    <t>1. Adquisición de insumos y equipos</t>
  </si>
  <si>
    <t>Fortalecer los requisitos mínimos de gestión ambiental para la evaluación y contratación de proveedores.(Contratos, CPS)</t>
  </si>
  <si>
    <t xml:space="preserve">Depositar en las unidades sanitarias, líquidos con características peligrosas </t>
  </si>
  <si>
    <t>Generación de vertimientos al alcantarillado</t>
  </si>
  <si>
    <t xml:space="preserve">Aguas residuales domésticas </t>
  </si>
  <si>
    <t xml:space="preserve">Contaminación del agua </t>
  </si>
  <si>
    <t>Decreto 3930 de 2010</t>
  </si>
  <si>
    <t>Programa uso eficiente y ahorro de agua</t>
  </si>
  <si>
    <t xml:space="preserve">Sanciones, multas y pérdida de la imagen corporativa por la generación de vertimiento fuera de los parámetros establecidos en la normativa colombiana. </t>
  </si>
  <si>
    <t>Fortalecimiento en la aplicación de los controles operacionales para el uso eficiente y ahorro de agua.(Cronograma Ambiental)</t>
  </si>
  <si>
    <t>Documentación digital</t>
  </si>
  <si>
    <t xml:space="preserve">Implementación del sistema ahorro papel </t>
  </si>
  <si>
    <t>Gestión documental virtual a través de la plataforma actual, correo electrónico y otros medios digitales</t>
  </si>
  <si>
    <t>Reducción de la afectación a los recursos naturales y aumento de la conciencia ambiental</t>
  </si>
  <si>
    <t>+</t>
  </si>
  <si>
    <t>Procedimiento de eficiencia administrativa y cero papel.Programa de educación ambiental</t>
  </si>
  <si>
    <t>5. Control y seguimiento</t>
  </si>
  <si>
    <t xml:space="preserve">Iluminación </t>
  </si>
  <si>
    <t>Cortos (fugas de energia)</t>
  </si>
  <si>
    <t>Funcionamiento del sistema de iluminación de la entidad</t>
  </si>
  <si>
    <t>Mejora de la imagen corporativa por la reducción en el consumo de energía debido a la aplicación de los controles operacionales para el uso racional y eficiente de energía.(Cronograma Ambiental)</t>
  </si>
  <si>
    <t xml:space="preserve">Ruptura de luminarias por inadecuado manejo, generando emisiones de mercurio y otros compuestos </t>
  </si>
  <si>
    <t>Por agotamiento de la vida útil de las luminarias</t>
  </si>
  <si>
    <t>Resolución 1511 de 2010</t>
  </si>
  <si>
    <t>Mejora de la imagen corporativa por la aplicación de los controles operacionales (PGIR) para la correcta disposición final de los residuos peligrosos.(Cronograma Ambiental)</t>
  </si>
  <si>
    <t>Instalación de luminarias ahorradoras de energía</t>
  </si>
  <si>
    <t>N/A</t>
  </si>
  <si>
    <t>Implementación de sistemas ahorradores de energía</t>
  </si>
  <si>
    <t xml:space="preserve">Cambio de luminarias por tecnologías ahorradoras de energía </t>
  </si>
  <si>
    <t>Reducción del consumo de energía</t>
  </si>
  <si>
    <t>Decreto 2331 de 2007</t>
  </si>
  <si>
    <t xml:space="preserve">Mantenimiento </t>
  </si>
  <si>
    <t>Barrido de las áreas administrativas</t>
  </si>
  <si>
    <t xml:space="preserve">Contaminación cruzada con residuos peligrosos </t>
  </si>
  <si>
    <t>Residuos resultantes de barrido.</t>
  </si>
  <si>
    <t>Decreto 2981 de 2013</t>
  </si>
  <si>
    <t xml:space="preserve">Sanciones, multas y pérdida de la imagen corporativa por la inadecuada disposición final de los residuos  no aprovechables. </t>
  </si>
  <si>
    <t>Mejora de la imagen corporativa por la aplicación de los controles operacionales (PGIR) para la correcta disposición final de los residuos.(Cronograma Ambiental)</t>
  </si>
  <si>
    <t xml:space="preserve">Alergias al polvo </t>
  </si>
  <si>
    <t>Generación de emisiones</t>
  </si>
  <si>
    <t>Material particulado</t>
  </si>
  <si>
    <t>Contaminación del aire y afectación a la salud humana</t>
  </si>
  <si>
    <t>Resolución 610 de 2010</t>
  </si>
  <si>
    <t xml:space="preserve">Capacitación empresa de servicios generales </t>
  </si>
  <si>
    <t>Sanciones, multas y pérdida de la imagen corporativa por la generación de emisiones de material particulado fuera de los parámetros permitidos.</t>
  </si>
  <si>
    <t>Fortalecimeinto en la aplicación de los controles operacionales para minimizar la exposición a las emisiones de material particulado. Certificaciòn ICONTEC</t>
  </si>
  <si>
    <t>Lavado y trapeado de las áreas administrativas</t>
  </si>
  <si>
    <t xml:space="preserve">Manejo inadecuado, se debe revisar cada ficha técnica en ítem de riesgos </t>
  </si>
  <si>
    <t>Uso de sustancias químicas</t>
  </si>
  <si>
    <t>Productos de limpieza y desinfección.</t>
  </si>
  <si>
    <t>Manual de contratación y Procedimiento para el manejo integral de sustancias químicas</t>
  </si>
  <si>
    <t>Fortalecimiento de requisitos mínimos de gestión ambiental para la evaluación y contratación de proveedores. (Manual de contratación, contratos y CPS)</t>
  </si>
  <si>
    <t xml:space="preserve">Derrames de agua </t>
  </si>
  <si>
    <t>Requerida para trapeado y lavado de las instalaciones</t>
  </si>
  <si>
    <t>Mejora de la imagen corporativa por la reducción en el consumo de agua debido a la aplicación de los controles operacionales para el uso eficiente y ahorro de agua.(Cronograma Ambiental)</t>
  </si>
  <si>
    <t>Aguas residuales domésticas por el lavado de pisos y traperos.</t>
  </si>
  <si>
    <t>Contaminación del agua</t>
  </si>
  <si>
    <t>Fortaleciemiento en la aplicación de los controles operacionales para el uso eficiente y ahorro de agua. (Cronograma Ambiental)</t>
  </si>
  <si>
    <t>Residuos de escobas, traperos deteriorados y de otros elementos de aseo no peligrosos</t>
  </si>
  <si>
    <t>Sanciones, multas y pérdida de la imagen corporativa por la inadecuada disposición final de los residuos no aprovechables.</t>
  </si>
  <si>
    <t>Mejora de la imagen corporativa por la aplicación de los controles operacionales (PGIR) para la correcta disposición final de los residuos no aprovechables. (Cronograma Ambiental)</t>
  </si>
  <si>
    <t>Residuos y envases de productos químicos de aseo, desinfectantes y disolventes</t>
  </si>
  <si>
    <t>.</t>
  </si>
  <si>
    <t>Ley 55 de 1993</t>
  </si>
  <si>
    <t>Recolección de residuos en las áreas administrativas</t>
  </si>
  <si>
    <t xml:space="preserve">Generación de residuos aprovechables </t>
  </si>
  <si>
    <t>Residuos de restos de comida cruda, vegetales, cascaras</t>
  </si>
  <si>
    <t xml:space="preserve">Presión sobre el relleno sanitario </t>
  </si>
  <si>
    <t>Decreto 2981 de 2012</t>
  </si>
  <si>
    <t>Estrategía para el aprovechamiento interno de los residuos organicos generados en la entidad. (Cronograma Ambiental)</t>
  </si>
  <si>
    <t xml:space="preserve">Generación de residuos no aprovechables </t>
  </si>
  <si>
    <t xml:space="preserve"> Empaques con restos de comida, recipientes de icopor, residuos resultantes de barrido</t>
  </si>
  <si>
    <t>Papel, cartón, metal, vidrio</t>
  </si>
  <si>
    <t>Lavado de los contenedores de acopio de residuos.</t>
  </si>
  <si>
    <t>Fugas en conexiones hidraulicas</t>
  </si>
  <si>
    <t>Por lavado de los contenedores</t>
  </si>
  <si>
    <t xml:space="preserve">Derrame de sustancias químicas al alcantarillado aumentando el volumen y la carga contaminante del agua residual  </t>
  </si>
  <si>
    <t>Aguas residuales domésticas por lavado de los contenedores</t>
  </si>
  <si>
    <t>Fortalecieminto en la aplicación de los controles operacionales para el uso eficiente y ahorro de agua.(Cronograma Ambiental)</t>
  </si>
  <si>
    <t xml:space="preserve">Almacenamiento temporal de los residuos </t>
  </si>
  <si>
    <t xml:space="preserve">Daños a la salud por olores permisibles </t>
  </si>
  <si>
    <t>Generación de olores</t>
  </si>
  <si>
    <t>Generación de olores por descomposición de residuos manejados inadecuadamente</t>
  </si>
  <si>
    <t>Afectación de la salud humana y contaminación del recurso aire</t>
  </si>
  <si>
    <t>Sanciones, multas y pérdida de la imagen corporativa por la inadecuada gestión de los residuos sólidos.</t>
  </si>
  <si>
    <t>Mejora de la imagen corporativa por la aplicación de los controles operacionales (PGIR) para la correcta gestión de los residuos sólidos. (Cronograma Ambiental)</t>
  </si>
  <si>
    <t xml:space="preserve">Daños a la salud por gases permisibles </t>
  </si>
  <si>
    <t>Acumulación de gases</t>
  </si>
  <si>
    <t xml:space="preserve">Generación de gases producto de la descomposición de los residuos con características orgánicas </t>
  </si>
  <si>
    <t>Decreto 1077 de 2015</t>
  </si>
  <si>
    <t>Mejora de la imagen corporativa por la aplicación de los controles operacionales (PGIR) para la correcta gestión de los residuos sólidos.</t>
  </si>
  <si>
    <t xml:space="preserve">Mantenimiento de equipos de cómputo y oficina </t>
  </si>
  <si>
    <t xml:space="preserve">Contaminación cruzada con residuos aprovechables o ordinarios </t>
  </si>
  <si>
    <t>Mejora de la imagen corporativa por la aplicación de los controles operacionales (PGIR) para la correcta disposición final de los residuos peligrosos y RAEE´S.(Cronograma Ambiental)</t>
  </si>
  <si>
    <t xml:space="preserve">Generación residuos aprovechables </t>
  </si>
  <si>
    <t>Empaques de repuestos y equipos nuevos</t>
  </si>
  <si>
    <t>Decreto 2981 de 2014</t>
  </si>
  <si>
    <t>Mejora de la imagen corporativa por la aplicación de los controles operacionales (PGIR) para la correcta disposición final de los residuos aprovechables. (Cronograma Ambiental)</t>
  </si>
  <si>
    <t>Mantenimiento de maquinaria (planta de emergencias, ascensor, cuarto de bombas, entre otros)</t>
  </si>
  <si>
    <t>Sustancias químicas requeridas para el mantenimiento como solventes, aceites, lubricantes y pinturas.</t>
  </si>
  <si>
    <t>Resolución 1188 de 2003 y Decreto 4741 de 2005</t>
  </si>
  <si>
    <t>Fortalecer requisitos mínimos de gestión ambiental para la evaluación y contratación de proveedores  (Manual de contratación, contratos y CPS)</t>
  </si>
  <si>
    <t>Tarros y elementos contaminados con las sustancias químicas.</t>
  </si>
  <si>
    <t xml:space="preserve">Daños auditivos a la población </t>
  </si>
  <si>
    <t>Generación de ruido</t>
  </si>
  <si>
    <t>Ruido debido al uso de maquinaria para reparaciones dentro de la institución.</t>
  </si>
  <si>
    <t>Afectación a la salud humana y el entorno</t>
  </si>
  <si>
    <t>Resolución 0627 de 2006</t>
  </si>
  <si>
    <t>Obligaciones en la contratación y revisiones técnicas</t>
  </si>
  <si>
    <t xml:space="preserve">Sanciones, multas y pérdida de la imagen corporativa por la emisión de ruido fuera de los parámetros establecidos en la normativa colombiana. </t>
  </si>
  <si>
    <t xml:space="preserve">Mejora de la imagen corporativa por la creación de controles operacionales para la emisión de ruido en el Ministerio. </t>
  </si>
  <si>
    <t>Mantenimiento de las instalaciones</t>
  </si>
  <si>
    <t>Pinturas, aceites</t>
  </si>
  <si>
    <t>Fortalecer requisitos mínimos de gestión ambiental para la evaluación y contratación de proveedores. (Manual de contratación, contratos y CPS)</t>
  </si>
  <si>
    <t>E.P.P., trapos de limpieza, polvo</t>
  </si>
  <si>
    <t>Luminarias y baterías</t>
  </si>
  <si>
    <t>Mejora de la imagen corporativa por la aplicación de los controles operacionales (PGIR) para la correcta disposición final de los residuos peligrosos. (Cronograma Ambiental)</t>
  </si>
  <si>
    <t>Provenientes de empaques de repuestos e insumos nuevos.</t>
  </si>
  <si>
    <t>Mejora de la imagen corporativa por la aplicación de los controles operacionales (PGIR) para la correcta disposición final de los residuos aprovechables.(Cronograma Ambiental)</t>
  </si>
  <si>
    <t>Mantenimiento de vehículos</t>
  </si>
  <si>
    <t>Pinturas, aceites, lubricantes.</t>
  </si>
  <si>
    <t>Llantas, restos y tarros de pintura, baterías, y todos los elementos contaminados por sustancias peligrosas.</t>
  </si>
  <si>
    <t>Mejora de la imagen corporativa por la aplicación de los controles operacionales (PGIR) para la correcta disposición final de los residuos peligrosos.</t>
  </si>
  <si>
    <t>Vertimientos por el mantenimiento del vehículo</t>
  </si>
  <si>
    <t xml:space="preserve">Capacitación empresa de servicios generales - contratación de insumos de aseo </t>
  </si>
  <si>
    <t>2. Movilización para la realización de actividades</t>
  </si>
  <si>
    <t>fortalecimiento de los controles operacionales para el uso eficiente y ahorro de agua.(Cronograma Ambiental)</t>
  </si>
  <si>
    <t>Trapos y herramientas gastadas no contaminadas.</t>
  </si>
  <si>
    <t>Mejora de la imagen corporativa por la aplicación de los controles operacionales (PGIR) para la correcta disposición final de los residuos no aprovechables.(Cronograma Ambiental)</t>
  </si>
  <si>
    <t>Lavado de vehículos</t>
  </si>
  <si>
    <t>Jabones detergentes no biodegradables.</t>
  </si>
  <si>
    <t>Agotamiento de recursos naturales y contaminación del recurso agua y suelo</t>
  </si>
  <si>
    <t xml:space="preserve">Manual de Contratación </t>
  </si>
  <si>
    <t>Pérdida de la imagen corporativa por la adquisición de productos químicos que generen impactos ambientales significativos.</t>
  </si>
  <si>
    <t>Fortalecer requisitos mínimos de gestión ambiental para la evaluación y contratación de proveedores(Manual de contratación, contratos y CPS)</t>
  </si>
  <si>
    <t>Agua para lavado</t>
  </si>
  <si>
    <t>Vertimientos por el lavado del vehículo</t>
  </si>
  <si>
    <t>Fortalecimiento de la aplicación de los controles operacionales para el uso eficiente y ahorro de agua.(Cronograma Ambiental)</t>
  </si>
  <si>
    <t xml:space="preserve">Remodelación, ampliaciones y adecuación de las instalaciones </t>
  </si>
  <si>
    <t>Accidentes por caídas y material particulado</t>
  </si>
  <si>
    <t>Generación de escombros</t>
  </si>
  <si>
    <t>Arreglo locativo</t>
  </si>
  <si>
    <t>Resolución 427 de 2017</t>
  </si>
  <si>
    <t>Sanciones, multas y pérdida de la imagen corporativa por la inadecuada disposición final de los escombros.</t>
  </si>
  <si>
    <t>Mejora de la imagen corporativa por la aplicación de los controles operacionales (PGIR) para la correcta disposición final de los escombros. (Cronograma Ambiental)</t>
  </si>
  <si>
    <t>Pintura, solventes, aditivos de construcción</t>
  </si>
  <si>
    <t>Empaques de pinturas y aditivos de construcción</t>
  </si>
  <si>
    <t>Por demolición, uso de taladro y otras máquinas de construcción</t>
  </si>
  <si>
    <t xml:space="preserve">Criterios de contratación y supervisión de los mismos </t>
  </si>
  <si>
    <t>Para mezclas de cemento, lavado de áreas, aseo de personal</t>
  </si>
  <si>
    <t>Mejora de la imagen corporativa por la reducción en el consumo de agua debido a la aplicación de los controles operacionales para el uso eficiente y ahorro de agua.</t>
  </si>
  <si>
    <t xml:space="preserve">Daños a la salud por concentración de contaminantes en los vapores emitidos </t>
  </si>
  <si>
    <t xml:space="preserve">Generación de emisiones </t>
  </si>
  <si>
    <t>Material particulado y olores ofensivos de pinturas y aditivos de construcción</t>
  </si>
  <si>
    <t>Fortalecimiento en la aplicación de los controles operacionales para controlar o minimizar la exposición a las emisiones de material particulado.</t>
  </si>
  <si>
    <t>Transporte</t>
  </si>
  <si>
    <t>Transporte de personal</t>
  </si>
  <si>
    <t xml:space="preserve">Derrame de hidrocarburos por rupturas en el tanque de los vehículos </t>
  </si>
  <si>
    <t>Consumo de combustibles</t>
  </si>
  <si>
    <t>Gasolina</t>
  </si>
  <si>
    <t>Decreto 948 de 1995</t>
  </si>
  <si>
    <t xml:space="preserve">Plan estratégico de seguridad vial </t>
  </si>
  <si>
    <t xml:space="preserve">Incremento de los costos asociados al consumo de gasolina. </t>
  </si>
  <si>
    <t xml:space="preserve">Cambio de la flota vehicular a una con tecnologías más limpias. </t>
  </si>
  <si>
    <t xml:space="preserve">Sobrepasar los limites permisibles por mala combustión interna </t>
  </si>
  <si>
    <t>Emisiones atmosféricas por combustión del vehículo</t>
  </si>
  <si>
    <t>Contaminación de aire y ruido</t>
  </si>
  <si>
    <t>Resolución 1048 de 1999, Resolución 910 de 2008, Resolución 556 de 2003 y Resolución 0627 de 2006</t>
  </si>
  <si>
    <t>Revisión técnica de emisión de gases</t>
  </si>
  <si>
    <t>Sanciones, multas y pérdida de la imagen corporativa por la generación de emisiones atmosféricas de vehículos fuera de los parámetros permitidos.</t>
  </si>
  <si>
    <t>Fortalecemiineto de aplicación de los controles operacionales (mantenimientos preventivos) para controlar o minimizar la exposición a las emisiones atmosféricas por combustión de vehículos.(Huella de carbono)</t>
  </si>
  <si>
    <t>Accidentes vehiculares</t>
  </si>
  <si>
    <t>Derrame de sustancias químicas</t>
  </si>
  <si>
    <t>Accidente del vehículo. Puede causar derrame de sustancias de carga o de combustibles o lubricantes</t>
  </si>
  <si>
    <t>Contaminación del recurso agua y suelo</t>
  </si>
  <si>
    <t xml:space="preserve">Decreto 1076 de
2015 “Por medio del cual se expide el Decreto Único Reglamentario del Sector Ambiente y
Desarrollo Sostenible".
</t>
  </si>
  <si>
    <t xml:space="preserve">Plan de emergencias y Plan de contingencias </t>
  </si>
  <si>
    <t>Sanción por no realizar un control adecuado de los derrames de sustancias químicas contaminantes.</t>
  </si>
  <si>
    <t xml:space="preserve">Fortalecimeinto de aplicación de los procedimientos para el manejo de contingencias ambientales. </t>
  </si>
  <si>
    <t>Planta Eléctrica</t>
  </si>
  <si>
    <t>Suministro de electricidad</t>
  </si>
  <si>
    <t>Consumo de combustible</t>
  </si>
  <si>
    <t>Emisiones atmosféricas por combustión del motor de la planta</t>
  </si>
  <si>
    <t>Contaminación de  aire</t>
  </si>
  <si>
    <t xml:space="preserve">Compensación de emisiones </t>
  </si>
  <si>
    <t>Fortalecimiento de las acciones y buenas practicas ambientales para la reducción de los impactos negativos</t>
  </si>
  <si>
    <t>Fecha de revisión o actualización:</t>
  </si>
  <si>
    <t>ETAPAS CICLO DE VIDA</t>
  </si>
  <si>
    <r>
      <rPr>
        <b/>
        <sz val="10"/>
        <color theme="0"/>
        <rFont val="Arial"/>
        <family val="2"/>
      </rPr>
      <t>1.</t>
    </r>
    <r>
      <rPr>
        <sz val="10"/>
        <color theme="0"/>
        <rFont val="Arial"/>
        <family val="2"/>
      </rPr>
      <t xml:space="preserve"> Adquisición de insumos y equipos</t>
    </r>
  </si>
  <si>
    <r>
      <rPr>
        <b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. Movilización para la realización de actividades</t>
    </r>
  </si>
  <si>
    <r>
      <rPr>
        <b/>
        <sz val="10"/>
        <color theme="0"/>
        <rFont val="Arial"/>
        <family val="2"/>
      </rPr>
      <t>3.</t>
    </r>
    <r>
      <rPr>
        <sz val="10"/>
        <color theme="0"/>
        <rFont val="Arial"/>
        <family val="2"/>
      </rPr>
      <t xml:space="preserve"> Desarrollo de actividades</t>
    </r>
  </si>
  <si>
    <r>
      <rPr>
        <b/>
        <sz val="10"/>
        <color theme="0"/>
        <rFont val="Arial"/>
        <family val="2"/>
      </rPr>
      <t>4.</t>
    </r>
    <r>
      <rPr>
        <sz val="10"/>
        <color theme="0"/>
        <rFont val="Arial"/>
        <family val="2"/>
      </rPr>
      <t xml:space="preserve"> Uso de productos y servicios</t>
    </r>
  </si>
  <si>
    <r>
      <rPr>
        <b/>
        <sz val="10"/>
        <color theme="0"/>
        <rFont val="Arial"/>
        <family val="2"/>
      </rPr>
      <t>5.</t>
    </r>
    <r>
      <rPr>
        <sz val="10"/>
        <color theme="0"/>
        <rFont val="Arial"/>
        <family val="2"/>
      </rPr>
      <t xml:space="preserve"> Control y seguimiento de productos y servicios</t>
    </r>
  </si>
  <si>
    <r>
      <rPr>
        <b/>
        <sz val="10"/>
        <color theme="0"/>
        <rFont val="Arial"/>
        <family val="2"/>
      </rPr>
      <t>6.</t>
    </r>
    <r>
      <rPr>
        <sz val="10"/>
        <color theme="0"/>
        <rFont val="Arial"/>
        <family val="2"/>
      </rPr>
      <t xml:space="preserve"> Finalización vida útil de productos y servicios </t>
    </r>
  </si>
  <si>
    <t>VALORACIÓN DE LA SIGNIFICANCIA DEL IMPACTO AMBIENTAL</t>
  </si>
  <si>
    <t>ESCALA</t>
  </si>
  <si>
    <t>NO SIGNIFICATIVO</t>
  </si>
  <si>
    <t>Menor a 31</t>
  </si>
  <si>
    <t>BAJO</t>
  </si>
  <si>
    <t>Entre 32 y 45</t>
  </si>
  <si>
    <t>MEDIO</t>
  </si>
  <si>
    <t>Entre 46 y 65</t>
  </si>
  <si>
    <t xml:space="preserve">ALTO </t>
  </si>
  <si>
    <t>Mayor a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</si>
</sst>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5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indexed="81"/>
      <name val="Tahoma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3C7"/>
        <bgColor indexed="64"/>
      </patternFill>
    </fill>
    <fill>
      <patternFill patternType="solid">
        <fgColor rgb="FFF9B67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E99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13" applyNumberFormat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</cellStyleXfs>
  <cellXfs count="94">
    <xf numFmtId="0" fontId="0" fillId="0" borderId="0" xfId="0"/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7" borderId="0" xfId="0" applyNumberFormat="1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left" vertical="center" wrapText="1"/>
    </xf>
    <xf numFmtId="0" fontId="17" fillId="0" borderId="18" xfId="0" applyFont="1" applyBorder="1"/>
    <xf numFmtId="0" fontId="17" fillId="0" borderId="19" xfId="0" applyFont="1" applyBorder="1"/>
    <xf numFmtId="0" fontId="17" fillId="7" borderId="21" xfId="0" applyFont="1" applyFill="1" applyBorder="1" applyAlignment="1">
      <alignment horizontal="left" vertical="center" wrapText="1"/>
    </xf>
    <xf numFmtId="0" fontId="17" fillId="0" borderId="20" xfId="0" applyFont="1" applyBorder="1"/>
    <xf numFmtId="0" fontId="17" fillId="0" borderId="21" xfId="0" applyFont="1" applyBorder="1"/>
    <xf numFmtId="0" fontId="17" fillId="7" borderId="23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17" fillId="0" borderId="17" xfId="0" applyFont="1" applyBorder="1"/>
    <xf numFmtId="0" fontId="17" fillId="0" borderId="24" xfId="0" applyFont="1" applyBorder="1"/>
    <xf numFmtId="0" fontId="17" fillId="0" borderId="22" xfId="0" applyFont="1" applyBorder="1"/>
    <xf numFmtId="0" fontId="17" fillId="0" borderId="23" xfId="0" applyFont="1" applyBorder="1"/>
    <xf numFmtId="0" fontId="7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18" fillId="19" borderId="1" xfId="4" applyFont="1" applyBorder="1" applyAlignment="1">
      <alignment horizontal="center" vertical="center" textRotation="90" wrapText="1"/>
    </xf>
    <xf numFmtId="0" fontId="18" fillId="18" borderId="1" xfId="3" applyFont="1" applyBorder="1" applyAlignment="1">
      <alignment horizontal="center" vertical="center" textRotation="90" wrapText="1"/>
    </xf>
    <xf numFmtId="0" fontId="18" fillId="20" borderId="1" xfId="5" applyFont="1" applyBorder="1" applyAlignment="1">
      <alignment horizontal="center" vertical="center" textRotation="90" wrapText="1"/>
    </xf>
    <xf numFmtId="0" fontId="18" fillId="23" borderId="1" xfId="8" applyFont="1" applyBorder="1" applyAlignment="1">
      <alignment horizontal="center" vertical="center" textRotation="90" wrapText="1"/>
    </xf>
    <xf numFmtId="0" fontId="18" fillId="22" borderId="1" xfId="7" applyFont="1" applyBorder="1" applyAlignment="1">
      <alignment horizontal="center" vertical="center" textRotation="90" wrapText="1"/>
    </xf>
    <xf numFmtId="0" fontId="2" fillId="24" borderId="1" xfId="0" applyFont="1" applyFill="1" applyBorder="1" applyAlignment="1">
      <alignment vertical="center" wrapText="1"/>
    </xf>
    <xf numFmtId="0" fontId="2" fillId="16" borderId="1" xfId="0" applyFont="1" applyFill="1" applyBorder="1" applyAlignment="1">
      <alignment vertical="center" wrapText="1"/>
    </xf>
    <xf numFmtId="0" fontId="2" fillId="17" borderId="1" xfId="0" applyFont="1" applyFill="1" applyBorder="1" applyAlignment="1">
      <alignment vertical="center" wrapText="1"/>
    </xf>
    <xf numFmtId="0" fontId="18" fillId="21" borderId="1" xfId="6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5" xfId="0" applyFont="1" applyFill="1" applyBorder="1" applyAlignment="1">
      <alignment horizontal="left" vertical="center" wrapText="1"/>
    </xf>
    <xf numFmtId="0" fontId="5" fillId="27" borderId="1" xfId="0" applyFont="1" applyFill="1" applyBorder="1" applyAlignment="1">
      <alignment horizontal="left" vertical="center" wrapText="1"/>
    </xf>
    <xf numFmtId="0" fontId="18" fillId="2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textRotation="90"/>
    </xf>
    <xf numFmtId="0" fontId="2" fillId="15" borderId="1" xfId="0" applyFont="1" applyFill="1" applyBorder="1" applyAlignment="1">
      <alignment horizontal="center" vertical="center" wrapText="1"/>
    </xf>
    <xf numFmtId="0" fontId="6" fillId="0" borderId="9" xfId="1" applyBorder="1" applyAlignment="1" applyProtection="1">
      <alignment horizontal="center" vertical="center"/>
      <protection hidden="1"/>
    </xf>
    <xf numFmtId="0" fontId="6" fillId="0" borderId="10" xfId="1" applyBorder="1" applyAlignment="1" applyProtection="1">
      <alignment horizontal="center" vertical="center"/>
      <protection hidden="1"/>
    </xf>
    <xf numFmtId="0" fontId="11" fillId="0" borderId="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textRotation="90" wrapText="1"/>
    </xf>
    <xf numFmtId="0" fontId="1" fillId="13" borderId="1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</cellXfs>
  <cellStyles count="9">
    <cellStyle name="Bueno" xfId="3" builtinId="26"/>
    <cellStyle name="Énfasis4" xfId="7" builtinId="41"/>
    <cellStyle name="Énfasis5" xfId="8" builtinId="45"/>
    <cellStyle name="Entrada" xfId="6" builtinId="20"/>
    <cellStyle name="Euro" xfId="2" xr:uid="{00000000-0005-0000-0000-000004000000}"/>
    <cellStyle name="Incorrecto" xfId="4" builtinId="27"/>
    <cellStyle name="Neutral" xfId="5" builtinId="28"/>
    <cellStyle name="Normal" xfId="0" builtinId="0"/>
    <cellStyle name="Normal 2" xfId="1" xr:uid="{00000000-0005-0000-0000-000008000000}"/>
  </cellStyles>
  <dxfs count="0"/>
  <tableStyles count="0" defaultTableStyle="TableStyleMedium2" defaultPivotStyle="PivotStyleLight16"/>
  <colors>
    <mruColors>
      <color rgb="FFFBE99F"/>
      <color rgb="FFF9B67F"/>
      <color rgb="FFA7E8FF"/>
      <color rgb="FF69D8FF"/>
      <color rgb="FF4BD0FF"/>
      <color rgb="FF927704"/>
      <color rgb="FF715C03"/>
      <color rgb="FFBB9805"/>
      <color rgb="FF967A04"/>
      <color rgb="FFFDF3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118382</xdr:colOff>
      <xdr:row>0</xdr:row>
      <xdr:rowOff>285968</xdr:rowOff>
    </xdr:from>
    <xdr:to>
      <xdr:col>1</xdr:col>
      <xdr:colOff>1220707</xdr:colOff>
      <xdr:row>1</xdr:row>
      <xdr:rowOff>81643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82" y="285968"/>
          <a:ext cx="2218111" cy="407996"/>
        </a:xfrm>
        <a:prstGeom prst="rect">
          <a:avLst/>
        </a:prstGeom>
      </xdr:spPr>
    </xdr:pic>
    <xdr:clientData/>
  </xdr:twoCellAnchor>
  <xdr:twoCellAnchor editAs="oneCell">
    <xdr:from>
      <xdr:col>26</xdr:col>
      <xdr:colOff>231321</xdr:colOff>
      <xdr:row>0</xdr:row>
      <xdr:rowOff>108856</xdr:rowOff>
    </xdr:from>
    <xdr:to>
      <xdr:col>27</xdr:col>
      <xdr:colOff>1621033</xdr:colOff>
      <xdr:row>0</xdr:row>
      <xdr:rowOff>476249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21" y="108856"/>
          <a:ext cx="3512427" cy="36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8"/>
  <sheetViews>
    <sheetView tabSelected="1" view="pageBreakPreview" topLeftCell="D1" zoomScale="70" zoomScaleNormal="70" zoomScaleSheetLayoutView="70" workbookViewId="0">
      <pane ySplit="7" topLeftCell="A23" activePane="bottomLeft" state="frozen"/>
      <selection pane="bottomLeft" activeCell="AA13" sqref="AA13"/>
    </sheetView>
  </sheetViews>
  <sheetFormatPr defaultColWidth="11.42578125" defaultRowHeight="12.75"/>
  <cols>
    <col min="1" max="1" width="16.7109375" style="4" customWidth="1"/>
    <col min="2" max="2" width="20.140625" style="5" customWidth="1"/>
    <col min="3" max="3" width="14.85546875" style="4" customWidth="1"/>
    <col min="4" max="4" width="21.140625" style="4" customWidth="1"/>
    <col min="5" max="5" width="22.7109375" style="4" customWidth="1"/>
    <col min="6" max="6" width="24" style="5" customWidth="1"/>
    <col min="7" max="7" width="27.42578125" style="4" customWidth="1"/>
    <col min="8" max="8" width="13.42578125" style="4" customWidth="1"/>
    <col min="9" max="9" width="4.140625" style="4" customWidth="1"/>
    <col min="10" max="10" width="3.7109375" style="4" customWidth="1"/>
    <col min="11" max="11" width="22.28515625" style="4" customWidth="1"/>
    <col min="12" max="12" width="11.42578125" style="4"/>
    <col min="13" max="16" width="3.7109375" style="4" customWidth="1"/>
    <col min="17" max="17" width="14.85546875" style="4" customWidth="1"/>
    <col min="18" max="18" width="15.5703125" style="4" customWidth="1"/>
    <col min="19" max="19" width="28.42578125" style="5" customWidth="1"/>
    <col min="20" max="20" width="18.85546875" style="4" bestFit="1" customWidth="1"/>
    <col min="21" max="21" width="5.7109375" style="4" customWidth="1"/>
    <col min="22" max="24" width="6.140625" style="4" customWidth="1"/>
    <col min="25" max="25" width="6.5703125" style="4" customWidth="1"/>
    <col min="26" max="26" width="14.42578125" style="4" customWidth="1"/>
    <col min="27" max="27" width="31.85546875" style="14" customWidth="1"/>
    <col min="28" max="28" width="31" style="14" customWidth="1"/>
    <col min="29" max="16384" width="11.42578125" style="6"/>
  </cols>
  <sheetData>
    <row r="1" spans="1:29" customFormat="1" ht="48" customHeight="1">
      <c r="A1" s="64"/>
      <c r="B1" s="65"/>
      <c r="C1" s="76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81"/>
      <c r="AB1" s="82"/>
    </row>
    <row r="2" spans="1:29" customFormat="1" ht="20.25" customHeight="1">
      <c r="A2" s="66"/>
      <c r="B2" s="67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83" t="s">
        <v>1</v>
      </c>
      <c r="AB2" s="84"/>
    </row>
    <row r="3" spans="1:29" customFormat="1" ht="15.75" customHeight="1">
      <c r="A3" s="68"/>
      <c r="B3" s="69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57">
        <v>44614</v>
      </c>
      <c r="AB3" s="58" t="s">
        <v>2</v>
      </c>
    </row>
    <row r="4" spans="1:29" customFormat="1" ht="15"/>
    <row r="5" spans="1:29" customFormat="1" ht="15" customHeight="1">
      <c r="A5" s="71" t="s">
        <v>3</v>
      </c>
      <c r="B5" s="71"/>
      <c r="C5" s="71"/>
      <c r="D5" s="71"/>
      <c r="E5" s="71"/>
      <c r="F5" s="71"/>
      <c r="G5" s="71"/>
      <c r="H5" s="71"/>
      <c r="I5" s="70" t="s">
        <v>4</v>
      </c>
      <c r="J5" s="70"/>
      <c r="K5" s="70"/>
      <c r="L5" s="70"/>
      <c r="M5" s="70"/>
      <c r="N5" s="70"/>
      <c r="O5" s="70"/>
      <c r="P5" s="70"/>
      <c r="Q5" s="70"/>
      <c r="R5" s="70"/>
      <c r="S5" s="70"/>
      <c r="T5" s="80" t="s">
        <v>5</v>
      </c>
      <c r="U5" s="80"/>
      <c r="V5" s="80"/>
      <c r="W5" s="80"/>
      <c r="X5" s="80"/>
      <c r="Y5" s="80"/>
      <c r="Z5" s="86" t="s">
        <v>6</v>
      </c>
      <c r="AA5" s="85" t="s">
        <v>7</v>
      </c>
      <c r="AB5" s="85"/>
      <c r="AC5" s="6"/>
    </row>
    <row r="6" spans="1:29" customFormat="1" ht="45.75" customHeight="1">
      <c r="A6" s="72" t="s">
        <v>8</v>
      </c>
      <c r="B6" s="72"/>
      <c r="C6" s="72" t="s">
        <v>9</v>
      </c>
      <c r="D6" s="72"/>
      <c r="E6" s="72"/>
      <c r="F6" s="72"/>
      <c r="G6" s="72" t="s">
        <v>10</v>
      </c>
      <c r="H6" s="72"/>
      <c r="I6" s="73" t="s">
        <v>11</v>
      </c>
      <c r="J6" s="73"/>
      <c r="K6" s="73"/>
      <c r="L6" s="73"/>
      <c r="M6" s="74" t="s">
        <v>12</v>
      </c>
      <c r="N6" s="74"/>
      <c r="O6" s="74"/>
      <c r="P6" s="74"/>
      <c r="Q6" s="74"/>
      <c r="R6" s="75" t="s">
        <v>13</v>
      </c>
      <c r="S6" s="75"/>
      <c r="T6" s="80"/>
      <c r="U6" s="80"/>
      <c r="V6" s="80"/>
      <c r="W6" s="80"/>
      <c r="X6" s="80"/>
      <c r="Y6" s="80"/>
      <c r="Z6" s="86"/>
      <c r="AA6" s="85"/>
      <c r="AB6" s="85"/>
      <c r="AC6" s="6"/>
    </row>
    <row r="7" spans="1:29" customFormat="1" ht="7.5" hidden="1" customHeight="1">
      <c r="A7" s="72" t="s">
        <v>14</v>
      </c>
      <c r="B7" s="87" t="s">
        <v>15</v>
      </c>
      <c r="C7" s="87" t="s">
        <v>16</v>
      </c>
      <c r="D7" s="87" t="s">
        <v>17</v>
      </c>
      <c r="E7" s="87" t="s">
        <v>18</v>
      </c>
      <c r="F7" s="87" t="s">
        <v>19</v>
      </c>
      <c r="G7" s="87" t="s">
        <v>20</v>
      </c>
      <c r="H7" s="87" t="s">
        <v>21</v>
      </c>
      <c r="I7" s="88" t="s">
        <v>22</v>
      </c>
      <c r="J7" s="89" t="s">
        <v>23</v>
      </c>
      <c r="K7" s="77" t="s">
        <v>24</v>
      </c>
      <c r="L7" s="78" t="s">
        <v>25</v>
      </c>
      <c r="M7" s="79" t="s">
        <v>26</v>
      </c>
      <c r="N7" s="79" t="s">
        <v>27</v>
      </c>
      <c r="O7" s="79" t="s">
        <v>28</v>
      </c>
      <c r="P7" s="79" t="s">
        <v>29</v>
      </c>
      <c r="Q7" s="74" t="s">
        <v>30</v>
      </c>
      <c r="R7" s="75" t="s">
        <v>31</v>
      </c>
      <c r="S7" s="75" t="s">
        <v>32</v>
      </c>
      <c r="T7" s="80"/>
      <c r="U7" s="80"/>
      <c r="V7" s="80"/>
      <c r="W7" s="80"/>
      <c r="X7" s="80"/>
      <c r="Y7" s="80"/>
      <c r="Z7" s="42"/>
      <c r="AA7" s="43"/>
      <c r="AB7" s="44"/>
      <c r="AC7" s="6"/>
    </row>
    <row r="8" spans="1:29" customFormat="1" ht="87" customHeight="1">
      <c r="A8" s="72"/>
      <c r="B8" s="87"/>
      <c r="C8" s="87"/>
      <c r="D8" s="87"/>
      <c r="E8" s="87"/>
      <c r="F8" s="87"/>
      <c r="G8" s="87"/>
      <c r="H8" s="87"/>
      <c r="I8" s="88"/>
      <c r="J8" s="89"/>
      <c r="K8" s="77"/>
      <c r="L8" s="78"/>
      <c r="M8" s="79"/>
      <c r="N8" s="79"/>
      <c r="O8" s="79"/>
      <c r="P8" s="79"/>
      <c r="Q8" s="74"/>
      <c r="R8" s="75"/>
      <c r="S8" s="75"/>
      <c r="T8" s="45" t="s">
        <v>33</v>
      </c>
      <c r="U8" s="37" t="s">
        <v>34</v>
      </c>
      <c r="V8" s="38" t="s">
        <v>35</v>
      </c>
      <c r="W8" s="39" t="s">
        <v>36</v>
      </c>
      <c r="X8" s="40" t="s">
        <v>37</v>
      </c>
      <c r="Y8" s="41" t="s">
        <v>38</v>
      </c>
      <c r="Z8" s="46" t="s">
        <v>39</v>
      </c>
      <c r="AA8" s="47" t="s">
        <v>40</v>
      </c>
      <c r="AB8" s="48" t="s">
        <v>41</v>
      </c>
      <c r="AC8" s="6"/>
    </row>
    <row r="9" spans="1:29" s="1" customFormat="1" ht="102">
      <c r="A9" s="60" t="s">
        <v>42</v>
      </c>
      <c r="B9" s="60" t="s">
        <v>43</v>
      </c>
      <c r="C9" s="18" t="s">
        <v>44</v>
      </c>
      <c r="D9" s="18" t="s">
        <v>45</v>
      </c>
      <c r="E9" s="18" t="s">
        <v>46</v>
      </c>
      <c r="F9" s="18" t="s">
        <v>47</v>
      </c>
      <c r="G9" s="18" t="s">
        <v>48</v>
      </c>
      <c r="H9" s="18" t="s">
        <v>49</v>
      </c>
      <c r="I9" s="18">
        <v>10</v>
      </c>
      <c r="J9" s="18">
        <v>5</v>
      </c>
      <c r="K9" s="18" t="s">
        <v>50</v>
      </c>
      <c r="L9" s="2">
        <f>I9*J9</f>
        <v>50</v>
      </c>
      <c r="M9" s="18" t="s">
        <v>51</v>
      </c>
      <c r="N9" s="18">
        <v>5</v>
      </c>
      <c r="O9" s="18">
        <v>5</v>
      </c>
      <c r="P9" s="18">
        <v>10</v>
      </c>
      <c r="Q9" s="3">
        <f>N9*3.5+O9*3.5+P9*3</f>
        <v>65</v>
      </c>
      <c r="R9" s="18">
        <f>0.5*L9+0.5*Q9</f>
        <v>57.5</v>
      </c>
      <c r="S9" s="33" t="str">
        <f>IF(R9&lt;31,"NO SIGNIFICATIVO", IF(R9&lt;45, "BAJO", IF(R9&lt;55, "MEDIO", IF(R9&lt;65, "MEDIO", "ALTO"))))</f>
        <v>MEDIO</v>
      </c>
      <c r="T9" s="56" t="s">
        <v>52</v>
      </c>
      <c r="U9" s="55"/>
      <c r="V9" s="55" t="s">
        <v>53</v>
      </c>
      <c r="W9" s="55"/>
      <c r="X9" s="55"/>
      <c r="Y9" s="55"/>
      <c r="Z9" s="56" t="s">
        <v>54</v>
      </c>
      <c r="AA9" s="15" t="s">
        <v>55</v>
      </c>
      <c r="AB9" s="54" t="s">
        <v>56</v>
      </c>
    </row>
    <row r="10" spans="1:29" s="1" customFormat="1" ht="102">
      <c r="A10" s="60"/>
      <c r="B10" s="60"/>
      <c r="C10" s="18" t="s">
        <v>44</v>
      </c>
      <c r="D10" s="18" t="s">
        <v>57</v>
      </c>
      <c r="E10" s="18" t="s">
        <v>58</v>
      </c>
      <c r="F10" s="18" t="s">
        <v>59</v>
      </c>
      <c r="G10" s="18" t="s">
        <v>60</v>
      </c>
      <c r="H10" s="18" t="s">
        <v>49</v>
      </c>
      <c r="I10" s="18">
        <v>10</v>
      </c>
      <c r="J10" s="18">
        <v>5</v>
      </c>
      <c r="K10" s="18" t="s">
        <v>61</v>
      </c>
      <c r="L10" s="2">
        <f>I10*J10</f>
        <v>50</v>
      </c>
      <c r="M10" s="18" t="s">
        <v>62</v>
      </c>
      <c r="N10" s="18">
        <v>5</v>
      </c>
      <c r="O10" s="18">
        <v>5</v>
      </c>
      <c r="P10" s="18">
        <v>10</v>
      </c>
      <c r="Q10" s="3">
        <f>N10*3.5+O10*3.5+P10*3</f>
        <v>65</v>
      </c>
      <c r="R10" s="18">
        <f>0.5*L10+0.5*Q10</f>
        <v>57.5</v>
      </c>
      <c r="S10" s="33" t="str">
        <f t="shared" ref="S10:S11" si="0">IF(R10&lt;31,"NO SIGNIFICATIVO", IF(R10&lt;45, "BAJO", IF(R10&lt;55, "MEDIO", IF(R10&lt;65, "MEDIO", "ALTO"))))</f>
        <v>MEDIO</v>
      </c>
      <c r="T10" s="56" t="s">
        <v>63</v>
      </c>
      <c r="U10" s="55"/>
      <c r="V10" s="55" t="s">
        <v>53</v>
      </c>
      <c r="W10" s="55"/>
      <c r="X10" s="55"/>
      <c r="Y10" s="55"/>
      <c r="Z10" s="56" t="s">
        <v>64</v>
      </c>
      <c r="AA10" s="15" t="s">
        <v>65</v>
      </c>
      <c r="AB10" s="54" t="s">
        <v>66</v>
      </c>
    </row>
    <row r="11" spans="1:29" s="1" customFormat="1" ht="83.25" customHeight="1">
      <c r="A11" s="60"/>
      <c r="B11" s="60" t="s">
        <v>67</v>
      </c>
      <c r="C11" s="18" t="s">
        <v>68</v>
      </c>
      <c r="D11" s="18" t="s">
        <v>69</v>
      </c>
      <c r="E11" s="13" t="s">
        <v>70</v>
      </c>
      <c r="F11" s="18" t="s">
        <v>71</v>
      </c>
      <c r="G11" s="18" t="s">
        <v>48</v>
      </c>
      <c r="H11" s="18" t="s">
        <v>49</v>
      </c>
      <c r="I11" s="18">
        <v>10</v>
      </c>
      <c r="J11" s="18">
        <v>5</v>
      </c>
      <c r="K11" s="18" t="s">
        <v>72</v>
      </c>
      <c r="L11" s="2">
        <f t="shared" ref="L11:L62" si="1">I11*J11</f>
        <v>50</v>
      </c>
      <c r="M11" s="18" t="s">
        <v>51</v>
      </c>
      <c r="N11" s="18">
        <v>10</v>
      </c>
      <c r="O11" s="18">
        <v>5</v>
      </c>
      <c r="P11" s="18">
        <v>5</v>
      </c>
      <c r="Q11" s="3">
        <f t="shared" ref="Q11" si="2">N11*3.5+O11*3.5+P11*3</f>
        <v>67.5</v>
      </c>
      <c r="R11" s="18">
        <f t="shared" ref="R11" si="3">0.5*L11+0.5*Q11</f>
        <v>58.75</v>
      </c>
      <c r="S11" s="33" t="str">
        <f t="shared" si="0"/>
        <v>MEDIO</v>
      </c>
      <c r="T11" s="56" t="s">
        <v>73</v>
      </c>
      <c r="U11" s="55"/>
      <c r="V11" s="55"/>
      <c r="W11" s="55"/>
      <c r="X11" s="55"/>
      <c r="Y11" s="55" t="s">
        <v>53</v>
      </c>
      <c r="Z11" s="56" t="s">
        <v>74</v>
      </c>
      <c r="AA11" s="15" t="s">
        <v>75</v>
      </c>
      <c r="AB11" s="54" t="s">
        <v>76</v>
      </c>
    </row>
    <row r="12" spans="1:29" s="1" customFormat="1" ht="63.75">
      <c r="A12" s="60"/>
      <c r="B12" s="60"/>
      <c r="C12" s="18" t="s">
        <v>68</v>
      </c>
      <c r="D12" s="18" t="s">
        <v>77</v>
      </c>
      <c r="E12" s="18" t="s">
        <v>78</v>
      </c>
      <c r="F12" s="18" t="s">
        <v>79</v>
      </c>
      <c r="G12" s="18" t="s">
        <v>80</v>
      </c>
      <c r="H12" s="18" t="s">
        <v>49</v>
      </c>
      <c r="I12" s="18">
        <v>10</v>
      </c>
      <c r="J12" s="18">
        <v>5</v>
      </c>
      <c r="K12" s="18" t="s">
        <v>81</v>
      </c>
      <c r="L12" s="2">
        <f t="shared" si="1"/>
        <v>50</v>
      </c>
      <c r="M12" s="18" t="s">
        <v>62</v>
      </c>
      <c r="N12" s="18">
        <v>10</v>
      </c>
      <c r="O12" s="18">
        <v>5</v>
      </c>
      <c r="P12" s="18">
        <v>10</v>
      </c>
      <c r="Q12" s="3">
        <f t="shared" ref="Q12:Q13" si="4">N12*3.5+O12*3.5+P12*3</f>
        <v>82.5</v>
      </c>
      <c r="R12" s="18">
        <f t="shared" ref="R12:R13" si="5">0.5*L12+0.5*Q12</f>
        <v>66.25</v>
      </c>
      <c r="S12" s="35" t="str">
        <f t="shared" ref="S12:S62" si="6">IF(R12&lt;31,"NO SIGNIFICATIVO", IF(R12&lt;45, "BAJO", IF(R12&lt;55, "MEDIO", IF(R12&lt;65, "MEDIO", "ALTO"))))</f>
        <v>ALTO</v>
      </c>
      <c r="T12" s="56" t="s">
        <v>73</v>
      </c>
      <c r="U12" s="55"/>
      <c r="V12" s="55" t="s">
        <v>53</v>
      </c>
      <c r="W12" s="55"/>
      <c r="X12" s="55"/>
      <c r="Y12" s="55"/>
      <c r="Z12" s="56" t="s">
        <v>54</v>
      </c>
      <c r="AA12" s="15" t="s">
        <v>82</v>
      </c>
      <c r="AB12" s="54" t="s">
        <v>83</v>
      </c>
    </row>
    <row r="13" spans="1:29" s="1" customFormat="1" ht="63.75">
      <c r="A13" s="60"/>
      <c r="B13" s="60"/>
      <c r="C13" s="18" t="s">
        <v>68</v>
      </c>
      <c r="D13" s="18" t="s">
        <v>84</v>
      </c>
      <c r="E13" s="18" t="s">
        <v>85</v>
      </c>
      <c r="F13" s="18" t="s">
        <v>86</v>
      </c>
      <c r="G13" s="18" t="s">
        <v>48</v>
      </c>
      <c r="H13" s="18" t="s">
        <v>49</v>
      </c>
      <c r="I13" s="18">
        <v>10</v>
      </c>
      <c r="J13" s="18">
        <v>5</v>
      </c>
      <c r="K13" s="18" t="s">
        <v>87</v>
      </c>
      <c r="L13" s="2">
        <f t="shared" si="1"/>
        <v>50</v>
      </c>
      <c r="M13" s="18" t="s">
        <v>51</v>
      </c>
      <c r="N13" s="18">
        <v>5</v>
      </c>
      <c r="O13" s="18">
        <v>5</v>
      </c>
      <c r="P13" s="18">
        <v>5</v>
      </c>
      <c r="Q13" s="3">
        <f t="shared" si="4"/>
        <v>50</v>
      </c>
      <c r="R13" s="18">
        <f t="shared" si="5"/>
        <v>50</v>
      </c>
      <c r="S13" s="33" t="str">
        <f t="shared" si="6"/>
        <v>MEDIO</v>
      </c>
      <c r="T13" s="56" t="s">
        <v>63</v>
      </c>
      <c r="U13" s="55"/>
      <c r="V13" s="55"/>
      <c r="W13" s="55"/>
      <c r="X13" s="55"/>
      <c r="Y13" s="55" t="s">
        <v>53</v>
      </c>
      <c r="Z13" s="56" t="s">
        <v>74</v>
      </c>
      <c r="AA13" s="15" t="s">
        <v>88</v>
      </c>
      <c r="AB13" s="54" t="s">
        <v>89</v>
      </c>
    </row>
    <row r="14" spans="1:29" s="1" customFormat="1" ht="76.5">
      <c r="A14" s="60"/>
      <c r="B14" s="60"/>
      <c r="C14" s="18" t="s">
        <v>44</v>
      </c>
      <c r="D14" s="18" t="s">
        <v>90</v>
      </c>
      <c r="E14" s="18" t="s">
        <v>91</v>
      </c>
      <c r="F14" s="18" t="s">
        <v>92</v>
      </c>
      <c r="G14" s="18" t="s">
        <v>60</v>
      </c>
      <c r="H14" s="18" t="s">
        <v>49</v>
      </c>
      <c r="I14" s="18">
        <v>10</v>
      </c>
      <c r="J14" s="18">
        <v>5</v>
      </c>
      <c r="K14" s="18" t="s">
        <v>87</v>
      </c>
      <c r="L14" s="2">
        <f t="shared" si="1"/>
        <v>50</v>
      </c>
      <c r="M14" s="18" t="s">
        <v>62</v>
      </c>
      <c r="N14" s="18">
        <v>5</v>
      </c>
      <c r="O14" s="18">
        <v>5</v>
      </c>
      <c r="P14" s="18">
        <v>10</v>
      </c>
      <c r="Q14" s="3">
        <f t="shared" ref="Q14" si="7">N14*3.5+O14*3.5+P14*3</f>
        <v>65</v>
      </c>
      <c r="R14" s="18">
        <f t="shared" ref="R14" si="8">0.5*L14+0.5*Q14</f>
        <v>57.5</v>
      </c>
      <c r="S14" s="33" t="str">
        <f t="shared" si="6"/>
        <v>MEDIO</v>
      </c>
      <c r="T14" s="56" t="s">
        <v>63</v>
      </c>
      <c r="U14" s="55"/>
      <c r="V14" s="55"/>
      <c r="W14" s="55"/>
      <c r="X14" s="55"/>
      <c r="Y14" s="55" t="s">
        <v>53</v>
      </c>
      <c r="Z14" s="56" t="s">
        <v>93</v>
      </c>
      <c r="AA14" s="15" t="s">
        <v>65</v>
      </c>
      <c r="AB14" s="54" t="s">
        <v>94</v>
      </c>
    </row>
    <row r="15" spans="1:29" s="1" customFormat="1" ht="76.5">
      <c r="A15" s="60"/>
      <c r="B15" s="60" t="s">
        <v>95</v>
      </c>
      <c r="C15" s="18" t="s">
        <v>68</v>
      </c>
      <c r="D15" s="18" t="s">
        <v>96</v>
      </c>
      <c r="E15" s="18" t="s">
        <v>97</v>
      </c>
      <c r="F15" s="18" t="s">
        <v>98</v>
      </c>
      <c r="G15" s="18" t="s">
        <v>48</v>
      </c>
      <c r="H15" s="18" t="s">
        <v>49</v>
      </c>
      <c r="I15" s="18">
        <v>10</v>
      </c>
      <c r="J15" s="18">
        <v>5</v>
      </c>
      <c r="K15" s="18" t="s">
        <v>99</v>
      </c>
      <c r="L15" s="2">
        <f t="shared" si="1"/>
        <v>50</v>
      </c>
      <c r="M15" s="18" t="s">
        <v>62</v>
      </c>
      <c r="N15" s="18">
        <v>10</v>
      </c>
      <c r="O15" s="18">
        <v>5</v>
      </c>
      <c r="P15" s="18">
        <v>5</v>
      </c>
      <c r="Q15" s="3">
        <f t="shared" ref="Q15:Q48" si="9">N15*3.5+O15*3.5+P15*3</f>
        <v>67.5</v>
      </c>
      <c r="R15" s="18">
        <f t="shared" ref="R15:R48" si="10">0.5*L15+0.5*Q15</f>
        <v>58.75</v>
      </c>
      <c r="S15" s="33" t="str">
        <f t="shared" si="6"/>
        <v>MEDIO</v>
      </c>
      <c r="T15" s="56" t="s">
        <v>100</v>
      </c>
      <c r="U15" s="55"/>
      <c r="V15" s="55" t="s">
        <v>53</v>
      </c>
      <c r="W15" s="55"/>
      <c r="X15" s="55"/>
      <c r="Y15" s="55"/>
      <c r="Z15" s="56" t="s">
        <v>74</v>
      </c>
      <c r="AA15" s="15" t="s">
        <v>101</v>
      </c>
      <c r="AB15" s="54" t="s">
        <v>102</v>
      </c>
    </row>
    <row r="16" spans="1:29" s="1" customFormat="1" ht="81.75" customHeight="1">
      <c r="A16" s="60"/>
      <c r="B16" s="60"/>
      <c r="C16" s="18" t="s">
        <v>68</v>
      </c>
      <c r="D16" s="18" t="s">
        <v>103</v>
      </c>
      <c r="E16" s="18" t="s">
        <v>104</v>
      </c>
      <c r="F16" s="18" t="s">
        <v>105</v>
      </c>
      <c r="G16" s="18" t="s">
        <v>60</v>
      </c>
      <c r="H16" s="18" t="s">
        <v>49</v>
      </c>
      <c r="I16" s="18">
        <v>10</v>
      </c>
      <c r="J16" s="18">
        <v>5</v>
      </c>
      <c r="K16" s="18" t="s">
        <v>87</v>
      </c>
      <c r="L16" s="2">
        <f t="shared" si="1"/>
        <v>50</v>
      </c>
      <c r="M16" s="18" t="s">
        <v>62</v>
      </c>
      <c r="N16" s="18">
        <v>10</v>
      </c>
      <c r="O16" s="18">
        <v>5</v>
      </c>
      <c r="P16" s="18">
        <v>10</v>
      </c>
      <c r="Q16" s="3">
        <f t="shared" si="9"/>
        <v>82.5</v>
      </c>
      <c r="R16" s="18">
        <f t="shared" si="10"/>
        <v>66.25</v>
      </c>
      <c r="S16" s="35" t="str">
        <f t="shared" si="6"/>
        <v>ALTO</v>
      </c>
      <c r="T16" s="56" t="s">
        <v>63</v>
      </c>
      <c r="U16" s="55"/>
      <c r="V16" s="55" t="s">
        <v>53</v>
      </c>
      <c r="W16" s="55"/>
      <c r="X16" s="55"/>
      <c r="Y16" s="55"/>
      <c r="Z16" s="56" t="s">
        <v>64</v>
      </c>
      <c r="AA16" s="15" t="s">
        <v>106</v>
      </c>
      <c r="AB16" s="54" t="s">
        <v>107</v>
      </c>
    </row>
    <row r="17" spans="1:28" s="1" customFormat="1" ht="51">
      <c r="A17" s="60"/>
      <c r="B17" s="60"/>
      <c r="C17" s="18" t="s">
        <v>68</v>
      </c>
      <c r="D17" s="18" t="s">
        <v>108</v>
      </c>
      <c r="E17" s="18" t="s">
        <v>109</v>
      </c>
      <c r="F17" s="18" t="s">
        <v>110</v>
      </c>
      <c r="G17" s="18" t="s">
        <v>48</v>
      </c>
      <c r="H17" s="18" t="s">
        <v>49</v>
      </c>
      <c r="I17" s="18">
        <v>1</v>
      </c>
      <c r="J17" s="18">
        <v>1</v>
      </c>
      <c r="K17" s="18"/>
      <c r="L17" s="2">
        <f t="shared" si="1"/>
        <v>1</v>
      </c>
      <c r="M17" s="18" t="s">
        <v>51</v>
      </c>
      <c r="N17" s="18">
        <v>10</v>
      </c>
      <c r="O17" s="18">
        <v>5</v>
      </c>
      <c r="P17" s="18">
        <v>5</v>
      </c>
      <c r="Q17" s="3">
        <f t="shared" si="9"/>
        <v>67.5</v>
      </c>
      <c r="R17" s="18">
        <f t="shared" si="10"/>
        <v>34.25</v>
      </c>
      <c r="S17" s="36" t="str">
        <f t="shared" si="6"/>
        <v>BAJO</v>
      </c>
      <c r="T17" s="56" t="s">
        <v>63</v>
      </c>
      <c r="U17" s="55"/>
      <c r="V17" s="55" t="s">
        <v>53</v>
      </c>
      <c r="W17" s="55"/>
      <c r="X17" s="55"/>
      <c r="Y17" s="55"/>
      <c r="Z17" s="56" t="s">
        <v>111</v>
      </c>
      <c r="AA17" s="15" t="s">
        <v>88</v>
      </c>
      <c r="AB17" s="54" t="s">
        <v>112</v>
      </c>
    </row>
    <row r="18" spans="1:28" s="1" customFormat="1" ht="78.75" customHeight="1">
      <c r="A18" s="60"/>
      <c r="B18" s="60"/>
      <c r="C18" s="18" t="s">
        <v>44</v>
      </c>
      <c r="D18" s="18" t="s">
        <v>113</v>
      </c>
      <c r="E18" s="18" t="s">
        <v>114</v>
      </c>
      <c r="F18" s="18" t="s">
        <v>115</v>
      </c>
      <c r="G18" s="18" t="s">
        <v>116</v>
      </c>
      <c r="H18" s="18" t="s">
        <v>49</v>
      </c>
      <c r="I18" s="18">
        <v>10</v>
      </c>
      <c r="J18" s="18">
        <v>5</v>
      </c>
      <c r="K18" s="18" t="s">
        <v>117</v>
      </c>
      <c r="L18" s="2">
        <f t="shared" si="1"/>
        <v>50</v>
      </c>
      <c r="M18" s="18" t="s">
        <v>62</v>
      </c>
      <c r="N18" s="18">
        <v>10</v>
      </c>
      <c r="O18" s="18">
        <v>1</v>
      </c>
      <c r="P18" s="18">
        <v>1</v>
      </c>
      <c r="Q18" s="3">
        <f t="shared" si="9"/>
        <v>41.5</v>
      </c>
      <c r="R18" s="18">
        <f t="shared" si="10"/>
        <v>45.75</v>
      </c>
      <c r="S18" s="33" t="str">
        <f t="shared" si="6"/>
        <v>MEDIO</v>
      </c>
      <c r="T18" s="56" t="s">
        <v>118</v>
      </c>
      <c r="U18" s="55"/>
      <c r="V18" s="55" t="s">
        <v>53</v>
      </c>
      <c r="W18" s="55"/>
      <c r="X18" s="55"/>
      <c r="Y18" s="55"/>
      <c r="Z18" s="56" t="s">
        <v>64</v>
      </c>
      <c r="AA18" s="15" t="s">
        <v>119</v>
      </c>
      <c r="AB18" s="54" t="s">
        <v>120</v>
      </c>
    </row>
    <row r="19" spans="1:28" s="1" customFormat="1" ht="93" customHeight="1">
      <c r="A19" s="60"/>
      <c r="B19" s="18" t="s">
        <v>121</v>
      </c>
      <c r="C19" s="18" t="s">
        <v>68</v>
      </c>
      <c r="D19" s="18"/>
      <c r="E19" s="18" t="s">
        <v>122</v>
      </c>
      <c r="F19" s="18" t="s">
        <v>123</v>
      </c>
      <c r="G19" s="18" t="s">
        <v>124</v>
      </c>
      <c r="H19" s="18" t="s">
        <v>125</v>
      </c>
      <c r="I19" s="18">
        <v>10</v>
      </c>
      <c r="J19" s="18">
        <v>5</v>
      </c>
      <c r="K19" s="18" t="s">
        <v>72</v>
      </c>
      <c r="L19" s="2">
        <f t="shared" si="1"/>
        <v>50</v>
      </c>
      <c r="M19" s="18" t="s">
        <v>62</v>
      </c>
      <c r="N19" s="18">
        <v>10</v>
      </c>
      <c r="O19" s="18">
        <v>10</v>
      </c>
      <c r="P19" s="18">
        <v>5</v>
      </c>
      <c r="Q19" s="3">
        <f t="shared" si="9"/>
        <v>85</v>
      </c>
      <c r="R19" s="18">
        <f t="shared" si="10"/>
        <v>67.5</v>
      </c>
      <c r="S19" s="35" t="str">
        <f t="shared" si="6"/>
        <v>ALTO</v>
      </c>
      <c r="T19" s="56" t="s">
        <v>126</v>
      </c>
      <c r="U19" s="55"/>
      <c r="V19" s="55"/>
      <c r="W19" s="55"/>
      <c r="X19" s="55"/>
      <c r="Y19" s="55" t="s">
        <v>53</v>
      </c>
      <c r="Z19" s="56" t="s">
        <v>127</v>
      </c>
      <c r="AA19" s="15" t="s">
        <v>75</v>
      </c>
      <c r="AB19" s="54" t="s">
        <v>76</v>
      </c>
    </row>
    <row r="20" spans="1:28" s="1" customFormat="1" ht="80.25" customHeight="1">
      <c r="A20" s="60"/>
      <c r="B20" s="60" t="s">
        <v>128</v>
      </c>
      <c r="C20" s="18" t="s">
        <v>68</v>
      </c>
      <c r="D20" s="18" t="s">
        <v>129</v>
      </c>
      <c r="E20" s="18" t="s">
        <v>46</v>
      </c>
      <c r="F20" s="18" t="s">
        <v>130</v>
      </c>
      <c r="G20" s="18" t="s">
        <v>48</v>
      </c>
      <c r="H20" s="18" t="s">
        <v>49</v>
      </c>
      <c r="I20" s="18">
        <v>10</v>
      </c>
      <c r="J20" s="18">
        <v>5</v>
      </c>
      <c r="K20" s="18" t="s">
        <v>50</v>
      </c>
      <c r="L20" s="2">
        <f t="shared" si="1"/>
        <v>50</v>
      </c>
      <c r="M20" s="18" t="s">
        <v>51</v>
      </c>
      <c r="N20" s="18">
        <v>10</v>
      </c>
      <c r="O20" s="18">
        <v>5</v>
      </c>
      <c r="P20" s="18">
        <v>10</v>
      </c>
      <c r="Q20" s="3">
        <f t="shared" si="9"/>
        <v>82.5</v>
      </c>
      <c r="R20" s="18">
        <f t="shared" si="10"/>
        <v>66.25</v>
      </c>
      <c r="S20" s="35" t="str">
        <f t="shared" si="6"/>
        <v>ALTO</v>
      </c>
      <c r="T20" s="56" t="s">
        <v>52</v>
      </c>
      <c r="U20" s="55"/>
      <c r="V20" s="55" t="s">
        <v>53</v>
      </c>
      <c r="W20" s="55"/>
      <c r="X20" s="55"/>
      <c r="Y20" s="55"/>
      <c r="Z20" s="56" t="s">
        <v>74</v>
      </c>
      <c r="AA20" s="15" t="s">
        <v>55</v>
      </c>
      <c r="AB20" s="54" t="s">
        <v>131</v>
      </c>
    </row>
    <row r="21" spans="1:28" s="1" customFormat="1" ht="79.5" customHeight="1">
      <c r="A21" s="60"/>
      <c r="B21" s="60"/>
      <c r="C21" s="18" t="s">
        <v>68</v>
      </c>
      <c r="D21" s="18" t="s">
        <v>132</v>
      </c>
      <c r="E21" s="18" t="s">
        <v>58</v>
      </c>
      <c r="F21" s="18" t="s">
        <v>133</v>
      </c>
      <c r="G21" s="18" t="s">
        <v>60</v>
      </c>
      <c r="H21" s="18" t="s">
        <v>49</v>
      </c>
      <c r="I21" s="18">
        <v>10</v>
      </c>
      <c r="J21" s="18">
        <v>5</v>
      </c>
      <c r="K21" s="18" t="s">
        <v>134</v>
      </c>
      <c r="L21" s="2">
        <f t="shared" si="1"/>
        <v>50</v>
      </c>
      <c r="M21" s="18" t="s">
        <v>62</v>
      </c>
      <c r="N21" s="18">
        <v>5</v>
      </c>
      <c r="O21" s="18">
        <v>5</v>
      </c>
      <c r="P21" s="18">
        <v>10</v>
      </c>
      <c r="Q21" s="3">
        <f t="shared" si="9"/>
        <v>65</v>
      </c>
      <c r="R21" s="18">
        <f t="shared" si="10"/>
        <v>57.5</v>
      </c>
      <c r="S21" s="33" t="str">
        <f t="shared" si="6"/>
        <v>MEDIO</v>
      </c>
      <c r="T21" s="56" t="s">
        <v>63</v>
      </c>
      <c r="U21" s="55"/>
      <c r="V21" s="55" t="s">
        <v>53</v>
      </c>
      <c r="W21" s="55"/>
      <c r="X21" s="55"/>
      <c r="Y21" s="55"/>
      <c r="Z21" s="56" t="s">
        <v>64</v>
      </c>
      <c r="AA21" s="15" t="s">
        <v>65</v>
      </c>
      <c r="AB21" s="54" t="s">
        <v>135</v>
      </c>
    </row>
    <row r="22" spans="1:28" s="1" customFormat="1" ht="78" customHeight="1">
      <c r="A22" s="60"/>
      <c r="B22" s="18" t="s">
        <v>136</v>
      </c>
      <c r="C22" s="18" t="s">
        <v>68</v>
      </c>
      <c r="D22" s="18" t="s">
        <v>137</v>
      </c>
      <c r="E22" s="18" t="s">
        <v>138</v>
      </c>
      <c r="F22" s="18" t="s">
        <v>139</v>
      </c>
      <c r="G22" s="18" t="s">
        <v>140</v>
      </c>
      <c r="H22" s="18" t="s">
        <v>125</v>
      </c>
      <c r="I22" s="18">
        <v>10</v>
      </c>
      <c r="J22" s="18">
        <v>5</v>
      </c>
      <c r="K22" s="18" t="s">
        <v>141</v>
      </c>
      <c r="L22" s="2">
        <f t="shared" si="1"/>
        <v>50</v>
      </c>
      <c r="M22" s="18" t="s">
        <v>62</v>
      </c>
      <c r="N22" s="18">
        <v>5</v>
      </c>
      <c r="O22" s="18">
        <v>10</v>
      </c>
      <c r="P22" s="18">
        <v>5</v>
      </c>
      <c r="Q22" s="3">
        <f t="shared" si="9"/>
        <v>67.5</v>
      </c>
      <c r="R22" s="18">
        <f t="shared" si="10"/>
        <v>58.75</v>
      </c>
      <c r="S22" s="33" t="str">
        <f t="shared" si="6"/>
        <v>MEDIO</v>
      </c>
      <c r="T22" s="56" t="s">
        <v>52</v>
      </c>
      <c r="U22" s="55"/>
      <c r="V22" s="55"/>
      <c r="W22" s="55"/>
      <c r="X22" s="55"/>
      <c r="Y22" s="55" t="s">
        <v>53</v>
      </c>
      <c r="Z22" s="56" t="s">
        <v>127</v>
      </c>
      <c r="AA22" s="15" t="s">
        <v>55</v>
      </c>
      <c r="AB22" s="54" t="s">
        <v>131</v>
      </c>
    </row>
    <row r="23" spans="1:28" s="1" customFormat="1" ht="63.75">
      <c r="A23" s="60" t="s">
        <v>142</v>
      </c>
      <c r="B23" s="60" t="s">
        <v>143</v>
      </c>
      <c r="C23" s="18" t="s">
        <v>68</v>
      </c>
      <c r="D23" s="18" t="s">
        <v>144</v>
      </c>
      <c r="E23" s="18" t="s">
        <v>104</v>
      </c>
      <c r="F23" s="18" t="s">
        <v>145</v>
      </c>
      <c r="G23" s="18" t="s">
        <v>80</v>
      </c>
      <c r="H23" s="18" t="s">
        <v>49</v>
      </c>
      <c r="I23" s="18">
        <v>10</v>
      </c>
      <c r="J23" s="18">
        <v>5</v>
      </c>
      <c r="K23" s="18" t="s">
        <v>146</v>
      </c>
      <c r="L23" s="2">
        <f t="shared" si="1"/>
        <v>50</v>
      </c>
      <c r="M23" s="18" t="s">
        <v>62</v>
      </c>
      <c r="N23" s="18">
        <v>10</v>
      </c>
      <c r="O23" s="18">
        <v>5</v>
      </c>
      <c r="P23" s="18">
        <v>10</v>
      </c>
      <c r="Q23" s="3">
        <f t="shared" si="9"/>
        <v>82.5</v>
      </c>
      <c r="R23" s="18">
        <f t="shared" si="10"/>
        <v>66.25</v>
      </c>
      <c r="S23" s="35" t="str">
        <f t="shared" si="6"/>
        <v>ALTO</v>
      </c>
      <c r="T23" s="56" t="s">
        <v>63</v>
      </c>
      <c r="U23" s="55"/>
      <c r="V23" s="55" t="s">
        <v>53</v>
      </c>
      <c r="W23" s="55"/>
      <c r="X23" s="55"/>
      <c r="Y23" s="55"/>
      <c r="Z23" s="56" t="s">
        <v>64</v>
      </c>
      <c r="AA23" s="15" t="s">
        <v>147</v>
      </c>
      <c r="AB23" s="54" t="s">
        <v>148</v>
      </c>
    </row>
    <row r="24" spans="1:28" s="1" customFormat="1" ht="62.25" customHeight="1">
      <c r="A24" s="60"/>
      <c r="B24" s="60"/>
      <c r="C24" s="18" t="s">
        <v>68</v>
      </c>
      <c r="D24" s="18" t="s">
        <v>149</v>
      </c>
      <c r="E24" s="18" t="s">
        <v>150</v>
      </c>
      <c r="F24" s="18" t="s">
        <v>151</v>
      </c>
      <c r="G24" s="18" t="s">
        <v>152</v>
      </c>
      <c r="H24" s="18" t="s">
        <v>49</v>
      </c>
      <c r="I24" s="18">
        <v>10</v>
      </c>
      <c r="J24" s="18">
        <v>5</v>
      </c>
      <c r="K24" s="18" t="s">
        <v>153</v>
      </c>
      <c r="L24" s="2">
        <f t="shared" si="1"/>
        <v>50</v>
      </c>
      <c r="M24" s="18" t="s">
        <v>62</v>
      </c>
      <c r="N24" s="18">
        <v>10</v>
      </c>
      <c r="O24" s="18">
        <v>5</v>
      </c>
      <c r="P24" s="18">
        <v>1</v>
      </c>
      <c r="Q24" s="3">
        <f t="shared" ref="Q24:Q30" si="11">N24*3.5+O24*3.5+P24*3</f>
        <v>55.5</v>
      </c>
      <c r="R24" s="18">
        <f t="shared" ref="R24:R30" si="12">0.5*L24+0.5*Q24</f>
        <v>52.75</v>
      </c>
      <c r="S24" s="33" t="str">
        <f t="shared" si="6"/>
        <v>MEDIO</v>
      </c>
      <c r="T24" s="56" t="s">
        <v>154</v>
      </c>
      <c r="U24" s="55"/>
      <c r="V24" s="55" t="s">
        <v>53</v>
      </c>
      <c r="W24" s="55"/>
      <c r="X24" s="55"/>
      <c r="Y24" s="55"/>
      <c r="Z24" s="56" t="s">
        <v>54</v>
      </c>
      <c r="AA24" s="15" t="s">
        <v>155</v>
      </c>
      <c r="AB24" s="54" t="s">
        <v>156</v>
      </c>
    </row>
    <row r="25" spans="1:28" s="1" customFormat="1" ht="63.75">
      <c r="A25" s="60"/>
      <c r="B25" s="60" t="s">
        <v>157</v>
      </c>
      <c r="C25" s="18" t="s">
        <v>68</v>
      </c>
      <c r="D25" s="18" t="s">
        <v>158</v>
      </c>
      <c r="E25" s="18" t="s">
        <v>159</v>
      </c>
      <c r="F25" s="18" t="s">
        <v>160</v>
      </c>
      <c r="G25" s="18" t="s">
        <v>48</v>
      </c>
      <c r="H25" s="18" t="s">
        <v>49</v>
      </c>
      <c r="I25" s="18">
        <v>10</v>
      </c>
      <c r="J25" s="18">
        <v>5</v>
      </c>
      <c r="K25" s="18" t="s">
        <v>87</v>
      </c>
      <c r="L25" s="2">
        <f t="shared" si="1"/>
        <v>50</v>
      </c>
      <c r="M25" s="18" t="s">
        <v>51</v>
      </c>
      <c r="N25" s="18">
        <v>5</v>
      </c>
      <c r="O25" s="18">
        <v>5</v>
      </c>
      <c r="P25" s="18">
        <v>5</v>
      </c>
      <c r="Q25" s="3">
        <f t="shared" si="11"/>
        <v>50</v>
      </c>
      <c r="R25" s="18">
        <f t="shared" si="12"/>
        <v>50</v>
      </c>
      <c r="S25" s="33" t="str">
        <f t="shared" si="6"/>
        <v>MEDIO</v>
      </c>
      <c r="T25" s="56" t="s">
        <v>161</v>
      </c>
      <c r="U25" s="55"/>
      <c r="V25" s="55" t="s">
        <v>53</v>
      </c>
      <c r="W25" s="55"/>
      <c r="X25" s="55"/>
      <c r="Y25" s="55"/>
      <c r="Z25" s="56" t="s">
        <v>54</v>
      </c>
      <c r="AA25" s="15" t="s">
        <v>88</v>
      </c>
      <c r="AB25" s="54" t="s">
        <v>162</v>
      </c>
    </row>
    <row r="26" spans="1:28" s="1" customFormat="1" ht="76.5">
      <c r="A26" s="60"/>
      <c r="B26" s="60"/>
      <c r="C26" s="18" t="s">
        <v>68</v>
      </c>
      <c r="D26" s="18" t="s">
        <v>163</v>
      </c>
      <c r="E26" s="18" t="s">
        <v>97</v>
      </c>
      <c r="F26" s="18" t="s">
        <v>164</v>
      </c>
      <c r="G26" s="18" t="s">
        <v>48</v>
      </c>
      <c r="H26" s="18" t="s">
        <v>49</v>
      </c>
      <c r="I26" s="18">
        <v>10</v>
      </c>
      <c r="J26" s="18">
        <v>5</v>
      </c>
      <c r="K26" s="18" t="s">
        <v>99</v>
      </c>
      <c r="L26" s="2">
        <f t="shared" si="1"/>
        <v>50</v>
      </c>
      <c r="M26" s="18" t="s">
        <v>62</v>
      </c>
      <c r="N26" s="18">
        <v>10</v>
      </c>
      <c r="O26" s="18">
        <v>5</v>
      </c>
      <c r="P26" s="18">
        <v>5</v>
      </c>
      <c r="Q26" s="3">
        <f t="shared" si="11"/>
        <v>67.5</v>
      </c>
      <c r="R26" s="18">
        <f t="shared" si="12"/>
        <v>58.75</v>
      </c>
      <c r="S26" s="33" t="str">
        <f t="shared" si="6"/>
        <v>MEDIO</v>
      </c>
      <c r="T26" s="56" t="s">
        <v>100</v>
      </c>
      <c r="U26" s="55"/>
      <c r="V26" s="55" t="s">
        <v>53</v>
      </c>
      <c r="W26" s="55"/>
      <c r="X26" s="55"/>
      <c r="Y26" s="55"/>
      <c r="Z26" s="56" t="s">
        <v>74</v>
      </c>
      <c r="AA26" s="15" t="s">
        <v>101</v>
      </c>
      <c r="AB26" s="54" t="s">
        <v>165</v>
      </c>
    </row>
    <row r="27" spans="1:28" s="1" customFormat="1" ht="75.75" customHeight="1">
      <c r="A27" s="60"/>
      <c r="B27" s="60"/>
      <c r="C27" s="18" t="s">
        <v>68</v>
      </c>
      <c r="D27" s="18" t="s">
        <v>113</v>
      </c>
      <c r="E27" s="18" t="s">
        <v>114</v>
      </c>
      <c r="F27" s="18" t="s">
        <v>166</v>
      </c>
      <c r="G27" s="18" t="s">
        <v>167</v>
      </c>
      <c r="H27" s="18" t="s">
        <v>49</v>
      </c>
      <c r="I27" s="18">
        <v>10</v>
      </c>
      <c r="J27" s="18">
        <v>5</v>
      </c>
      <c r="K27" s="18" t="s">
        <v>117</v>
      </c>
      <c r="L27" s="2">
        <f t="shared" si="1"/>
        <v>50</v>
      </c>
      <c r="M27" s="18" t="s">
        <v>62</v>
      </c>
      <c r="N27" s="18">
        <v>10</v>
      </c>
      <c r="O27" s="18">
        <v>1</v>
      </c>
      <c r="P27" s="18">
        <v>1</v>
      </c>
      <c r="Q27" s="3">
        <f t="shared" si="11"/>
        <v>41.5</v>
      </c>
      <c r="R27" s="18">
        <f t="shared" si="12"/>
        <v>45.75</v>
      </c>
      <c r="S27" s="33" t="str">
        <f t="shared" si="6"/>
        <v>MEDIO</v>
      </c>
      <c r="T27" s="56" t="s">
        <v>118</v>
      </c>
      <c r="U27" s="55"/>
      <c r="V27" s="55" t="s">
        <v>53</v>
      </c>
      <c r="W27" s="55"/>
      <c r="X27" s="55"/>
      <c r="Y27" s="55"/>
      <c r="Z27" s="56" t="s">
        <v>64</v>
      </c>
      <c r="AA27" s="15" t="s">
        <v>119</v>
      </c>
      <c r="AB27" s="54" t="s">
        <v>168</v>
      </c>
    </row>
    <row r="28" spans="1:28" s="1" customFormat="1" ht="76.5">
      <c r="A28" s="60"/>
      <c r="B28" s="60"/>
      <c r="C28" s="18" t="s">
        <v>68</v>
      </c>
      <c r="D28" s="18" t="s">
        <v>144</v>
      </c>
      <c r="E28" s="18" t="s">
        <v>104</v>
      </c>
      <c r="F28" s="18" t="s">
        <v>169</v>
      </c>
      <c r="G28" s="18" t="s">
        <v>80</v>
      </c>
      <c r="H28" s="18" t="s">
        <v>49</v>
      </c>
      <c r="I28" s="18">
        <v>10</v>
      </c>
      <c r="J28" s="18">
        <v>5</v>
      </c>
      <c r="K28" s="18" t="s">
        <v>146</v>
      </c>
      <c r="L28" s="2">
        <f t="shared" si="1"/>
        <v>50</v>
      </c>
      <c r="M28" s="18" t="s">
        <v>62</v>
      </c>
      <c r="N28" s="18">
        <v>5</v>
      </c>
      <c r="O28" s="18">
        <v>5</v>
      </c>
      <c r="P28" s="18">
        <v>10</v>
      </c>
      <c r="Q28" s="3">
        <f t="shared" si="11"/>
        <v>65</v>
      </c>
      <c r="R28" s="18">
        <f t="shared" si="12"/>
        <v>57.5</v>
      </c>
      <c r="S28" s="33" t="str">
        <f t="shared" si="6"/>
        <v>MEDIO</v>
      </c>
      <c r="T28" s="56" t="s">
        <v>63</v>
      </c>
      <c r="U28" s="55"/>
      <c r="V28" s="55"/>
      <c r="W28" s="55" t="s">
        <v>53</v>
      </c>
      <c r="X28" s="55"/>
      <c r="Y28" s="55"/>
      <c r="Z28" s="56" t="s">
        <v>64</v>
      </c>
      <c r="AA28" s="15" t="s">
        <v>170</v>
      </c>
      <c r="AB28" s="54" t="s">
        <v>171</v>
      </c>
    </row>
    <row r="29" spans="1:28" s="1" customFormat="1" ht="63.75">
      <c r="A29" s="60"/>
      <c r="B29" s="60"/>
      <c r="C29" s="18" t="s">
        <v>44</v>
      </c>
      <c r="D29" s="18" t="s">
        <v>158</v>
      </c>
      <c r="E29" s="18" t="s">
        <v>91</v>
      </c>
      <c r="F29" s="18" t="s">
        <v>172</v>
      </c>
      <c r="G29" s="18" t="s">
        <v>60</v>
      </c>
      <c r="H29" s="18" t="s">
        <v>173</v>
      </c>
      <c r="I29" s="18">
        <v>10</v>
      </c>
      <c r="J29" s="18">
        <v>5</v>
      </c>
      <c r="K29" s="18" t="s">
        <v>174</v>
      </c>
      <c r="L29" s="2">
        <f t="shared" si="1"/>
        <v>50</v>
      </c>
      <c r="M29" s="18" t="s">
        <v>62</v>
      </c>
      <c r="N29" s="18">
        <v>5</v>
      </c>
      <c r="O29" s="18">
        <v>5</v>
      </c>
      <c r="P29" s="18">
        <v>10</v>
      </c>
      <c r="Q29" s="3">
        <f t="shared" si="11"/>
        <v>65</v>
      </c>
      <c r="R29" s="18">
        <f t="shared" si="12"/>
        <v>57.5</v>
      </c>
      <c r="S29" s="33" t="str">
        <f t="shared" si="6"/>
        <v>MEDIO</v>
      </c>
      <c r="T29" s="56" t="s">
        <v>63</v>
      </c>
      <c r="U29" s="55"/>
      <c r="V29" s="55" t="s">
        <v>53</v>
      </c>
      <c r="W29" s="55"/>
      <c r="X29" s="55"/>
      <c r="Y29" s="55"/>
      <c r="Z29" s="56" t="s">
        <v>64</v>
      </c>
      <c r="AA29" s="15" t="s">
        <v>65</v>
      </c>
      <c r="AB29" s="54" t="s">
        <v>83</v>
      </c>
    </row>
    <row r="30" spans="1:28" s="1" customFormat="1" ht="47.25" customHeight="1">
      <c r="A30" s="60"/>
      <c r="B30" s="61" t="s">
        <v>175</v>
      </c>
      <c r="C30" s="19" t="s">
        <v>68</v>
      </c>
      <c r="D30" s="18" t="s">
        <v>144</v>
      </c>
      <c r="E30" s="18" t="s">
        <v>176</v>
      </c>
      <c r="F30" s="18" t="s">
        <v>177</v>
      </c>
      <c r="G30" s="19" t="s">
        <v>178</v>
      </c>
      <c r="H30" s="18"/>
      <c r="I30" s="18">
        <v>10</v>
      </c>
      <c r="J30" s="18">
        <v>5</v>
      </c>
      <c r="K30" s="18" t="s">
        <v>179</v>
      </c>
      <c r="L30" s="2">
        <f t="shared" si="1"/>
        <v>50</v>
      </c>
      <c r="M30" s="18" t="s">
        <v>62</v>
      </c>
      <c r="N30" s="18">
        <v>5</v>
      </c>
      <c r="O30" s="18">
        <v>5</v>
      </c>
      <c r="P30" s="18">
        <v>10</v>
      </c>
      <c r="Q30" s="3">
        <f t="shared" si="11"/>
        <v>65</v>
      </c>
      <c r="R30" s="18">
        <f t="shared" si="12"/>
        <v>57.5</v>
      </c>
      <c r="S30" s="33" t="str">
        <f t="shared" si="6"/>
        <v>MEDIO</v>
      </c>
      <c r="T30" s="56" t="s">
        <v>63</v>
      </c>
      <c r="U30" s="55"/>
      <c r="V30" s="55"/>
      <c r="W30" s="55" t="s">
        <v>53</v>
      </c>
      <c r="X30" s="55"/>
      <c r="Y30" s="55"/>
      <c r="Z30" s="56" t="s">
        <v>64</v>
      </c>
      <c r="AA30" s="15" t="s">
        <v>65</v>
      </c>
      <c r="AB30" s="54" t="s">
        <v>180</v>
      </c>
    </row>
    <row r="31" spans="1:28" s="1" customFormat="1" ht="63.75">
      <c r="A31" s="60"/>
      <c r="B31" s="62"/>
      <c r="C31" s="19" t="s">
        <v>68</v>
      </c>
      <c r="D31" s="18" t="s">
        <v>144</v>
      </c>
      <c r="E31" s="19" t="s">
        <v>181</v>
      </c>
      <c r="F31" s="18" t="s">
        <v>182</v>
      </c>
      <c r="G31" s="19" t="s">
        <v>178</v>
      </c>
      <c r="H31" s="18" t="s">
        <v>49</v>
      </c>
      <c r="I31" s="18">
        <v>10</v>
      </c>
      <c r="J31" s="18">
        <v>5</v>
      </c>
      <c r="K31" s="18" t="s">
        <v>146</v>
      </c>
      <c r="L31" s="2">
        <f t="shared" si="1"/>
        <v>50</v>
      </c>
      <c r="M31" s="18" t="s">
        <v>62</v>
      </c>
      <c r="N31" s="18">
        <v>10</v>
      </c>
      <c r="O31" s="18">
        <v>5</v>
      </c>
      <c r="P31" s="18">
        <v>10</v>
      </c>
      <c r="Q31" s="3">
        <f t="shared" si="9"/>
        <v>82.5</v>
      </c>
      <c r="R31" s="18">
        <f t="shared" si="10"/>
        <v>66.25</v>
      </c>
      <c r="S31" s="35" t="str">
        <f t="shared" si="6"/>
        <v>ALTO</v>
      </c>
      <c r="T31" s="56" t="s">
        <v>63</v>
      </c>
      <c r="U31" s="55"/>
      <c r="V31" s="55" t="s">
        <v>53</v>
      </c>
      <c r="W31" s="55"/>
      <c r="X31" s="55"/>
      <c r="Y31" s="55"/>
      <c r="Z31" s="56" t="s">
        <v>64</v>
      </c>
      <c r="AA31" s="15" t="s">
        <v>170</v>
      </c>
      <c r="AB31" s="54" t="s">
        <v>83</v>
      </c>
    </row>
    <row r="32" spans="1:28" s="1" customFormat="1" ht="63.75">
      <c r="A32" s="60"/>
      <c r="B32" s="63"/>
      <c r="C32" s="19" t="s">
        <v>68</v>
      </c>
      <c r="D32" s="18" t="s">
        <v>144</v>
      </c>
      <c r="E32" s="19" t="s">
        <v>176</v>
      </c>
      <c r="F32" s="18" t="s">
        <v>183</v>
      </c>
      <c r="G32" s="19" t="s">
        <v>178</v>
      </c>
      <c r="H32" s="18" t="s">
        <v>49</v>
      </c>
      <c r="I32" s="18">
        <v>10</v>
      </c>
      <c r="J32" s="18">
        <v>5</v>
      </c>
      <c r="K32" s="18" t="s">
        <v>146</v>
      </c>
      <c r="L32" s="2">
        <f t="shared" ref="L32" si="13">I32*J32</f>
        <v>50</v>
      </c>
      <c r="M32" s="18" t="s">
        <v>62</v>
      </c>
      <c r="N32" s="18">
        <v>10</v>
      </c>
      <c r="O32" s="18">
        <v>5</v>
      </c>
      <c r="P32" s="18">
        <v>10</v>
      </c>
      <c r="Q32" s="3">
        <f t="shared" ref="Q32" si="14">N32*3.5+O32*3.5+P32*3</f>
        <v>82.5</v>
      </c>
      <c r="R32" s="18">
        <f t="shared" ref="R32" si="15">0.5*L32+0.5*Q32</f>
        <v>66.25</v>
      </c>
      <c r="S32" s="35" t="str">
        <f t="shared" si="6"/>
        <v>ALTO</v>
      </c>
      <c r="T32" s="56" t="s">
        <v>63</v>
      </c>
      <c r="U32" s="55"/>
      <c r="V32" s="55"/>
      <c r="W32" s="55" t="s">
        <v>53</v>
      </c>
      <c r="X32" s="55"/>
      <c r="Y32" s="55"/>
      <c r="Z32" s="56" t="s">
        <v>64</v>
      </c>
      <c r="AA32" s="15" t="s">
        <v>82</v>
      </c>
      <c r="AB32" s="54" t="s">
        <v>83</v>
      </c>
    </row>
    <row r="33" spans="1:28" s="1" customFormat="1" ht="76.5">
      <c r="A33" s="60"/>
      <c r="B33" s="60" t="s">
        <v>184</v>
      </c>
      <c r="C33" s="18" t="s">
        <v>44</v>
      </c>
      <c r="D33" s="18" t="s">
        <v>185</v>
      </c>
      <c r="E33" s="18" t="s">
        <v>97</v>
      </c>
      <c r="F33" s="18" t="s">
        <v>186</v>
      </c>
      <c r="G33" s="18" t="s">
        <v>48</v>
      </c>
      <c r="H33" s="18" t="s">
        <v>49</v>
      </c>
      <c r="I33" s="18">
        <v>10</v>
      </c>
      <c r="J33" s="18">
        <v>5</v>
      </c>
      <c r="K33" s="18" t="s">
        <v>99</v>
      </c>
      <c r="L33" s="2">
        <f t="shared" si="1"/>
        <v>50</v>
      </c>
      <c r="M33" s="18" t="s">
        <v>62</v>
      </c>
      <c r="N33" s="18">
        <v>1</v>
      </c>
      <c r="O33" s="18">
        <v>5</v>
      </c>
      <c r="P33" s="18">
        <v>5</v>
      </c>
      <c r="Q33" s="3">
        <f>N33*3.5+O33*3.5+P33*3</f>
        <v>36</v>
      </c>
      <c r="R33" s="18">
        <f t="shared" si="10"/>
        <v>43</v>
      </c>
      <c r="S33" s="36" t="str">
        <f t="shared" si="6"/>
        <v>BAJO</v>
      </c>
      <c r="T33" s="56" t="s">
        <v>118</v>
      </c>
      <c r="U33" s="55"/>
      <c r="V33" s="55" t="s">
        <v>53</v>
      </c>
      <c r="W33" s="55"/>
      <c r="X33" s="55"/>
      <c r="Y33" s="55"/>
      <c r="Z33" s="56" t="s">
        <v>74</v>
      </c>
      <c r="AA33" s="15" t="s">
        <v>101</v>
      </c>
      <c r="AB33" s="54" t="s">
        <v>165</v>
      </c>
    </row>
    <row r="34" spans="1:28" s="1" customFormat="1" ht="99.75" customHeight="1">
      <c r="A34" s="60"/>
      <c r="B34" s="60"/>
      <c r="C34" s="18" t="s">
        <v>44</v>
      </c>
      <c r="D34" s="18" t="s">
        <v>187</v>
      </c>
      <c r="E34" s="18" t="s">
        <v>114</v>
      </c>
      <c r="F34" s="18" t="s">
        <v>188</v>
      </c>
      <c r="G34" s="18" t="s">
        <v>116</v>
      </c>
      <c r="H34" s="18" t="s">
        <v>49</v>
      </c>
      <c r="I34" s="18">
        <v>10</v>
      </c>
      <c r="J34" s="18">
        <v>5</v>
      </c>
      <c r="K34" s="18" t="s">
        <v>117</v>
      </c>
      <c r="L34" s="2">
        <f t="shared" si="1"/>
        <v>50</v>
      </c>
      <c r="M34" s="18" t="s">
        <v>62</v>
      </c>
      <c r="N34" s="18">
        <v>1</v>
      </c>
      <c r="O34" s="18">
        <v>1</v>
      </c>
      <c r="P34" s="18">
        <v>1</v>
      </c>
      <c r="Q34" s="3">
        <f t="shared" si="9"/>
        <v>10</v>
      </c>
      <c r="R34" s="18">
        <f t="shared" si="10"/>
        <v>30</v>
      </c>
      <c r="S34" s="34" t="str">
        <f t="shared" si="6"/>
        <v>NO SIGNIFICATIVO</v>
      </c>
      <c r="T34" s="56" t="s">
        <v>118</v>
      </c>
      <c r="U34" s="55"/>
      <c r="V34" s="55" t="s">
        <v>53</v>
      </c>
      <c r="W34" s="55"/>
      <c r="X34" s="55"/>
      <c r="Y34" s="55"/>
      <c r="Z34" s="56" t="s">
        <v>54</v>
      </c>
      <c r="AA34" s="15" t="s">
        <v>119</v>
      </c>
      <c r="AB34" s="54" t="s">
        <v>189</v>
      </c>
    </row>
    <row r="35" spans="1:28" s="1" customFormat="1" ht="63.75">
      <c r="A35" s="60"/>
      <c r="B35" s="60" t="s">
        <v>190</v>
      </c>
      <c r="C35" s="18" t="s">
        <v>44</v>
      </c>
      <c r="D35" s="18" t="s">
        <v>191</v>
      </c>
      <c r="E35" s="18" t="s">
        <v>192</v>
      </c>
      <c r="F35" s="18" t="s">
        <v>193</v>
      </c>
      <c r="G35" s="18" t="s">
        <v>194</v>
      </c>
      <c r="H35" s="18" t="s">
        <v>49</v>
      </c>
      <c r="I35" s="18">
        <v>10</v>
      </c>
      <c r="J35" s="18">
        <v>5</v>
      </c>
      <c r="K35" s="18" t="s">
        <v>153</v>
      </c>
      <c r="L35" s="2">
        <f t="shared" si="1"/>
        <v>50</v>
      </c>
      <c r="M35" s="18" t="s">
        <v>62</v>
      </c>
      <c r="N35" s="18">
        <v>1</v>
      </c>
      <c r="O35" s="18">
        <v>1</v>
      </c>
      <c r="P35" s="18">
        <v>1</v>
      </c>
      <c r="Q35" s="3">
        <f t="shared" si="9"/>
        <v>10</v>
      </c>
      <c r="R35" s="18">
        <f t="shared" si="10"/>
        <v>30</v>
      </c>
      <c r="S35" s="34" t="str">
        <f t="shared" si="6"/>
        <v>NO SIGNIFICATIVO</v>
      </c>
      <c r="T35" s="56" t="s">
        <v>63</v>
      </c>
      <c r="U35" s="55" t="s">
        <v>53</v>
      </c>
      <c r="V35" s="55"/>
      <c r="W35" s="55"/>
      <c r="X35" s="55"/>
      <c r="Y35" s="55"/>
      <c r="Z35" s="56" t="s">
        <v>64</v>
      </c>
      <c r="AA35" s="15" t="s">
        <v>195</v>
      </c>
      <c r="AB35" s="54" t="s">
        <v>196</v>
      </c>
    </row>
    <row r="36" spans="1:28" s="1" customFormat="1" ht="63.75">
      <c r="A36" s="60"/>
      <c r="B36" s="60"/>
      <c r="C36" s="18" t="s">
        <v>44</v>
      </c>
      <c r="D36" s="18" t="s">
        <v>197</v>
      </c>
      <c r="E36" s="18" t="s">
        <v>198</v>
      </c>
      <c r="F36" s="18" t="s">
        <v>199</v>
      </c>
      <c r="G36" s="18" t="s">
        <v>194</v>
      </c>
      <c r="H36" s="18" t="s">
        <v>49</v>
      </c>
      <c r="I36" s="18">
        <v>10</v>
      </c>
      <c r="J36" s="18">
        <v>5</v>
      </c>
      <c r="K36" s="18" t="s">
        <v>200</v>
      </c>
      <c r="L36" s="2">
        <f t="shared" si="1"/>
        <v>50</v>
      </c>
      <c r="M36" s="18" t="s">
        <v>62</v>
      </c>
      <c r="N36" s="18">
        <v>1</v>
      </c>
      <c r="O36" s="18">
        <v>1</v>
      </c>
      <c r="P36" s="18">
        <v>1</v>
      </c>
      <c r="Q36" s="3">
        <f t="shared" si="9"/>
        <v>10</v>
      </c>
      <c r="R36" s="18">
        <f t="shared" si="10"/>
        <v>30</v>
      </c>
      <c r="S36" s="34" t="str">
        <f t="shared" si="6"/>
        <v>NO SIGNIFICATIVO</v>
      </c>
      <c r="T36" s="56" t="s">
        <v>63</v>
      </c>
      <c r="U36" s="55" t="s">
        <v>53</v>
      </c>
      <c r="V36" s="55"/>
      <c r="W36" s="55"/>
      <c r="X36" s="55"/>
      <c r="Y36" s="55"/>
      <c r="Z36" s="56" t="s">
        <v>64</v>
      </c>
      <c r="AA36" s="15" t="s">
        <v>195</v>
      </c>
      <c r="AB36" s="54" t="s">
        <v>201</v>
      </c>
    </row>
    <row r="37" spans="1:28" s="1" customFormat="1" ht="76.5">
      <c r="A37" s="60"/>
      <c r="B37" s="60" t="s">
        <v>202</v>
      </c>
      <c r="C37" s="18" t="s">
        <v>44</v>
      </c>
      <c r="D37" s="18" t="s">
        <v>203</v>
      </c>
      <c r="E37" s="18" t="s">
        <v>58</v>
      </c>
      <c r="F37" s="18" t="s">
        <v>59</v>
      </c>
      <c r="G37" s="18" t="s">
        <v>60</v>
      </c>
      <c r="H37" s="18" t="s">
        <v>49</v>
      </c>
      <c r="I37" s="18">
        <v>10</v>
      </c>
      <c r="J37" s="18">
        <v>5</v>
      </c>
      <c r="K37" s="18" t="s">
        <v>61</v>
      </c>
      <c r="L37" s="2">
        <f t="shared" si="1"/>
        <v>50</v>
      </c>
      <c r="M37" s="18" t="s">
        <v>62</v>
      </c>
      <c r="N37" s="18">
        <v>5</v>
      </c>
      <c r="O37" s="18">
        <v>5</v>
      </c>
      <c r="P37" s="18">
        <v>10</v>
      </c>
      <c r="Q37" s="3">
        <f t="shared" si="9"/>
        <v>65</v>
      </c>
      <c r="R37" s="18">
        <f t="shared" si="10"/>
        <v>57.5</v>
      </c>
      <c r="S37" s="33" t="str">
        <f t="shared" si="6"/>
        <v>MEDIO</v>
      </c>
      <c r="T37" s="56" t="s">
        <v>63</v>
      </c>
      <c r="U37" s="55"/>
      <c r="V37" s="55" t="s">
        <v>53</v>
      </c>
      <c r="W37" s="55"/>
      <c r="X37" s="55"/>
      <c r="Y37" s="55"/>
      <c r="Z37" s="56" t="s">
        <v>64</v>
      </c>
      <c r="AA37" s="15" t="s">
        <v>65</v>
      </c>
      <c r="AB37" s="54" t="s">
        <v>204</v>
      </c>
    </row>
    <row r="38" spans="1:28" s="1" customFormat="1" ht="76.5">
      <c r="A38" s="60"/>
      <c r="B38" s="60"/>
      <c r="C38" s="18" t="s">
        <v>44</v>
      </c>
      <c r="D38" s="18" t="s">
        <v>144</v>
      </c>
      <c r="E38" s="18" t="s">
        <v>205</v>
      </c>
      <c r="F38" s="18" t="s">
        <v>206</v>
      </c>
      <c r="G38" s="18" t="s">
        <v>80</v>
      </c>
      <c r="H38" s="18" t="s">
        <v>49</v>
      </c>
      <c r="I38" s="18">
        <v>10</v>
      </c>
      <c r="J38" s="18">
        <v>5</v>
      </c>
      <c r="K38" s="18" t="s">
        <v>207</v>
      </c>
      <c r="L38" s="2">
        <f t="shared" si="1"/>
        <v>50</v>
      </c>
      <c r="M38" s="18" t="s">
        <v>62</v>
      </c>
      <c r="N38" s="18">
        <v>1</v>
      </c>
      <c r="O38" s="18">
        <v>5</v>
      </c>
      <c r="P38" s="18">
        <v>10</v>
      </c>
      <c r="Q38" s="3">
        <f t="shared" si="9"/>
        <v>51</v>
      </c>
      <c r="R38" s="18">
        <f t="shared" si="10"/>
        <v>50.5</v>
      </c>
      <c r="S38" s="33" t="str">
        <f t="shared" si="6"/>
        <v>MEDIO</v>
      </c>
      <c r="T38" s="56" t="s">
        <v>63</v>
      </c>
      <c r="U38" s="55"/>
      <c r="V38" s="55"/>
      <c r="W38" s="55" t="s">
        <v>53</v>
      </c>
      <c r="X38" s="55"/>
      <c r="Y38" s="55"/>
      <c r="Z38" s="56" t="s">
        <v>111</v>
      </c>
      <c r="AA38" s="15" t="s">
        <v>82</v>
      </c>
      <c r="AB38" s="54" t="s">
        <v>208</v>
      </c>
    </row>
    <row r="39" spans="1:28" s="1" customFormat="1" ht="75.75" customHeight="1">
      <c r="A39" s="60"/>
      <c r="B39" s="60" t="s">
        <v>209</v>
      </c>
      <c r="C39" s="18" t="s">
        <v>44</v>
      </c>
      <c r="D39" s="18" t="s">
        <v>158</v>
      </c>
      <c r="E39" s="18" t="s">
        <v>159</v>
      </c>
      <c r="F39" s="18" t="s">
        <v>210</v>
      </c>
      <c r="G39" s="18" t="s">
        <v>48</v>
      </c>
      <c r="H39" s="18" t="s">
        <v>49</v>
      </c>
      <c r="I39" s="18">
        <v>10</v>
      </c>
      <c r="J39" s="18">
        <v>5</v>
      </c>
      <c r="K39" s="18" t="s">
        <v>211</v>
      </c>
      <c r="L39" s="2">
        <f t="shared" si="1"/>
        <v>50</v>
      </c>
      <c r="M39" s="18" t="s">
        <v>51</v>
      </c>
      <c r="N39" s="18">
        <v>1</v>
      </c>
      <c r="O39" s="18">
        <v>5</v>
      </c>
      <c r="P39" s="18">
        <v>10</v>
      </c>
      <c r="Q39" s="3">
        <f t="shared" si="9"/>
        <v>51</v>
      </c>
      <c r="R39" s="18">
        <f t="shared" si="10"/>
        <v>50.5</v>
      </c>
      <c r="S39" s="33" t="str">
        <f t="shared" si="6"/>
        <v>MEDIO</v>
      </c>
      <c r="T39" s="56" t="s">
        <v>161</v>
      </c>
      <c r="U39" s="55"/>
      <c r="V39" s="55" t="s">
        <v>53</v>
      </c>
      <c r="W39" s="55"/>
      <c r="X39" s="55"/>
      <c r="Y39" s="55"/>
      <c r="Z39" s="56" t="s">
        <v>127</v>
      </c>
      <c r="AA39" s="15" t="s">
        <v>88</v>
      </c>
      <c r="AB39" s="54" t="s">
        <v>212</v>
      </c>
    </row>
    <row r="40" spans="1:28" s="1" customFormat="1" ht="76.5">
      <c r="A40" s="60"/>
      <c r="B40" s="60"/>
      <c r="C40" s="18" t="s">
        <v>44</v>
      </c>
      <c r="D40" s="18" t="s">
        <v>158</v>
      </c>
      <c r="E40" s="18" t="s">
        <v>91</v>
      </c>
      <c r="F40" s="18" t="s">
        <v>213</v>
      </c>
      <c r="G40" s="18" t="s">
        <v>60</v>
      </c>
      <c r="H40" s="18" t="s">
        <v>49</v>
      </c>
      <c r="I40" s="18">
        <v>10</v>
      </c>
      <c r="J40" s="18">
        <v>5</v>
      </c>
      <c r="K40" s="18" t="s">
        <v>87</v>
      </c>
      <c r="L40" s="2">
        <f t="shared" si="1"/>
        <v>50</v>
      </c>
      <c r="M40" s="18" t="s">
        <v>62</v>
      </c>
      <c r="N40" s="18">
        <v>1</v>
      </c>
      <c r="O40" s="18">
        <v>5</v>
      </c>
      <c r="P40" s="18">
        <v>10</v>
      </c>
      <c r="Q40" s="3">
        <f t="shared" si="9"/>
        <v>51</v>
      </c>
      <c r="R40" s="18">
        <f t="shared" si="10"/>
        <v>50.5</v>
      </c>
      <c r="S40" s="33" t="str">
        <f>IF(R40&lt;31,"NO SIGNIFICATIVO", IF(R40&lt;45, "BAJO", IF(R40&lt;55, "MEDIO", IF(R40&lt;65, "MEDIO", "ALTO"))))</f>
        <v>MEDIO</v>
      </c>
      <c r="T40" s="56" t="s">
        <v>63</v>
      </c>
      <c r="U40" s="55"/>
      <c r="V40" s="55" t="s">
        <v>53</v>
      </c>
      <c r="W40" s="55"/>
      <c r="X40" s="55"/>
      <c r="Y40" s="55"/>
      <c r="Z40" s="56" t="s">
        <v>64</v>
      </c>
      <c r="AA40" s="15" t="s">
        <v>65</v>
      </c>
      <c r="AB40" s="54" t="s">
        <v>135</v>
      </c>
    </row>
    <row r="41" spans="1:28" s="1" customFormat="1" ht="63.75">
      <c r="A41" s="60"/>
      <c r="B41" s="60"/>
      <c r="C41" s="18" t="s">
        <v>44</v>
      </c>
      <c r="D41" s="18" t="s">
        <v>214</v>
      </c>
      <c r="E41" s="18" t="s">
        <v>215</v>
      </c>
      <c r="F41" s="18" t="s">
        <v>216</v>
      </c>
      <c r="G41" s="18" t="s">
        <v>217</v>
      </c>
      <c r="H41" s="18" t="s">
        <v>49</v>
      </c>
      <c r="I41" s="18">
        <v>10</v>
      </c>
      <c r="J41" s="18">
        <v>5</v>
      </c>
      <c r="K41" s="18" t="s">
        <v>218</v>
      </c>
      <c r="L41" s="2">
        <f t="shared" si="1"/>
        <v>50</v>
      </c>
      <c r="M41" s="18" t="s">
        <v>62</v>
      </c>
      <c r="N41" s="18">
        <v>1</v>
      </c>
      <c r="O41" s="18">
        <v>1</v>
      </c>
      <c r="P41" s="18">
        <v>1</v>
      </c>
      <c r="Q41" s="3">
        <f t="shared" si="9"/>
        <v>10</v>
      </c>
      <c r="R41" s="18">
        <f t="shared" si="10"/>
        <v>30</v>
      </c>
      <c r="S41" s="34" t="str">
        <f t="shared" si="6"/>
        <v>NO SIGNIFICATIVO</v>
      </c>
      <c r="T41" s="15" t="s">
        <v>219</v>
      </c>
      <c r="U41" s="55"/>
      <c r="V41" s="55" t="s">
        <v>53</v>
      </c>
      <c r="W41" s="55"/>
      <c r="X41" s="55"/>
      <c r="Y41" s="55"/>
      <c r="Z41" s="56" t="s">
        <v>54</v>
      </c>
      <c r="AA41" s="15" t="s">
        <v>220</v>
      </c>
      <c r="AB41" s="54" t="s">
        <v>221</v>
      </c>
    </row>
    <row r="42" spans="1:28" s="1" customFormat="1" ht="81.75" customHeight="1">
      <c r="A42" s="60"/>
      <c r="B42" s="60" t="s">
        <v>222</v>
      </c>
      <c r="C42" s="18" t="s">
        <v>44</v>
      </c>
      <c r="D42" s="18" t="s">
        <v>158</v>
      </c>
      <c r="E42" s="18" t="s">
        <v>159</v>
      </c>
      <c r="F42" s="18" t="s">
        <v>223</v>
      </c>
      <c r="G42" s="18" t="s">
        <v>48</v>
      </c>
      <c r="H42" s="18" t="s">
        <v>49</v>
      </c>
      <c r="I42" s="18">
        <v>10</v>
      </c>
      <c r="J42" s="18">
        <v>5</v>
      </c>
      <c r="K42" s="18" t="s">
        <v>211</v>
      </c>
      <c r="L42" s="2">
        <f t="shared" si="1"/>
        <v>50</v>
      </c>
      <c r="M42" s="18" t="s">
        <v>51</v>
      </c>
      <c r="N42" s="18">
        <v>1</v>
      </c>
      <c r="O42" s="18">
        <v>1</v>
      </c>
      <c r="P42" s="18">
        <v>10</v>
      </c>
      <c r="Q42" s="3">
        <f t="shared" si="9"/>
        <v>37</v>
      </c>
      <c r="R42" s="18">
        <f t="shared" si="10"/>
        <v>43.5</v>
      </c>
      <c r="S42" s="36" t="str">
        <f t="shared" si="6"/>
        <v>BAJO</v>
      </c>
      <c r="T42" s="56" t="s">
        <v>161</v>
      </c>
      <c r="U42" s="55"/>
      <c r="V42" s="55" t="s">
        <v>53</v>
      </c>
      <c r="W42" s="55"/>
      <c r="X42" s="55"/>
      <c r="Y42" s="55"/>
      <c r="Z42" s="56" t="s">
        <v>54</v>
      </c>
      <c r="AA42" s="15" t="s">
        <v>88</v>
      </c>
      <c r="AB42" s="54" t="s">
        <v>224</v>
      </c>
    </row>
    <row r="43" spans="1:28" s="1" customFormat="1" ht="76.5">
      <c r="A43" s="60"/>
      <c r="B43" s="60"/>
      <c r="C43" s="18" t="s">
        <v>44</v>
      </c>
      <c r="D43" s="18" t="s">
        <v>144</v>
      </c>
      <c r="E43" s="18" t="s">
        <v>104</v>
      </c>
      <c r="F43" s="18" t="s">
        <v>225</v>
      </c>
      <c r="G43" s="18" t="s">
        <v>80</v>
      </c>
      <c r="H43" s="18" t="s">
        <v>49</v>
      </c>
      <c r="I43" s="18">
        <v>10</v>
      </c>
      <c r="J43" s="18">
        <v>5</v>
      </c>
      <c r="K43" s="18" t="s">
        <v>207</v>
      </c>
      <c r="L43" s="2">
        <f t="shared" si="1"/>
        <v>50</v>
      </c>
      <c r="M43" s="18" t="s">
        <v>62</v>
      </c>
      <c r="N43" s="18">
        <v>1</v>
      </c>
      <c r="O43" s="18">
        <v>5</v>
      </c>
      <c r="P43" s="18">
        <v>10</v>
      </c>
      <c r="Q43" s="3">
        <f t="shared" si="9"/>
        <v>51</v>
      </c>
      <c r="R43" s="18">
        <f t="shared" si="10"/>
        <v>50.5</v>
      </c>
      <c r="S43" s="33" t="str">
        <f t="shared" si="6"/>
        <v>MEDIO</v>
      </c>
      <c r="T43" s="56" t="s">
        <v>63</v>
      </c>
      <c r="U43" s="55"/>
      <c r="V43" s="55" t="s">
        <v>53</v>
      </c>
      <c r="W43" s="55"/>
      <c r="X43" s="55"/>
      <c r="Y43" s="55"/>
      <c r="Z43" s="56" t="s">
        <v>64</v>
      </c>
      <c r="AA43" s="15" t="s">
        <v>170</v>
      </c>
      <c r="AB43" s="54" t="s">
        <v>171</v>
      </c>
    </row>
    <row r="44" spans="1:28" s="1" customFormat="1" ht="76.5">
      <c r="A44" s="60"/>
      <c r="B44" s="60"/>
      <c r="C44" s="18" t="s">
        <v>44</v>
      </c>
      <c r="D44" s="18" t="s">
        <v>203</v>
      </c>
      <c r="E44" s="18" t="s">
        <v>91</v>
      </c>
      <c r="F44" s="18" t="s">
        <v>226</v>
      </c>
      <c r="G44" s="18" t="s">
        <v>60</v>
      </c>
      <c r="H44" s="18" t="s">
        <v>49</v>
      </c>
      <c r="I44" s="18">
        <v>10</v>
      </c>
      <c r="J44" s="18">
        <v>5</v>
      </c>
      <c r="K44" s="18" t="s">
        <v>87</v>
      </c>
      <c r="L44" s="2">
        <f t="shared" si="1"/>
        <v>50</v>
      </c>
      <c r="M44" s="18" t="s">
        <v>62</v>
      </c>
      <c r="N44" s="18">
        <v>1</v>
      </c>
      <c r="O44" s="18">
        <v>5</v>
      </c>
      <c r="P44" s="18">
        <v>10</v>
      </c>
      <c r="Q44" s="3">
        <f t="shared" si="9"/>
        <v>51</v>
      </c>
      <c r="R44" s="18">
        <f t="shared" si="10"/>
        <v>50.5</v>
      </c>
      <c r="S44" s="33" t="str">
        <f t="shared" si="6"/>
        <v>MEDIO</v>
      </c>
      <c r="T44" s="56" t="s">
        <v>63</v>
      </c>
      <c r="U44" s="55"/>
      <c r="V44" s="55" t="s">
        <v>53</v>
      </c>
      <c r="W44" s="55"/>
      <c r="X44" s="55"/>
      <c r="Y44" s="55"/>
      <c r="Z44" s="56" t="s">
        <v>64</v>
      </c>
      <c r="AA44" s="15" t="s">
        <v>65</v>
      </c>
      <c r="AB44" s="54" t="s">
        <v>227</v>
      </c>
    </row>
    <row r="45" spans="1:28" s="1" customFormat="1" ht="89.25">
      <c r="A45" s="60"/>
      <c r="B45" s="60"/>
      <c r="C45" s="18" t="s">
        <v>44</v>
      </c>
      <c r="D45" s="18" t="s">
        <v>144</v>
      </c>
      <c r="E45" s="18" t="s">
        <v>78</v>
      </c>
      <c r="F45" s="18" t="s">
        <v>228</v>
      </c>
      <c r="G45" s="18" t="s">
        <v>80</v>
      </c>
      <c r="H45" s="18" t="s">
        <v>49</v>
      </c>
      <c r="I45" s="18">
        <v>10</v>
      </c>
      <c r="J45" s="18">
        <v>5</v>
      </c>
      <c r="K45" s="18" t="s">
        <v>207</v>
      </c>
      <c r="L45" s="2">
        <f t="shared" si="1"/>
        <v>50</v>
      </c>
      <c r="M45" s="18" t="s">
        <v>62</v>
      </c>
      <c r="N45" s="18">
        <v>1</v>
      </c>
      <c r="O45" s="18">
        <v>5</v>
      </c>
      <c r="P45" s="18">
        <v>10</v>
      </c>
      <c r="Q45" s="3">
        <f t="shared" si="9"/>
        <v>51</v>
      </c>
      <c r="R45" s="18">
        <f t="shared" si="10"/>
        <v>50.5</v>
      </c>
      <c r="S45" s="33" t="str">
        <f t="shared" si="6"/>
        <v>MEDIO</v>
      </c>
      <c r="T45" s="56" t="s">
        <v>63</v>
      </c>
      <c r="U45" s="55"/>
      <c r="V45" s="55"/>
      <c r="W45" s="55" t="s">
        <v>53</v>
      </c>
      <c r="X45" s="55"/>
      <c r="Y45" s="55"/>
      <c r="Z45" s="56" t="s">
        <v>111</v>
      </c>
      <c r="AA45" s="15" t="s">
        <v>82</v>
      </c>
      <c r="AB45" s="54" t="s">
        <v>229</v>
      </c>
    </row>
    <row r="46" spans="1:28" s="1" customFormat="1" ht="63.75">
      <c r="A46" s="60"/>
      <c r="B46" s="60" t="s">
        <v>230</v>
      </c>
      <c r="C46" s="18" t="s">
        <v>44</v>
      </c>
      <c r="D46" s="18" t="s">
        <v>158</v>
      </c>
      <c r="E46" s="18" t="s">
        <v>159</v>
      </c>
      <c r="F46" s="18" t="s">
        <v>231</v>
      </c>
      <c r="G46" s="18" t="s">
        <v>48</v>
      </c>
      <c r="H46" s="18" t="s">
        <v>49</v>
      </c>
      <c r="I46" s="18">
        <v>10</v>
      </c>
      <c r="J46" s="18">
        <v>5</v>
      </c>
      <c r="K46" s="18" t="s">
        <v>211</v>
      </c>
      <c r="L46" s="2">
        <f t="shared" si="1"/>
        <v>50</v>
      </c>
      <c r="M46" s="18" t="s">
        <v>51</v>
      </c>
      <c r="N46" s="18">
        <v>1</v>
      </c>
      <c r="O46" s="18">
        <v>5</v>
      </c>
      <c r="P46" s="18">
        <v>10</v>
      </c>
      <c r="Q46" s="3">
        <f t="shared" si="9"/>
        <v>51</v>
      </c>
      <c r="R46" s="18">
        <f t="shared" si="10"/>
        <v>50.5</v>
      </c>
      <c r="S46" s="33" t="str">
        <f t="shared" si="6"/>
        <v>MEDIO</v>
      </c>
      <c r="T46" s="56" t="s">
        <v>161</v>
      </c>
      <c r="U46" s="55"/>
      <c r="V46" s="55" t="s">
        <v>53</v>
      </c>
      <c r="W46" s="55"/>
      <c r="X46" s="55"/>
      <c r="Y46" s="55"/>
      <c r="Z46" s="56" t="s">
        <v>54</v>
      </c>
      <c r="AA46" s="15" t="s">
        <v>88</v>
      </c>
      <c r="AB46" s="54" t="s">
        <v>224</v>
      </c>
    </row>
    <row r="47" spans="1:28" s="1" customFormat="1" ht="63.75">
      <c r="A47" s="60"/>
      <c r="B47" s="60"/>
      <c r="C47" s="18" t="s">
        <v>44</v>
      </c>
      <c r="D47" s="18" t="s">
        <v>203</v>
      </c>
      <c r="E47" s="18" t="s">
        <v>91</v>
      </c>
      <c r="F47" s="18" t="s">
        <v>232</v>
      </c>
      <c r="G47" s="18" t="s">
        <v>60</v>
      </c>
      <c r="H47" s="18" t="s">
        <v>49</v>
      </c>
      <c r="I47" s="18">
        <v>10</v>
      </c>
      <c r="J47" s="18">
        <v>5</v>
      </c>
      <c r="K47" s="18" t="s">
        <v>87</v>
      </c>
      <c r="L47" s="2">
        <f t="shared" si="1"/>
        <v>50</v>
      </c>
      <c r="M47" s="18" t="s">
        <v>62</v>
      </c>
      <c r="N47" s="18">
        <v>1</v>
      </c>
      <c r="O47" s="18">
        <v>5</v>
      </c>
      <c r="P47" s="18">
        <v>10</v>
      </c>
      <c r="Q47" s="3">
        <f t="shared" si="9"/>
        <v>51</v>
      </c>
      <c r="R47" s="18">
        <f t="shared" si="10"/>
        <v>50.5</v>
      </c>
      <c r="S47" s="33" t="str">
        <f t="shared" si="6"/>
        <v>MEDIO</v>
      </c>
      <c r="T47" s="56" t="s">
        <v>63</v>
      </c>
      <c r="U47" s="55"/>
      <c r="V47" s="55" t="s">
        <v>53</v>
      </c>
      <c r="W47" s="55"/>
      <c r="X47" s="55"/>
      <c r="Y47" s="55"/>
      <c r="Z47" s="56" t="s">
        <v>54</v>
      </c>
      <c r="AA47" s="15" t="s">
        <v>65</v>
      </c>
      <c r="AB47" s="54" t="s">
        <v>233</v>
      </c>
    </row>
    <row r="48" spans="1:28" s="1" customFormat="1" ht="78.75" customHeight="1">
      <c r="A48" s="60"/>
      <c r="B48" s="60"/>
      <c r="C48" s="18" t="s">
        <v>44</v>
      </c>
      <c r="D48" s="18" t="s">
        <v>187</v>
      </c>
      <c r="E48" s="18" t="s">
        <v>114</v>
      </c>
      <c r="F48" s="18" t="s">
        <v>234</v>
      </c>
      <c r="G48" s="18" t="s">
        <v>167</v>
      </c>
      <c r="H48" s="18" t="s">
        <v>49</v>
      </c>
      <c r="I48" s="18">
        <v>10</v>
      </c>
      <c r="J48" s="18">
        <v>5</v>
      </c>
      <c r="K48" s="18" t="s">
        <v>117</v>
      </c>
      <c r="L48" s="2">
        <f t="shared" si="1"/>
        <v>50</v>
      </c>
      <c r="M48" s="18" t="s">
        <v>62</v>
      </c>
      <c r="N48" s="18">
        <v>1</v>
      </c>
      <c r="O48" s="18">
        <v>1</v>
      </c>
      <c r="P48" s="18">
        <v>1</v>
      </c>
      <c r="Q48" s="3">
        <f t="shared" si="9"/>
        <v>10</v>
      </c>
      <c r="R48" s="18">
        <f t="shared" si="10"/>
        <v>30</v>
      </c>
      <c r="S48" s="34" t="str">
        <f t="shared" si="6"/>
        <v>NO SIGNIFICATIVO</v>
      </c>
      <c r="T48" s="56" t="s">
        <v>235</v>
      </c>
      <c r="U48" s="55"/>
      <c r="V48" s="55" t="s">
        <v>53</v>
      </c>
      <c r="W48" s="55"/>
      <c r="X48" s="55"/>
      <c r="Y48" s="55"/>
      <c r="Z48" s="56" t="s">
        <v>236</v>
      </c>
      <c r="AA48" s="15" t="s">
        <v>119</v>
      </c>
      <c r="AB48" s="54" t="s">
        <v>237</v>
      </c>
    </row>
    <row r="49" spans="1:28" s="1" customFormat="1" ht="89.25">
      <c r="A49" s="60"/>
      <c r="B49" s="60"/>
      <c r="C49" s="18" t="s">
        <v>44</v>
      </c>
      <c r="D49" s="18" t="s">
        <v>203</v>
      </c>
      <c r="E49" s="18" t="s">
        <v>104</v>
      </c>
      <c r="F49" s="18" t="s">
        <v>238</v>
      </c>
      <c r="G49" s="18" t="s">
        <v>80</v>
      </c>
      <c r="H49" s="18" t="s">
        <v>49</v>
      </c>
      <c r="I49" s="18">
        <v>10</v>
      </c>
      <c r="J49" s="18">
        <v>5</v>
      </c>
      <c r="K49" s="18" t="s">
        <v>207</v>
      </c>
      <c r="L49" s="2">
        <f t="shared" si="1"/>
        <v>50</v>
      </c>
      <c r="M49" s="18" t="s">
        <v>62</v>
      </c>
      <c r="N49" s="18">
        <v>1</v>
      </c>
      <c r="O49" s="18">
        <v>5</v>
      </c>
      <c r="P49" s="18">
        <v>10</v>
      </c>
      <c r="Q49" s="3">
        <f t="shared" ref="Q49:Q52" si="16">N49*3.5+O49*3.5+P49*3</f>
        <v>51</v>
      </c>
      <c r="R49" s="18">
        <f t="shared" ref="R49:R52" si="17">0.5*L49+0.5*Q49</f>
        <v>50.5</v>
      </c>
      <c r="S49" s="33" t="str">
        <f t="shared" si="6"/>
        <v>MEDIO</v>
      </c>
      <c r="T49" s="56" t="s">
        <v>63</v>
      </c>
      <c r="U49" s="55"/>
      <c r="V49" s="55" t="s">
        <v>53</v>
      </c>
      <c r="W49" s="55"/>
      <c r="X49" s="55"/>
      <c r="Y49" s="55"/>
      <c r="Z49" s="56" t="s">
        <v>64</v>
      </c>
      <c r="AA49" s="15" t="s">
        <v>170</v>
      </c>
      <c r="AB49" s="54" t="s">
        <v>239</v>
      </c>
    </row>
    <row r="50" spans="1:28" s="1" customFormat="1" ht="63.75">
      <c r="A50" s="60"/>
      <c r="B50" s="60" t="s">
        <v>240</v>
      </c>
      <c r="C50" s="18" t="s">
        <v>44</v>
      </c>
      <c r="D50" s="18" t="s">
        <v>158</v>
      </c>
      <c r="E50" s="18" t="s">
        <v>159</v>
      </c>
      <c r="F50" s="18" t="s">
        <v>241</v>
      </c>
      <c r="G50" s="18" t="s">
        <v>242</v>
      </c>
      <c r="H50" s="18" t="s">
        <v>49</v>
      </c>
      <c r="I50" s="18">
        <v>10</v>
      </c>
      <c r="J50" s="18">
        <v>5</v>
      </c>
      <c r="K50" s="18" t="s">
        <v>87</v>
      </c>
      <c r="L50" s="2">
        <f t="shared" si="1"/>
        <v>50</v>
      </c>
      <c r="M50" s="18" t="s">
        <v>51</v>
      </c>
      <c r="N50" s="18">
        <v>1</v>
      </c>
      <c r="O50" s="18">
        <v>5</v>
      </c>
      <c r="P50" s="18">
        <v>10</v>
      </c>
      <c r="Q50" s="3">
        <f t="shared" si="16"/>
        <v>51</v>
      </c>
      <c r="R50" s="18">
        <f t="shared" si="17"/>
        <v>50.5</v>
      </c>
      <c r="S50" s="33" t="str">
        <f t="shared" si="6"/>
        <v>MEDIO</v>
      </c>
      <c r="T50" s="56" t="s">
        <v>243</v>
      </c>
      <c r="U50" s="55"/>
      <c r="V50" s="55" t="s">
        <v>53</v>
      </c>
      <c r="W50" s="55"/>
      <c r="X50" s="55"/>
      <c r="Y50" s="55"/>
      <c r="Z50" s="56" t="s">
        <v>74</v>
      </c>
      <c r="AA50" s="15" t="s">
        <v>244</v>
      </c>
      <c r="AB50" s="54" t="s">
        <v>245</v>
      </c>
    </row>
    <row r="51" spans="1:28" s="1" customFormat="1" ht="76.5">
      <c r="A51" s="60"/>
      <c r="B51" s="60"/>
      <c r="C51" s="18" t="s">
        <v>44</v>
      </c>
      <c r="D51" s="18" t="s">
        <v>185</v>
      </c>
      <c r="E51" s="18" t="s">
        <v>97</v>
      </c>
      <c r="F51" s="18" t="s">
        <v>246</v>
      </c>
      <c r="G51" s="18" t="s">
        <v>48</v>
      </c>
      <c r="H51" s="18" t="s">
        <v>49</v>
      </c>
      <c r="I51" s="18">
        <v>10</v>
      </c>
      <c r="J51" s="18">
        <v>5</v>
      </c>
      <c r="K51" s="18" t="s">
        <v>99</v>
      </c>
      <c r="L51" s="2">
        <f t="shared" si="1"/>
        <v>50</v>
      </c>
      <c r="M51" s="18" t="s">
        <v>62</v>
      </c>
      <c r="N51" s="18">
        <v>1</v>
      </c>
      <c r="O51" s="18">
        <v>5</v>
      </c>
      <c r="P51" s="18">
        <v>10</v>
      </c>
      <c r="Q51" s="3">
        <f t="shared" si="16"/>
        <v>51</v>
      </c>
      <c r="R51" s="18">
        <f t="shared" si="17"/>
        <v>50.5</v>
      </c>
      <c r="S51" s="33" t="str">
        <f t="shared" si="6"/>
        <v>MEDIO</v>
      </c>
      <c r="T51" s="15" t="s">
        <v>219</v>
      </c>
      <c r="U51" s="55"/>
      <c r="V51" s="55" t="s">
        <v>53</v>
      </c>
      <c r="W51" s="55"/>
      <c r="X51" s="55"/>
      <c r="Y51" s="55"/>
      <c r="Z51" s="56" t="s">
        <v>74</v>
      </c>
      <c r="AA51" s="15" t="s">
        <v>101</v>
      </c>
      <c r="AB51" s="54" t="s">
        <v>165</v>
      </c>
    </row>
    <row r="52" spans="1:28" s="1" customFormat="1" ht="100.5" customHeight="1">
      <c r="A52" s="60"/>
      <c r="B52" s="60"/>
      <c r="C52" s="18" t="s">
        <v>44</v>
      </c>
      <c r="D52" s="18" t="s">
        <v>187</v>
      </c>
      <c r="E52" s="18" t="s">
        <v>114</v>
      </c>
      <c r="F52" s="18" t="s">
        <v>247</v>
      </c>
      <c r="G52" s="18" t="s">
        <v>167</v>
      </c>
      <c r="H52" s="18" t="s">
        <v>49</v>
      </c>
      <c r="I52" s="18">
        <v>10</v>
      </c>
      <c r="J52" s="18">
        <v>5</v>
      </c>
      <c r="K52" s="18" t="s">
        <v>117</v>
      </c>
      <c r="L52" s="2">
        <f t="shared" si="1"/>
        <v>50</v>
      </c>
      <c r="M52" s="18" t="s">
        <v>62</v>
      </c>
      <c r="N52" s="18">
        <v>1</v>
      </c>
      <c r="O52" s="18">
        <v>1</v>
      </c>
      <c r="P52" s="18">
        <v>1</v>
      </c>
      <c r="Q52" s="3">
        <f t="shared" si="16"/>
        <v>10</v>
      </c>
      <c r="R52" s="18">
        <f t="shared" si="17"/>
        <v>30</v>
      </c>
      <c r="S52" s="34" t="str">
        <f t="shared" si="6"/>
        <v>NO SIGNIFICATIVO</v>
      </c>
      <c r="T52" s="15" t="s">
        <v>219</v>
      </c>
      <c r="U52" s="55"/>
      <c r="V52" s="55" t="s">
        <v>53</v>
      </c>
      <c r="W52" s="55"/>
      <c r="X52" s="55"/>
      <c r="Y52" s="55"/>
      <c r="Z52" s="56" t="s">
        <v>236</v>
      </c>
      <c r="AA52" s="15" t="s">
        <v>119</v>
      </c>
      <c r="AB52" s="54" t="s">
        <v>248</v>
      </c>
    </row>
    <row r="53" spans="1:28" s="1" customFormat="1" ht="76.5">
      <c r="A53" s="60"/>
      <c r="B53" s="60" t="s">
        <v>249</v>
      </c>
      <c r="C53" s="18" t="s">
        <v>44</v>
      </c>
      <c r="D53" s="18" t="s">
        <v>250</v>
      </c>
      <c r="E53" s="18" t="s">
        <v>251</v>
      </c>
      <c r="F53" s="18" t="s">
        <v>252</v>
      </c>
      <c r="G53" s="18" t="s">
        <v>80</v>
      </c>
      <c r="H53" s="18" t="s">
        <v>49</v>
      </c>
      <c r="I53" s="18">
        <v>10</v>
      </c>
      <c r="J53" s="18">
        <v>5</v>
      </c>
      <c r="K53" s="18" t="s">
        <v>253</v>
      </c>
      <c r="L53" s="2">
        <f t="shared" si="1"/>
        <v>50</v>
      </c>
      <c r="M53" s="18" t="s">
        <v>62</v>
      </c>
      <c r="N53" s="18">
        <v>1</v>
      </c>
      <c r="O53" s="18">
        <v>5</v>
      </c>
      <c r="P53" s="18">
        <v>10</v>
      </c>
      <c r="Q53" s="3">
        <f t="shared" ref="Q53:Q58" si="18">N53*3.5+O53*3.5+P53*3</f>
        <v>51</v>
      </c>
      <c r="R53" s="18">
        <f t="shared" ref="R53:R58" si="19">0.5*L53+0.5*Q53</f>
        <v>50.5</v>
      </c>
      <c r="S53" s="33" t="str">
        <f t="shared" si="6"/>
        <v>MEDIO</v>
      </c>
      <c r="T53" s="56" t="s">
        <v>63</v>
      </c>
      <c r="U53" s="55"/>
      <c r="V53" s="55" t="s">
        <v>53</v>
      </c>
      <c r="W53" s="55"/>
      <c r="X53" s="55"/>
      <c r="Y53" s="55"/>
      <c r="Z53" s="56" t="s">
        <v>54</v>
      </c>
      <c r="AA53" s="15" t="s">
        <v>254</v>
      </c>
      <c r="AB53" s="54" t="s">
        <v>255</v>
      </c>
    </row>
    <row r="54" spans="1:28" s="1" customFormat="1" ht="63.75">
      <c r="A54" s="60"/>
      <c r="B54" s="60"/>
      <c r="C54" s="18" t="s">
        <v>44</v>
      </c>
      <c r="D54" s="18" t="s">
        <v>158</v>
      </c>
      <c r="E54" s="18" t="s">
        <v>159</v>
      </c>
      <c r="F54" s="18" t="s">
        <v>256</v>
      </c>
      <c r="G54" s="18" t="s">
        <v>48</v>
      </c>
      <c r="H54" s="18" t="s">
        <v>49</v>
      </c>
      <c r="I54" s="18">
        <v>10</v>
      </c>
      <c r="J54" s="18">
        <v>5</v>
      </c>
      <c r="K54" s="18" t="s">
        <v>87</v>
      </c>
      <c r="L54" s="2">
        <f t="shared" si="1"/>
        <v>50</v>
      </c>
      <c r="M54" s="18" t="s">
        <v>51</v>
      </c>
      <c r="N54" s="18">
        <v>1</v>
      </c>
      <c r="O54" s="18">
        <v>5</v>
      </c>
      <c r="P54" s="18">
        <v>10</v>
      </c>
      <c r="Q54" s="3">
        <f t="shared" si="18"/>
        <v>51</v>
      </c>
      <c r="R54" s="18">
        <f t="shared" si="19"/>
        <v>50.5</v>
      </c>
      <c r="S54" s="33" t="str">
        <f t="shared" si="6"/>
        <v>MEDIO</v>
      </c>
      <c r="T54" s="56" t="s">
        <v>161</v>
      </c>
      <c r="U54" s="55"/>
      <c r="V54" s="55" t="s">
        <v>53</v>
      </c>
      <c r="W54" s="55"/>
      <c r="X54" s="55"/>
      <c r="Y54" s="55"/>
      <c r="Z54" s="56" t="s">
        <v>54</v>
      </c>
      <c r="AA54" s="15" t="s">
        <v>88</v>
      </c>
      <c r="AB54" s="54" t="s">
        <v>212</v>
      </c>
    </row>
    <row r="55" spans="1:28" s="1" customFormat="1" ht="63.75">
      <c r="A55" s="60"/>
      <c r="B55" s="60"/>
      <c r="C55" s="18" t="s">
        <v>44</v>
      </c>
      <c r="D55" s="18" t="s">
        <v>203</v>
      </c>
      <c r="E55" s="18" t="s">
        <v>91</v>
      </c>
      <c r="F55" s="18" t="s">
        <v>257</v>
      </c>
      <c r="G55" s="18" t="s">
        <v>60</v>
      </c>
      <c r="H55" s="18" t="s">
        <v>49</v>
      </c>
      <c r="I55" s="18">
        <v>10</v>
      </c>
      <c r="J55" s="18">
        <v>5</v>
      </c>
      <c r="K55" s="18" t="s">
        <v>87</v>
      </c>
      <c r="L55" s="2">
        <f t="shared" si="1"/>
        <v>50</v>
      </c>
      <c r="M55" s="18" t="s">
        <v>62</v>
      </c>
      <c r="N55" s="18">
        <v>1</v>
      </c>
      <c r="O55" s="18">
        <v>5</v>
      </c>
      <c r="P55" s="18">
        <v>10</v>
      </c>
      <c r="Q55" s="3">
        <f t="shared" si="18"/>
        <v>51</v>
      </c>
      <c r="R55" s="18">
        <f t="shared" si="19"/>
        <v>50.5</v>
      </c>
      <c r="S55" s="33" t="str">
        <f t="shared" si="6"/>
        <v>MEDIO</v>
      </c>
      <c r="T55" s="56" t="s">
        <v>63</v>
      </c>
      <c r="U55" s="55"/>
      <c r="V55" s="55" t="s">
        <v>53</v>
      </c>
      <c r="W55" s="55"/>
      <c r="X55" s="55"/>
      <c r="Y55" s="55"/>
      <c r="Z55" s="56" t="s">
        <v>64</v>
      </c>
      <c r="AA55" s="15" t="s">
        <v>65</v>
      </c>
      <c r="AB55" s="54" t="s">
        <v>233</v>
      </c>
    </row>
    <row r="56" spans="1:28" s="1" customFormat="1" ht="63.75">
      <c r="A56" s="60"/>
      <c r="B56" s="60"/>
      <c r="C56" s="18" t="s">
        <v>44</v>
      </c>
      <c r="D56" s="18" t="s">
        <v>214</v>
      </c>
      <c r="E56" s="18" t="s">
        <v>215</v>
      </c>
      <c r="F56" s="18" t="s">
        <v>258</v>
      </c>
      <c r="G56" s="18" t="s">
        <v>217</v>
      </c>
      <c r="H56" s="18" t="s">
        <v>49</v>
      </c>
      <c r="I56" s="18">
        <v>10</v>
      </c>
      <c r="J56" s="18">
        <v>5</v>
      </c>
      <c r="K56" s="18" t="s">
        <v>218</v>
      </c>
      <c r="L56" s="2">
        <f t="shared" si="1"/>
        <v>50</v>
      </c>
      <c r="M56" s="18" t="s">
        <v>62</v>
      </c>
      <c r="N56" s="18">
        <v>1</v>
      </c>
      <c r="O56" s="18">
        <v>1</v>
      </c>
      <c r="P56" s="18">
        <v>1</v>
      </c>
      <c r="Q56" s="3">
        <f t="shared" si="18"/>
        <v>10</v>
      </c>
      <c r="R56" s="18">
        <f t="shared" si="19"/>
        <v>30</v>
      </c>
      <c r="S56" s="34" t="str">
        <f t="shared" si="6"/>
        <v>NO SIGNIFICATIVO</v>
      </c>
      <c r="T56" s="56" t="s">
        <v>259</v>
      </c>
      <c r="U56" s="55"/>
      <c r="V56" s="55" t="s">
        <v>53</v>
      </c>
      <c r="W56" s="55"/>
      <c r="X56" s="55"/>
      <c r="Y56" s="55"/>
      <c r="Z56" s="56" t="s">
        <v>54</v>
      </c>
      <c r="AA56" s="15" t="s">
        <v>220</v>
      </c>
      <c r="AB56" s="54" t="s">
        <v>221</v>
      </c>
    </row>
    <row r="57" spans="1:28" s="1" customFormat="1" ht="63.75">
      <c r="A57" s="60"/>
      <c r="B57" s="60"/>
      <c r="C57" s="18" t="s">
        <v>44</v>
      </c>
      <c r="D57" s="16" t="s">
        <v>185</v>
      </c>
      <c r="E57" s="18" t="s">
        <v>97</v>
      </c>
      <c r="F57" s="18" t="s">
        <v>260</v>
      </c>
      <c r="G57" s="18" t="s">
        <v>48</v>
      </c>
      <c r="H57" s="18" t="s">
        <v>49</v>
      </c>
      <c r="I57" s="18">
        <v>10</v>
      </c>
      <c r="J57" s="18">
        <v>5</v>
      </c>
      <c r="K57" s="18" t="s">
        <v>99</v>
      </c>
      <c r="L57" s="2">
        <f t="shared" si="1"/>
        <v>50</v>
      </c>
      <c r="M57" s="18" t="s">
        <v>62</v>
      </c>
      <c r="N57" s="18">
        <v>1</v>
      </c>
      <c r="O57" s="18">
        <v>5</v>
      </c>
      <c r="P57" s="18">
        <v>5</v>
      </c>
      <c r="Q57" s="3">
        <f t="shared" si="18"/>
        <v>36</v>
      </c>
      <c r="R57" s="18">
        <f t="shared" si="19"/>
        <v>43</v>
      </c>
      <c r="S57" s="36" t="str">
        <f t="shared" si="6"/>
        <v>BAJO</v>
      </c>
      <c r="T57" s="56" t="s">
        <v>118</v>
      </c>
      <c r="U57" s="55"/>
      <c r="V57" s="55" t="s">
        <v>53</v>
      </c>
      <c r="W57" s="55"/>
      <c r="X57" s="55"/>
      <c r="Y57" s="55"/>
      <c r="Z57" s="56" t="s">
        <v>54</v>
      </c>
      <c r="AA57" s="15" t="s">
        <v>101</v>
      </c>
      <c r="AB57" s="54" t="s">
        <v>261</v>
      </c>
    </row>
    <row r="58" spans="1:28" s="1" customFormat="1" ht="64.5" customHeight="1">
      <c r="A58" s="60"/>
      <c r="B58" s="60"/>
      <c r="C58" s="18" t="s">
        <v>44</v>
      </c>
      <c r="D58" s="18" t="s">
        <v>262</v>
      </c>
      <c r="E58" s="18" t="s">
        <v>263</v>
      </c>
      <c r="F58" s="18" t="s">
        <v>264</v>
      </c>
      <c r="G58" s="18" t="s">
        <v>152</v>
      </c>
      <c r="H58" s="18" t="s">
        <v>49</v>
      </c>
      <c r="I58" s="18">
        <v>10</v>
      </c>
      <c r="J58" s="18">
        <v>5</v>
      </c>
      <c r="K58" s="18" t="s">
        <v>153</v>
      </c>
      <c r="L58" s="2">
        <f t="shared" si="1"/>
        <v>50</v>
      </c>
      <c r="M58" s="18" t="s">
        <v>62</v>
      </c>
      <c r="N58" s="18">
        <v>1</v>
      </c>
      <c r="O58" s="18">
        <v>1</v>
      </c>
      <c r="P58" s="18">
        <v>1</v>
      </c>
      <c r="Q58" s="3">
        <f t="shared" si="18"/>
        <v>10</v>
      </c>
      <c r="R58" s="18">
        <f t="shared" si="19"/>
        <v>30</v>
      </c>
      <c r="S58" s="34" t="str">
        <f t="shared" si="6"/>
        <v>NO SIGNIFICATIVO</v>
      </c>
      <c r="T58" s="56" t="s">
        <v>259</v>
      </c>
      <c r="U58" s="55"/>
      <c r="V58" s="55" t="s">
        <v>53</v>
      </c>
      <c r="W58" s="55"/>
      <c r="X58" s="55"/>
      <c r="Y58" s="55"/>
      <c r="Z58" s="56" t="s">
        <v>54</v>
      </c>
      <c r="AA58" s="15" t="s">
        <v>155</v>
      </c>
      <c r="AB58" s="54" t="s">
        <v>265</v>
      </c>
    </row>
    <row r="59" spans="1:28" s="1" customFormat="1" ht="68.25" customHeight="1">
      <c r="A59" s="60" t="s">
        <v>266</v>
      </c>
      <c r="B59" s="60" t="s">
        <v>267</v>
      </c>
      <c r="C59" s="18" t="s">
        <v>68</v>
      </c>
      <c r="D59" s="18" t="s">
        <v>268</v>
      </c>
      <c r="E59" s="18" t="s">
        <v>269</v>
      </c>
      <c r="F59" s="18" t="s">
        <v>270</v>
      </c>
      <c r="G59" s="18" t="s">
        <v>48</v>
      </c>
      <c r="H59" s="18" t="s">
        <v>49</v>
      </c>
      <c r="I59" s="18">
        <v>10</v>
      </c>
      <c r="J59" s="18">
        <v>5</v>
      </c>
      <c r="K59" s="13" t="s">
        <v>271</v>
      </c>
      <c r="L59" s="2">
        <f t="shared" si="1"/>
        <v>50</v>
      </c>
      <c r="M59" s="18" t="s">
        <v>51</v>
      </c>
      <c r="N59" s="18">
        <v>10</v>
      </c>
      <c r="O59" s="18">
        <v>10</v>
      </c>
      <c r="P59" s="18">
        <v>10</v>
      </c>
      <c r="Q59" s="3">
        <f t="shared" ref="Q59:Q62" si="20">N59*3.5+O59*3.5+P59*3</f>
        <v>100</v>
      </c>
      <c r="R59" s="18">
        <f t="shared" ref="R59:R62" si="21">0.5*L59+0.5*Q59</f>
        <v>75</v>
      </c>
      <c r="S59" s="35" t="str">
        <f t="shared" si="6"/>
        <v>ALTO</v>
      </c>
      <c r="T59" s="56" t="s">
        <v>272</v>
      </c>
      <c r="U59" s="55"/>
      <c r="V59" s="55" t="s">
        <v>53</v>
      </c>
      <c r="W59" s="55"/>
      <c r="X59" s="55"/>
      <c r="Y59" s="55"/>
      <c r="Z59" s="56" t="s">
        <v>236</v>
      </c>
      <c r="AA59" s="15" t="s">
        <v>273</v>
      </c>
      <c r="AB59" s="54" t="s">
        <v>274</v>
      </c>
    </row>
    <row r="60" spans="1:28" s="1" customFormat="1" ht="72.75" customHeight="1">
      <c r="A60" s="60"/>
      <c r="B60" s="60"/>
      <c r="C60" s="18" t="s">
        <v>68</v>
      </c>
      <c r="D60" s="18" t="s">
        <v>275</v>
      </c>
      <c r="E60" s="18" t="s">
        <v>150</v>
      </c>
      <c r="F60" s="18" t="s">
        <v>276</v>
      </c>
      <c r="G60" s="18" t="s">
        <v>277</v>
      </c>
      <c r="H60" s="18" t="s">
        <v>49</v>
      </c>
      <c r="I60" s="18">
        <v>10</v>
      </c>
      <c r="J60" s="18">
        <v>5</v>
      </c>
      <c r="K60" s="18" t="s">
        <v>278</v>
      </c>
      <c r="L60" s="2">
        <f t="shared" si="1"/>
        <v>50</v>
      </c>
      <c r="M60" s="18" t="s">
        <v>62</v>
      </c>
      <c r="N60" s="18">
        <v>10</v>
      </c>
      <c r="O60" s="18">
        <v>10</v>
      </c>
      <c r="P60" s="18">
        <v>10</v>
      </c>
      <c r="Q60" s="3">
        <f t="shared" si="20"/>
        <v>100</v>
      </c>
      <c r="R60" s="18">
        <f t="shared" si="21"/>
        <v>75</v>
      </c>
      <c r="S60" s="35" t="str">
        <f t="shared" si="6"/>
        <v>ALTO</v>
      </c>
      <c r="T60" s="56" t="s">
        <v>279</v>
      </c>
      <c r="U60" s="55"/>
      <c r="V60" s="55" t="s">
        <v>53</v>
      </c>
      <c r="W60" s="55"/>
      <c r="X60" s="55"/>
      <c r="Y60" s="55"/>
      <c r="Z60" s="56" t="s">
        <v>236</v>
      </c>
      <c r="AA60" s="15" t="s">
        <v>280</v>
      </c>
      <c r="AB60" s="54" t="s">
        <v>281</v>
      </c>
    </row>
    <row r="61" spans="1:28" s="1" customFormat="1" ht="89.25">
      <c r="A61" s="60"/>
      <c r="B61" s="60"/>
      <c r="C61" s="18" t="s">
        <v>44</v>
      </c>
      <c r="D61" s="18" t="s">
        <v>282</v>
      </c>
      <c r="E61" s="18" t="s">
        <v>283</v>
      </c>
      <c r="F61" s="18" t="s">
        <v>284</v>
      </c>
      <c r="G61" s="18" t="s">
        <v>285</v>
      </c>
      <c r="H61" s="18" t="s">
        <v>49</v>
      </c>
      <c r="I61" s="18">
        <v>1</v>
      </c>
      <c r="J61" s="18">
        <v>1</v>
      </c>
      <c r="K61" s="18" t="s">
        <v>286</v>
      </c>
      <c r="L61" s="2">
        <f t="shared" si="1"/>
        <v>1</v>
      </c>
      <c r="M61" s="18" t="s">
        <v>62</v>
      </c>
      <c r="N61" s="18">
        <v>1</v>
      </c>
      <c r="O61" s="18">
        <v>5</v>
      </c>
      <c r="P61" s="18">
        <v>1</v>
      </c>
      <c r="Q61" s="3">
        <f t="shared" si="20"/>
        <v>24</v>
      </c>
      <c r="R61" s="18">
        <f t="shared" si="21"/>
        <v>12.5</v>
      </c>
      <c r="S61" s="34" t="str">
        <f t="shared" si="6"/>
        <v>NO SIGNIFICATIVO</v>
      </c>
      <c r="T61" s="56" t="s">
        <v>287</v>
      </c>
      <c r="U61" s="55"/>
      <c r="V61" s="55" t="s">
        <v>53</v>
      </c>
      <c r="W61" s="55"/>
      <c r="X61" s="55"/>
      <c r="Y61" s="55"/>
      <c r="Z61" s="56" t="s">
        <v>236</v>
      </c>
      <c r="AA61" s="15" t="s">
        <v>288</v>
      </c>
      <c r="AB61" s="54" t="s">
        <v>289</v>
      </c>
    </row>
    <row r="62" spans="1:28" s="1" customFormat="1" ht="63.75">
      <c r="A62" s="18" t="s">
        <v>290</v>
      </c>
      <c r="B62" s="18" t="s">
        <v>291</v>
      </c>
      <c r="C62" s="18" t="s">
        <v>68</v>
      </c>
      <c r="D62" s="18" t="s">
        <v>292</v>
      </c>
      <c r="E62" s="18" t="s">
        <v>150</v>
      </c>
      <c r="F62" s="18" t="s">
        <v>293</v>
      </c>
      <c r="G62" s="18" t="s">
        <v>294</v>
      </c>
      <c r="H62" s="18" t="s">
        <v>49</v>
      </c>
      <c r="I62" s="18">
        <v>10</v>
      </c>
      <c r="J62" s="18">
        <v>5</v>
      </c>
      <c r="K62" s="18" t="s">
        <v>278</v>
      </c>
      <c r="L62" s="2">
        <f t="shared" si="1"/>
        <v>50</v>
      </c>
      <c r="M62" s="18" t="s">
        <v>62</v>
      </c>
      <c r="N62" s="18">
        <v>10</v>
      </c>
      <c r="O62" s="18">
        <v>5</v>
      </c>
      <c r="P62" s="18">
        <v>5</v>
      </c>
      <c r="Q62" s="3">
        <f t="shared" si="20"/>
        <v>67.5</v>
      </c>
      <c r="R62" s="18">
        <f t="shared" si="21"/>
        <v>58.75</v>
      </c>
      <c r="S62" s="33" t="str">
        <f t="shared" si="6"/>
        <v>MEDIO</v>
      </c>
      <c r="T62" s="56" t="s">
        <v>295</v>
      </c>
      <c r="U62" s="55"/>
      <c r="V62" s="55" t="s">
        <v>53</v>
      </c>
      <c r="W62" s="55"/>
      <c r="X62" s="55"/>
      <c r="Y62" s="55"/>
      <c r="Z62" s="56" t="s">
        <v>74</v>
      </c>
      <c r="AA62" s="15" t="s">
        <v>280</v>
      </c>
      <c r="AB62" s="54" t="s">
        <v>296</v>
      </c>
    </row>
    <row r="63" spans="1:28" ht="15.75" customHeight="1"/>
    <row r="64" spans="1:28" ht="15.75" customHeight="1">
      <c r="A64" s="59" t="s">
        <v>297</v>
      </c>
      <c r="B64" s="59"/>
      <c r="C64" s="17">
        <v>44239</v>
      </c>
      <c r="S64" s="49" t="s">
        <v>298</v>
      </c>
      <c r="T64" s="20"/>
      <c r="U64" s="20"/>
      <c r="V64" s="20"/>
      <c r="W64" s="20"/>
      <c r="X64" s="20"/>
      <c r="Y64" s="20"/>
      <c r="Z64" s="20"/>
      <c r="AA64" s="21"/>
    </row>
    <row r="65" spans="19:27" ht="7.5" customHeight="1">
      <c r="S65" s="50"/>
      <c r="T65" s="20"/>
      <c r="U65" s="20"/>
      <c r="V65" s="20"/>
      <c r="W65" s="20"/>
      <c r="X65" s="20"/>
      <c r="Y65" s="20"/>
      <c r="Z65" s="20"/>
      <c r="AA65" s="21"/>
    </row>
    <row r="66" spans="19:27" ht="48.75" customHeight="1">
      <c r="S66" s="51" t="s">
        <v>299</v>
      </c>
      <c r="T66" s="23"/>
      <c r="U66" s="22"/>
      <c r="V66" s="29"/>
      <c r="W66" s="31"/>
      <c r="X66" s="23"/>
      <c r="Y66" s="29"/>
      <c r="Z66" s="29"/>
      <c r="AA66" s="28"/>
    </row>
    <row r="67" spans="19:27" ht="42.75" customHeight="1">
      <c r="S67" s="52" t="s">
        <v>300</v>
      </c>
      <c r="T67" s="23"/>
      <c r="U67" s="29"/>
      <c r="V67" s="31"/>
      <c r="W67" s="25"/>
      <c r="X67" s="31"/>
      <c r="Y67" s="29"/>
      <c r="Z67" s="32"/>
      <c r="AA67" s="27"/>
    </row>
    <row r="68" spans="19:27" ht="40.5" customHeight="1">
      <c r="S68" s="52" t="s">
        <v>301</v>
      </c>
      <c r="T68" s="30"/>
      <c r="U68" s="29"/>
      <c r="V68" s="29"/>
      <c r="W68" s="30"/>
      <c r="X68" s="29"/>
      <c r="Y68" s="30"/>
      <c r="Z68" s="26"/>
      <c r="AA68" s="24"/>
    </row>
    <row r="69" spans="19:27" ht="32.25" customHeight="1">
      <c r="S69" s="52" t="s">
        <v>302</v>
      </c>
      <c r="T69" s="20"/>
      <c r="U69" s="20"/>
      <c r="V69" s="20"/>
      <c r="W69" s="20"/>
      <c r="X69" s="20"/>
      <c r="Y69" s="20"/>
      <c r="Z69" s="20"/>
      <c r="AA69" s="21"/>
    </row>
    <row r="70" spans="19:27" ht="30.75" customHeight="1">
      <c r="S70" s="52" t="s">
        <v>303</v>
      </c>
      <c r="T70" s="20"/>
      <c r="U70" s="20"/>
      <c r="V70" s="20"/>
      <c r="W70" s="20"/>
      <c r="X70" s="20"/>
      <c r="Y70" s="20"/>
      <c r="Z70" s="20"/>
      <c r="AA70" s="21"/>
    </row>
    <row r="71" spans="19:27" ht="34.5" customHeight="1">
      <c r="S71" s="53" t="s">
        <v>304</v>
      </c>
      <c r="T71" s="20"/>
      <c r="U71" s="20"/>
      <c r="V71" s="20"/>
      <c r="W71" s="20"/>
      <c r="X71" s="20"/>
      <c r="Y71" s="20"/>
      <c r="Z71" s="20"/>
      <c r="AA71" s="21"/>
    </row>
    <row r="72" spans="19:27" ht="15.75" customHeight="1">
      <c r="S72" s="50"/>
      <c r="T72" s="20"/>
      <c r="U72" s="20"/>
      <c r="V72" s="20"/>
      <c r="W72" s="20"/>
      <c r="X72" s="20"/>
      <c r="Y72" s="20"/>
      <c r="Z72" s="20"/>
      <c r="AA72" s="21"/>
    </row>
    <row r="73" spans="19:27" ht="15.75" customHeight="1">
      <c r="S73" s="50"/>
    </row>
    <row r="74" spans="19:27" ht="15.75" customHeight="1">
      <c r="S74" s="50"/>
    </row>
    <row r="75" spans="19:27" ht="15.75" customHeight="1"/>
    <row r="76" spans="19:27" ht="15.75" customHeight="1"/>
    <row r="77" spans="19:27" ht="15.75" customHeight="1"/>
    <row r="78" spans="19:27" ht="15.75" customHeight="1"/>
  </sheetData>
  <autoFilter ref="A7:S61" xr:uid="{00000000-0009-0000-0000-000000000000}"/>
  <mergeCells count="54"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T5:Y7"/>
    <mergeCell ref="AA1:AB1"/>
    <mergeCell ref="AA2:AB2"/>
    <mergeCell ref="AA5:AB6"/>
    <mergeCell ref="Z5:Z6"/>
    <mergeCell ref="S7:S8"/>
    <mergeCell ref="N7:N8"/>
    <mergeCell ref="O7:O8"/>
    <mergeCell ref="P7:P8"/>
    <mergeCell ref="Q7:Q8"/>
    <mergeCell ref="R7:R8"/>
    <mergeCell ref="A1:B3"/>
    <mergeCell ref="I5:S5"/>
    <mergeCell ref="A5:H5"/>
    <mergeCell ref="A6:B6"/>
    <mergeCell ref="G6:H6"/>
    <mergeCell ref="I6:L6"/>
    <mergeCell ref="M6:Q6"/>
    <mergeCell ref="C6:F6"/>
    <mergeCell ref="R6:S6"/>
    <mergeCell ref="C1:Z3"/>
    <mergeCell ref="A9:A22"/>
    <mergeCell ref="B9:B10"/>
    <mergeCell ref="B11:B14"/>
    <mergeCell ref="B15:B18"/>
    <mergeCell ref="B20:B21"/>
    <mergeCell ref="A64:B64"/>
    <mergeCell ref="B50:B52"/>
    <mergeCell ref="B53:B58"/>
    <mergeCell ref="B59:B61"/>
    <mergeCell ref="A59:A61"/>
    <mergeCell ref="A23:A58"/>
    <mergeCell ref="B23:B24"/>
    <mergeCell ref="B25:B29"/>
    <mergeCell ref="B46:B49"/>
    <mergeCell ref="B35:B36"/>
    <mergeCell ref="B33:B34"/>
    <mergeCell ref="B37:B38"/>
    <mergeCell ref="B39:B41"/>
    <mergeCell ref="B42:B45"/>
    <mergeCell ref="B30:B32"/>
  </mergeCells>
  <dataValidations count="1">
    <dataValidation type="list" allowBlank="1" showInputMessage="1" showErrorMessage="1" sqref="Z9:Z62" xr:uid="{00000000-0002-0000-0000-000000000000}">
      <formula1>$S$66:$S$71</formula1>
    </dataValidation>
  </dataValidations>
  <pageMargins left="0.7" right="0.7" top="0.75" bottom="0.75" header="0.3" footer="0.3"/>
  <pageSetup scale="21" fitToHeight="0" orientation="portrait" r:id="rId1"/>
  <rowBreaks count="2" manualBreakCount="2">
    <brk id="50" max="16383" man="1"/>
    <brk id="65" max="16383" man="1"/>
  </rowBreaks>
  <colBreaks count="1" manualBreakCount="1">
    <brk id="2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topLeftCell="B1" workbookViewId="0">
      <selection activeCell="D17" sqref="D17"/>
    </sheetView>
  </sheetViews>
  <sheetFormatPr defaultColWidth="11.42578125" defaultRowHeight="15"/>
  <cols>
    <col min="2" max="3" width="31.85546875" style="7" customWidth="1"/>
  </cols>
  <sheetData>
    <row r="3" spans="2:3">
      <c r="B3" s="76" t="s">
        <v>305</v>
      </c>
      <c r="C3" s="76"/>
    </row>
    <row r="4" spans="2:3">
      <c r="B4" s="8" t="s">
        <v>32</v>
      </c>
      <c r="C4" s="8" t="s">
        <v>306</v>
      </c>
    </row>
    <row r="5" spans="2:3">
      <c r="B5" s="10" t="s">
        <v>307</v>
      </c>
      <c r="C5" s="12" t="s">
        <v>308</v>
      </c>
    </row>
    <row r="6" spans="2:3">
      <c r="B6" s="11" t="s">
        <v>309</v>
      </c>
      <c r="C6" s="12" t="s">
        <v>310</v>
      </c>
    </row>
    <row r="7" spans="2:3">
      <c r="B7" s="90" t="s">
        <v>311</v>
      </c>
      <c r="C7" s="92" t="s">
        <v>312</v>
      </c>
    </row>
    <row r="8" spans="2:3" ht="1.5" customHeight="1">
      <c r="B8" s="91"/>
      <c r="C8" s="93"/>
    </row>
    <row r="9" spans="2:3">
      <c r="B9" s="9" t="s">
        <v>313</v>
      </c>
      <c r="C9" s="12" t="s">
        <v>314</v>
      </c>
    </row>
  </sheetData>
  <mergeCells count="3">
    <mergeCell ref="B3:C3"/>
    <mergeCell ref="B7:B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LEON CAGUENAS</dc:creator>
  <cp:keywords/>
  <dc:description/>
  <cp:lastModifiedBy>VIVIANA YILENA MONROY PRECIADO</cp:lastModifiedBy>
  <cp:revision/>
  <dcterms:created xsi:type="dcterms:W3CDTF">2019-03-14T13:54:02Z</dcterms:created>
  <dcterms:modified xsi:type="dcterms:W3CDTF">2024-09-23T19:36:17Z</dcterms:modified>
  <cp:category/>
  <cp:contentStatus/>
</cp:coreProperties>
</file>