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laura\Downloads\"/>
    </mc:Choice>
  </mc:AlternateContent>
  <xr:revisionPtr revIDLastSave="0" documentId="8_{57A1FB32-A11B-46AA-B06B-17597C012FB5}" xr6:coauthVersionLast="47" xr6:coauthVersionMax="47" xr10:uidLastSave="{00000000-0000-0000-0000-000000000000}"/>
  <bookViews>
    <workbookView xWindow="-110" yWindow="-110" windowWidth="19420" windowHeight="10300" xr2:uid="{3577458F-C616-45FC-9618-2840F8BB96C8}"/>
  </bookViews>
  <sheets>
    <sheet name="Seguimiento PES-PEI 2024 " sheetId="4" r:id="rId1"/>
    <sheet name="FORMULACIÓN INDICADOR" sheetId="1" state="hidden" r:id="rId2"/>
    <sheet name="Cuadro de control" sheetId="3" state="hidden" r:id="rId3"/>
    <sheet name="Desplegables" sheetId="2" state="hidden" r:id="rId4"/>
  </sheets>
  <definedNames>
    <definedName name="_xlnm._FilterDatabase" localSheetId="0" hidden="1">'Seguimiento PES-PEI 2024 '!$A$2:$V$33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s="1"/>
  <c r="N34" i="1"/>
  <c r="N35" i="1"/>
  <c r="N37" i="1"/>
  <c r="N38" i="1"/>
  <c r="M27" i="1" l="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pendiente no seria la diferencia entre 20000 y 6760 ?</t>
      </text>
    </comment>
    <comment ref="I4" authorId="1" shapeId="0" xr:uid="{D2107451-3B6D-4FBB-BC63-6578A3E39B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solo muestra metas en 2025, esto significa que solo se enfocaran en este año? Qué se haría en 2026? </t>
      </text>
    </comment>
    <comment ref="K5" authorId="2" shapeId="0" xr:uid="{A6AC0FED-1B56-458C-86BF-D8DB1E22F0C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 diferente al de PND y 6G?</t>
      </text>
    </comment>
    <comment ref="I6" authorId="3" shapeId="0" xr:uid="{D79F0B3B-66C8-441E-9606-8B5458FE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6" authorId="4" shapeId="0" xr:uid="{96CA2722-8D88-4053-AEAE-25814A86E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I7" authorId="5" shapeId="0" xr:uid="{BC311298-0A6C-4CF1-B5DF-216DB238F7F3}">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7" authorId="6" shapeId="0" xr:uid="{627FA928-D2A1-4CC9-A417-E76AEF3E0D1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8" authorId="7" shapeId="0" xr:uid="{58AF73CF-2E37-4117-8ACC-8CAE4A7D3A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9" authorId="8" shapeId="0" xr:uid="{4F4FC24C-C96E-4B12-BB74-E46FDA4FD3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K13" authorId="9" shapeId="0" xr:uid="{59FEEBFE-221E-4FB9-BA31-4DD88BCB394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solo tiene metas 2024, podría ser PAA?</t>
      </text>
    </comment>
    <comment ref="K14" authorId="10" shapeId="0" xr:uid="{FE6C2117-3E8E-401C-93C7-13D0817F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podría desagregar en hitos y su ponderación</t>
      </text>
    </comment>
    <comment ref="K15" authorId="11" shapeId="0" xr:uid="{1E14E5E7-B068-4FC4-AEFD-D64534E60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t>
      </text>
    </comment>
    <comment ref="K16" authorId="12" shapeId="0" xr:uid="{140222BA-418E-4E6B-8CED-DF1107C34F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7" authorId="13" shapeId="0" xr:uid="{97B0915A-05C3-49E6-8D08-46989D3E60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8" authorId="14" shapeId="0" xr:uid="{EF0955D3-BB63-46F0-ACFF-6638AA592A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0" authorId="15" shapeId="0" xr:uid="{2C804577-03D6-4B6A-BE46-D9425DA80B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4" authorId="16" shapeId="0" xr:uid="{4D0EA3F5-F84A-4231-AAF0-E4269FF3B40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incluir los hitos y ponderarlos</t>
      </text>
    </comment>
    <comment ref="K25" authorId="17" shapeId="0" xr:uid="{C467B02F-F955-4578-B5A2-CDDDB41A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anualizadas podrían tener avances en los demás trimestres?</t>
      </text>
    </comment>
    <comment ref="K26" authorId="18" shapeId="0" xr:uid="{F8B61119-D8DD-44B6-B088-525959186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t>
      </text>
    </comment>
    <comment ref="K27" authorId="19" shapeId="0" xr:uid="{2EE27BFC-9039-45DA-A529-C10AB727F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
</t>
      </text>
    </comment>
    <comment ref="M29" authorId="20" shapeId="0" xr:uid="{61A9F8F3-5FD1-46F0-A71D-FD9A5F02DE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
Respuesta:
    La meta podría ser 100%, porque así como está expresada, el indicador sería más de producto </t>
      </text>
    </comment>
    <comment ref="K31" authorId="21" shapeId="0" xr:uid="{2BFD9FCF-5CFF-4DD5-B2D4-47A22E96ECF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del cuatrienio?</t>
      </text>
    </comment>
    <comment ref="M31" authorId="22" shapeId="0" xr:uid="{FD00204C-229D-4300-8D62-07F3656C646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t>
      </text>
    </comment>
    <comment ref="K32" authorId="23" shapeId="0" xr:uid="{1B65B175-5142-4F09-ADB8-A40B3370D98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 la prioridad?</t>
      </text>
    </comment>
    <comment ref="I34" authorId="24" shapeId="0" xr:uid="{AB700513-D66B-42D8-8E7B-DD1B0553B3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gran meta del cuatrienio es generar la reglamentación en este tema?</t>
      </text>
    </comment>
    <comment ref="K34" authorId="25" shapeId="0" xr:uid="{70E973DB-F26C-4A60-B3E4-3C7B5205E71D}">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documentos elaborados para la reglamentación xxx</t>
      </text>
    </comment>
    <comment ref="K40" authorId="26" shapeId="0" xr:uid="{D7187CD5-A294-4304-89AF-B10D332D82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 ref="N40" authorId="27" shapeId="0" xr:uid="{9D73875D-12C7-4679-8CDC-4E90541D32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la meta es solo para 2024, podría ser parte del PAA y no del PES</t>
      </text>
    </comment>
    <comment ref="K41" authorId="28" shapeId="0" xr:uid="{E87326BC-6FFE-41F4-84EF-AB692761802E}">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List>
</comments>
</file>

<file path=xl/sharedStrings.xml><?xml version="1.0" encoding="utf-8"?>
<sst xmlns="http://schemas.openxmlformats.org/spreadsheetml/2006/main" count="1509" uniqueCount="573">
  <si>
    <t>REPORTE 2024</t>
  </si>
  <si>
    <t>PIVOTE</t>
  </si>
  <si>
    <t>COMPONENTE PND</t>
  </si>
  <si>
    <t>TEMA</t>
  </si>
  <si>
    <t>Instrumento de Planeación</t>
  </si>
  <si>
    <t>RESULTADO</t>
  </si>
  <si>
    <t>PRIORIDAD</t>
  </si>
  <si>
    <t>TIPO DE INDICADOR</t>
  </si>
  <si>
    <t>INDICADOR</t>
  </si>
  <si>
    <t>FÓRMULA DE CÁLCULO DEL INDICADOR</t>
  </si>
  <si>
    <t>UNIDAD DE MEDIDA</t>
  </si>
  <si>
    <t>META CUATRIENIO</t>
  </si>
  <si>
    <t>META 2024</t>
  </si>
  <si>
    <t>META 2025</t>
  </si>
  <si>
    <t>META 2026</t>
  </si>
  <si>
    <t>NATURALEZA DEL INDICADOR</t>
  </si>
  <si>
    <t xml:space="preserve">AVANCE CUALITATIVO TRIM 1 </t>
  </si>
  <si>
    <t xml:space="preserve">AVANCE CUANTITATIVO TRIM 2. </t>
  </si>
  <si>
    <t xml:space="preserve">AVANCE CUALITATIVO TRIM 2. </t>
  </si>
  <si>
    <t>AVANCE CUANTITATIVO TRIM 3</t>
  </si>
  <si>
    <t>AVANCE CUALITATIVO TRIM 3</t>
  </si>
  <si>
    <t>AVANCE CUANTITATIVO TRIM 4</t>
  </si>
  <si>
    <t>AVANCE CUALITATIVO TRIM 4</t>
  </si>
  <si>
    <t xml:space="preserve">Energía </t>
  </si>
  <si>
    <t>Cierre de brechas energéticas</t>
  </si>
  <si>
    <t>Comunidades energéticas</t>
  </si>
  <si>
    <t>PES</t>
  </si>
  <si>
    <t>Plan 6G</t>
  </si>
  <si>
    <t>Resultado</t>
  </si>
  <si>
    <t>Comunidades Energéticas implementadas por el Gobierno</t>
  </si>
  <si>
    <t>Número de comunidades energéticas implementadas por el gobierno</t>
  </si>
  <si>
    <t xml:space="preserve">Número </t>
  </si>
  <si>
    <t>Acumulado</t>
  </si>
  <si>
    <t>✓ Logramos la expedición de la resolución 40136 "Por la cual se crea el Registro Único de Comunidades Energéticas - RUCE" y la resolución 40137  "Por la cual se definen los criterios de focalización para la orientación de recursos públicos  con destino a Comunidades Energéticas" .
✓ El 17 de mayo se realizó la inauguración de 24 Comunidades Energéticas (22 en Quibdó y 1 en Bojayá; y 1 en Ovejas,Sucre) en el corregimiento La Loma del municipio de Bojayá.,
✓ Adelantamos el primer Comité de Focalización de Comunidades Energéticas (CAPSE), donde se presentó la focalización de 2.721 comunidades que habían participado en el proceso de postulación.
✓ Tenemos identificados 400 proyectos en ejecución y finalizados con potencial de convertirse en CE (valor inversión: COP 127.427 millones).
✓ Logramos la aprobación de recursos de Fenoge por COP 418 mil millones para 1.368 CE.
✓ Presentamos ante DNP proyecto de inversión vigencia 2025 por valor de COP 1,5 billones.
✓ El Ministerio de Minas y Energía firmó junto a FENOGE y el Ministerio de Educación Nacional, un convenio de Actividad de Fomento, Promoción, Estimulo e Incentivo (AFPEI) que tiene como objetivo implementar Soluciones Individuales Solares Fotovoltaicas (SISFV) de autogeneración en Comunidades Energéticas Educativas en zonas fuera del Sistema Interconectado Nacional (SIN) por un plazo de 36 meses. El valor del convenio es por 69.120.012.796 para una generación energética estimada de 6.247 MWh/año y una reducción de emisiones de GEI de aproximadamente 12.249 toneladas CO2 eq/año.</t>
  </si>
  <si>
    <t xml:space="preserve">✓ Se inauguraron 27 Comunidades Energéticas de generación solar, híbrida y agrovoltaica en los departamentos de Guainía, Choco, La Guajira y Sucre.
✓ Se desarrollaron 4 reuniones del Comité Administrador Para Comunidades Energéticas  (CAPCE) en donde se presentaron propuestas preliminares de focalización, priorización y selección de Comunidades Energéticas, así como la socialización de resultados de análisis de data de las 17.383 comunidades postuladas. Como resultado, se obtuvo una priorización preliminar de al menos 400 comunidades. 
✓ La Comisión de Regulación de Energía y Gas (CREG) publicó en el mes de junio 2 proyectos de resolución para regular a las Comunidades Energéticas:  
1) 701 052 de 2024 “Por la cual se establecen medidas transitorias sobre las desviaciones de las plantas variables”. 
2) 701 051 de 2024 “Por la cual se armoniza la regulación para la integración de las comunidades energéticas al Sistema Energético Nacional y se dictan otras disposiciones”.
✓ Se adelantó el segundo Comité de Focalización Intersectorial para presentar la metodología y procesos de selección de las potenciales comunidades beneficiarias de recursos públicos que aspiran ser Comunidad Energética. Este Comité fue presidido por el Ministerio de Minas y Energía y contó con la participación de seis entidades de orden nacional.
✓Se identificaron 1000 potenciales comunidades qué serán beneficiadas con recursos públicos para convertirse en Comunidad Energética. Las regiones con mayor presencia de comunidades priorizadas son la región pacífica y la región caribe, específicamente en los departamentos de La Guajira, Cauca, Sucre, Cesar y Nariño.  </t>
  </si>
  <si>
    <t xml:space="preserve">✓Contamos con 104 Comunidades Energéticas en operación - Arauca (1), Atlántico (1), Bolívar (2), Cauca (1), Cesar (11), Choco (22), La Guajira (28), Guainía (3), Guaviare (2), Magdalena (1) Putumayo (15), Risaralda (12), San Andrés y Providencia (1), Sucre (2), Tolima (1) y Vichada (1).
✓Se registraron las primeras 4 comunidades energéticas hospitalarias; una en San Andrés con 361 beneficiarios reportados y tres en Valledupar con aproximadamente 801 beneficiarios,​
✓Se firmó un acuerdo interinstitucional con el Ministerio de Educación, por un total de 69.087 Millones de pesos, donde el Ministerio de Educación aportará 20.000 millones de pesos y FENOGE el restante, para la implementación 1.060 comunidades energéticas educativas con soluciones solares fotovoltaicas
✓Se firmaron tres convenios interadministrativos con las gobernaciones de Sucre, Córdoba y Cundinamarca para implementar políticas públicas de transición energética que permitan apalancar la estrategia de Comunidades Energéticas. 
✓Se inauguró 1 proyecto solar penitenciario con la instalación de 402 paneles solares, generando ahorros cercanos a los 17 millones de pesos mensuales y disminuyendo un 32% el consumo de energía y beneficiando a 1.088 privados de la libertad, este proyecto está en proceso de inclusión en la estrategia de Comunidades energéticas. 
</t>
  </si>
  <si>
    <t>✓ Contamos con 753 comunidades energéticas educativas priorizadas en el marco del convenio con el Ministerio de Educación y el FENOGE. ​
✓Contamos con 222 Comunidades Energéticas en operación - Arauca (1), Atlántico (3), Cesar (2), Choco (23), La Guajira (149), Guainía (2), Magdalena (7) Putumayo (15), Risaralda (12), San Andrés y Providencia (1), Sucre (1), Tolima (1), Vale del Cauca (1), Santander (4), y Tolima (1).​
✓Avanzamos en los lineamientos de estructuración de 10 proyectos tipo de soluciones energéticas (8 soluciones fotovoltaicas de agrupaciones de viviendas y con equipamientos; y 2 soluciones con biogás, una comunitaria y otra individual)​.
✓Expedimos la Resolución unificada de Comunidades Energéticas 40509 de 2024 que reglamenta el Registro de Comunidades Energéticas – RCE y se definen criterios de focalización y priorización para la orientación de recursos públicos con destino a Comunidades Energéticas.​</t>
  </si>
  <si>
    <t xml:space="preserve">Municipios y Territorios energéticos </t>
  </si>
  <si>
    <t>Municipios energéticos implementados</t>
  </si>
  <si>
    <t>Número de municipio energéticos implementados</t>
  </si>
  <si>
    <t>Se generará reporte a partir del segundo trimestre de 2024</t>
  </si>
  <si>
    <t> </t>
  </si>
  <si>
    <t>✓Se publicó la iniciativa en la página web del Ministerio de Minas y Energía y estuvo activa hasta el 31 de mayo de 2024. Los datos obtenidos con este cierre de las postulaciones arrojaron 644 registros, correspondientes a 427 municipios interesados en implementar proyectos energéticos.
✓ Se adelantó la estructuración a nivel de ingeniería básica de proyectos basados en sistemas solares fotovoltaicos de diferentes potencias, entre los cuales se destacan las canchas energéticas y las granjas solares agrovoltaicas, cada una con capacidad y alcance diferente.
✓ Se avanzó en la definición de criterios que permitan la focalización y la priorización de la formulación, estructuración, financiamiento, implementación de los proyectos y su debido acompañamiento, para lo cual se expedirá la reglamentación respectiva en garantía de los principios que orientan a la administración pública.
✓ Se realizaron 39 visitas ténicas a lotes correspondientes a 37 municipios postulados a la estrategia de Territorios Energéticos. Del total de lotes visitados se identifican 18 lotes viables técnicamente y 7 lotes que deben surtir un análisis respecto a las condiciones existentes. 
✓ Se identificó como fuente de financiación nacional los programas “PEECES” y “Techos”, los cuales están siendo ejecutados por El Fondo de Energías No Convencionales y Gestión Eficiente de la Energía – (FENOGE) y con los que se podrá financiar un aproximado de 18 Territorios Energéticos.
✓ Se logró la articulación con FINDETER en aras de promover la Línea de Redescuento y Crédito Directo del programa Eficiencia Energética, la cual permitirá a los Ente Territoriales acceder a la financiación con tasas compensadas para lograr la implementación de los proyectos solares agrovoltaicos en todo el país.</t>
  </si>
  <si>
    <t xml:space="preserve">✓ Se inauguró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Avanzamos en la formalización de este proceso.
✓ Se realizaron visitas técnicas a 58 municipios postulados en la primera convocatoria de la estrategia de los cuales, 36 predios son viables técnicamente, 16 predios no viables y 5 pendientes de revisión detallada.​
✓Se hizo lanzamiento de la segunda convocatoria de Municipios y Territorios Energéticos con financiación a través de la línea de crédito de FINDETER, a la fecha se tienen registrados 29 municipios. Actualmente, el equipo se encuentra en revisión y análisis de la información primaria de los registros.​
</t>
  </si>
  <si>
    <t xml:space="preserve">✓Inauguramos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
✓ Lanzamos la segunda convocatoria de Municipios y Territorios Energéticos con financiación a través de la línea de crédito de FINDETER, a la fecha se tienen 107 postulaciones registradas. De estas postulaciones, de acuerdo con revisiones primarias, se observa una prefactibilidad en 47. Se han sostenido veinticuatro (24) mesas de trabajo con los alcaldes con el fin de socializar la estrategia y el mecanismo de financiación. De los cuales, nueve (9) están posiblemente interesados en financiar con FINDETER.​
✓ 6 Territorios Energéticos se encuentran en implementación (obras en desarrollo) financiadas a través de FENOGE por medio del proyecto Energía Solar para Población Vulnerable (Tierralta – Córdoba, Arroyohondo – Bolívar, ​San Antonio De Palmito – Sucre,               Maicao - La Guajira, Repelón – Atlántico, Pailitas - Cesar​). </t>
  </si>
  <si>
    <t>Generación de energía a partir de FNCER</t>
  </si>
  <si>
    <t>FNCER</t>
  </si>
  <si>
    <t xml:space="preserve">Proyectos FNCER a gran escala </t>
  </si>
  <si>
    <t>Nueva capacidad FNCER en la matriz eléctrica del país (En operación y declarada en pruebas)</t>
  </si>
  <si>
    <t>MW</t>
  </si>
  <si>
    <t xml:space="preserve"> Alcanzamos en el primer trimestre del del presente año  208, 65 MW de fuentes solar: 
✓ En el período comprendido entre agosto 2022 y Marzo 2024, este gobierno ha adicionado 529,5 megaviatios (MW) y se encuentran declarados 1048,08 megaviatios (MW) en pruebas en el Sistema Interconectado Nacional, para un total de 1.578,17megaviatios (MW).
✓ Nueva capacidad de FNCER y de soluciones tipo híbrido en ZNI, de 23,73 MW en el primer trimestre del año en curso.
✓ Continuamos realizando acercamiento con actores relevantes para acompañar y destrabar cuellos de botella en el desarrollo de los proyectos (XM, DANCP, MinAmbiente, ANLA, ASOCARS, Mindefensa).</t>
  </si>
  <si>
    <t>1726,71</t>
  </si>
  <si>
    <t xml:space="preserve">✓ El sistema eléctrico nacional alcanzó a superar 1 GW en operación comercial de Fuentes No Convencionales de Energía Renovable FNCER. El logro se concretó con la entrada en operación comercial de los proyectos Solares La Loma (150 MW) y Fundación (90 MW) promovidos por ENEL.
✓ Se encuentran declarados en Pruebas en el Sistema Interconectado Nacional: 8 proyectos de Energía Solar por 514,68 (MW), 1 proyecto de Pequeñas Centrales Hidroeléctricas PCH por 10,50 (MW) y 2 proyectos Eólicos por 31,90 (MW). </t>
  </si>
  <si>
    <t xml:space="preserve">
1.764,06</t>
  </si>
  <si>
    <t>✓ La Participación FNCER en Operación Solar y Eólico en Matriz Eléctrica es del 6,43% equivalentes a 1.339,23 (MW) Solar en Operación (Acumulativo independiente del periodo de entrada en Operación) del total de generación que son 20.817,03 (MW).
✓ Se encuentran declarados en Pruebas en el Sistema Interconectado Nacional: 9 proyectos de Energía Solar por 520,68 (MW), 1 proyecto de Pequeñas Centrales Hidroeléctricas PCH por 10,50 (MW) y 2 proyectos Eólicos por 31,90 (MW). Suman 563,08 (MW).
✓ A la fecha se encuentran declarados en Operación: 1.173,12.
✓ Ala fecha se encuentran declarados en pruebas: 563.08.
✓ Zonas No Interconectadas: 27.86.</t>
  </si>
  <si>
    <t>En Operación: 1.871,51​
En pruebas: 185,0​
ZNI: 14.6​
Total: 2071.21 (MW)​
✓  En total la Participación FNCER en Operación Solar y Eólico en la Matriz Eléctrica es del 8,7% equivalentes a 1.871,51 (MW) Solar en Operación (Acumulativo independiente del periodo de entrada en Operación).​
✓  En noviembre entró en operación comercial el parque solar más grande del país Guayepo (370 MW). A través del 2024 ha entrado en operación los parques solares más grandes del país ​
✓  Han entrado en operación y pruebas 72 nuevos parques solares este año, distribuidos en 16 departamentos y 50 municipios con una capacidad total de generación eléctrica de 1.506,37 MW.​
✓  1.642.739 de emisiones de CO2 han sido evitadas durante este año.​
✓  Se logró obtener licencia ambiental mediante la Resolución 001060 del 7 de junio de 2024 para el segundo tramo del proyecto Colectora en La Guajira.​
✓  El IPSE ha reportado con corte a noviembre de 2024, 14,6 MW de capacidad FNCER instalada durante este gobierno en las Zonas No Interconectadas ZNI.​</t>
  </si>
  <si>
    <t>Energía</t>
  </si>
  <si>
    <t>Costos de la energía y justicia tarifaria</t>
  </si>
  <si>
    <t>Costos de la energía y modernización del sistema eléctrico</t>
  </si>
  <si>
    <t>Porcentaje de disminución de la factura de energía eléctrica</t>
  </si>
  <si>
    <t>Porcentaje de disminución de la factura de energía eléctrica  a nivel nacional</t>
  </si>
  <si>
    <t>Porcentaje</t>
  </si>
  <si>
    <t>✓ Emitimos la resolución 40116 y el Decreto 0484 de 2024 como medidas para la reducción del costo de la energía eléctrica.
✓ Presentamos ante Presidencia el proyecto de Decreto de flexibilización de comercialización de gas destinado a plantas térmicas.
✓ Definimos agenda de medidas que tiene que regular de manera urgente la CREG para terminar de afrontar el fenómeno del niño y disminuir tarifas.
✓ Avanzamos en la consolidación de proyecto de decreto para la eficiencia tarifaria en el sector energético, a partir de las propuestas concertadas entre el MME, AIR-E, AFINIA, generadores y transmisores.
✓ Contamos con un proyecto de Ley express para la reducción del costo de energía eléctrica en la región caribe.
✓ Continuamos con el acompañamiento y seguimiento para la expedición del proyecto Decreto que está elaborando FINDETER para disponer de 1 billón adicional para aliviar la Opción Tarifaria.</t>
  </si>
  <si>
    <t>✓ Se publicó la Resolución 40225 de 2024 el 2 de julio del presente año"Por la cual se adoptan medidas para la reducción de tarifas a los usuarios regulados del servicio de energía eléctrica"     
✓ Se lograron acuerdos con el Grupo EPM y sus filiales (Afinia, Cens, Chec, Edeq, Essa y EPM) para reducir las tarifas del servicio de energía en los tres primeros estratos socio económicos.
✓ Se publicó a comentarios el  26 de julio el proyecto de decreto con FINDETER para asignar el segundo billón para los créditos de opción tarifaria.
✓ Se realizaron aproximadamente 20 mesas de trabajo con las empresas del sector para identificar medidas en línea de reducción de tarifas de los usurarios.</t>
  </si>
  <si>
    <t>✓ Se expide la Resolución 40409 del 2024 el 30 de septiembre “Por la cual se prorrogan las medidas de la Resolución 40307 de 2024” buscando de esta manera suspender la medida de limitación de suministro en el mercado eléctrico.
✓ Se expide la Resolución 40410 del 2024 el 30 de septiembre “Por la cual se modifica la Resolución 40330 de 2024, mediante la cual se adoptan medidas transitorias sobre las exportaciones de electricidad con el fin de garantizar el suministro para la demanda nacional” buscando de esta manera suspender las exportaciones de energía eléctrica, con el fin de cubrir las necesidades de la demanda nacional.
✓ La CREG emitió la resolución 101 053 de 2024 el 23 de septiembre “Por la cual se establecen medidas transitorias para autorizar la entrega de excedentes de generación de energía al Sistema Interconectado Nacional (SIN)”.
✓ La CREG emitió la resolución 101 054 de 2024 el 26 de septiembre “Por la cual se establece un programa transitorio para la participación activa de la demanda en la bolsa de energía”.
✓ La CREG emitió la resolución 101 055 de 2024 el 26 de septiembre “Por la cual se complementa la regla de evaluación de la condición del sistema en el Estatuto para Situaciones de Riesgo de Desabastecimiento en el Mercado Mayorista de Energía establecido en la Resolución CREG 026 de 2014”.
✓ La CREG emitió el proyecto de resolución 701 068 de 2024 el 26 de septiembre “Por la cual se dictan disposiciones transitorias para las compras de energía con destino al mercado regulado y su correspondiente traslado en el componente de costo de energía (G) del costo unitario de prestación del servicio (CU)”.</t>
  </si>
  <si>
    <t>✓Se logró la disminución del 6% del pago de la factura eléctrica nacional hasta el mes de octubre.​
✓Se logró la disminución del 16% del pago de la factura eléctrica en la Región del Caribe hasta el mes de octubre.​
✓ Se realizó Reunión de Tarifas - GECELCA en MinHacienda – MinEnergía, con el fin de identificar medidas regulatorias que permitan la disminución de tarifas del mercado en general, como también en la Región Caribe. Sin embargo, se espera respuesta del Ministerio de Hacienda que determina si se cuenta con recursos para adoptar la medida.​
✓La CREG emitió la resolución 101 066 de 2024. “Por la cual se definen nuevos precios de escasez del Cargo por Confiabilidad, se hacen modificaciones a la Resolución CREG 071 de 2006 y a otras resoluciones”.</t>
  </si>
  <si>
    <t>Seguridad y confiabilidad energética</t>
  </si>
  <si>
    <t>Termoeléctricas</t>
  </si>
  <si>
    <t>Plantas (Termos, Micay, PCH´s)</t>
  </si>
  <si>
    <t>Gestión</t>
  </si>
  <si>
    <t>Estructuración del Plan Energía Suroccidente.</t>
  </si>
  <si>
    <t>Porcentaje de avance en la consecución de financiación para la implementación de transición de termoeléctricas</t>
  </si>
  <si>
    <t>✓ Logramos que se avanzara con 6 consultorías para la factibilidad técnica y financiera de la transición justa de las centrales termoeléctricas, (3 ya están finalizadas).
✓ Tanto Gecelca como Gensa están estudiando las posibilidades de iniciar despliegues solares lo antes posible. Gensa lo esta haciendo de la mano con pequeños y medianos mineros y se espera iniciar conversaciones con las alcaldías de Paipa y Boyacá. Gecelca estudia la posibilidad de despliegue en el polígono 1 que tiene menos conflictos ambientales y esta sería la primera etapa del despliegue total de dicha empresa y se está estudiando la posibilidad de empezar con un despliegue pequeño de 10 MW o 20 MW.</t>
  </si>
  <si>
    <t xml:space="preserve">✓ Con respecto a GENSA, se logró radicar el CONPES en el DNP y se encuentra en revisión. Además, se iniciaron los estudios apoyados por Rocky Mountain Institut (RMI) para la creación del vehículo financiero óptimo para la transición energética justa.
✓ En referencia a GECELCA, se firmaron los acuerdos de confidencialidad de información con CARBON TRUST y RMI para empezar la realización de los estudios para la transición energética de las centrales termoeléctricas. ​
</t>
  </si>
  <si>
    <t>✓ Se realizó socialización a Miembros de Junta Directiva de GECELCA y GENSA sobre el alcance y entregables específicos del trabajo del cooperante Internacional Rocky Mountain Institute- RMI, relacionado con el diseño de los instrumentos financieros posibles para estas empresas. 
✓ En conjunto con Carbón Trust se inicio la revisión los estudios de prefactibilidad para Termo-Guajira.
✓ Se finalizo la primera fase del estudio del Modelo de planeación del Sistema Eléctrico como de sus resultados a 2030.</t>
  </si>
  <si>
    <t>✓  Se diseñaron los mecanismos financieros viables para la Transición Energética de GENSA y GECELCA, quedando pendientes para el primer trimestre de 2025 los Talleres de Capacitación y conocimiento de los modelos.​
✓ ​Se logró desarrollar la planeación del Sistema Eléctrico Colombiano con altos porcentajes de fuentes renovables utilizando modelos y herramientas innovadoras.​
✓ Se definió a nivel de pre factibilidad la posible Reconversión de GECELCA 3.2 y Termoguajira.​
✓ Se definió una hoja de ruta de trabajo con las organizaciones Aliadas POLEN, CIPAME y TRANSFORMA.  Sin embargo, se deberá replantear y volver a revisar de cara al 2025 y 2026 por asuntos y criterios internos de estas organizaciones.</t>
  </si>
  <si>
    <t>Estructuración y consecución de financiamiento para la red de generación de energía del Pacífico (Micay y PCH´s)</t>
  </si>
  <si>
    <t>Porcentaje de avance en la estructuración y consecución de financiamiento para la red de generación de energía del Pacífico (Micay y PCH´s)</t>
  </si>
  <si>
    <t>✓ Adelantamos el primer diagnóstico de aproximación para el desarrollo de una red de generación de energía limpia en el Pacífico.
✓ Avanzamos en relacionamiento con el embajador Jorge Rojas de Colombia en la Unión Europea, el embajador Eduardo Ávila en España para el apalancamiento de proyectos de energía renovables no convencionales y energías limpias y realizar rueda de negocios con todos los empresarios del sector energético.</t>
  </si>
  <si>
    <t>✓ Se apoyó la creación del proyecto de ordenanza Departamental del Cauca en la cual se le otorgan facultades al gobernador para la constitución de la promotora de proyectos de generación de energía del Dpto. del Cauca.
✓ Se apoyó la elaboración de los documentos técnico jurídicos para la creación de la promotora de proyectos de energía del departamento del Cauca.
✓ Se construyó la hoja de ruta para la financiación de los estudios de factibilidad técnico ambiental del proyecto Hidro Micay 800.
✓ Se logró la incorporación del proyecto Hidro Micay 800 a categoría PINES (proyectos de interés nacional estratégicos)y al CONPES PACIFICO.
✓ Se logró que el proyecto Hidro Micay 800 hiciera parte de la estrategia de desarrollo territorial Misión Cauca.
✓ Se realizó el Workshops con posibles empresas del sector energético para activar el la inversión en proyectos de generación de energía (PowerChina, China Energy, Sumitomo, otros).
✓ Se realizó un enlace con la autoridad ambiental del Departamento del Cauca para introducir en la agenda social y ambiental el proyecto Hidro Micay 800.</t>
  </si>
  <si>
    <t>✓ Se construyó el portafolio de proyectos de generación, inventario de estudios, diseños, prefactibilidad y factibilidad avanzada para centrales eléctricas de generación de energía con fuentes hídricas en el departamento del Cauca, Nariño y Choco.
✓​ Se autorizó por parte de la junta de CEDELCA para invertir recursos para la estructuración en Fase II del proyecto Arrieros de Micay.
✓ La Gobernación del Cauca en convenio con Universidad del Valle estructuró el documento demostrativo que desarrolla la pertinencia de la creación de la Empresa Energía Inteligente del Cauca - EIC, se espera que la segunda semana de septiembre la Asamblea Departamental otorgue facultades al Gobernador. ​</t>
  </si>
  <si>
    <t>✓ Logramos la posible gestión de fuentes de financiación para la preinversión del proyecto en la que participaría el FONDES, DNP, Gobernación del Cauca y Cedelca. 
✓Se dio la creación de la Promotora. ​Ordenanza No. 067 - 4 de diciembre de 2024 “Por la cual se autoriza al Gobernador del Departamento del Cauca, para crear Una sociedad de economía mixta denominada “CAUCA FUTURA S.A.”, y se dictan otras disposiciones”.​
✓Definimos la hoja de ruta para la construcción de un Plan Social para prevenir los impactos en conjunto con la Gobernación del Cauca y el Ministerio de Minas y Energía.</t>
  </si>
  <si>
    <t>Ascenso tecnológico del sector transporte y promoción de la movilidad activa</t>
  </si>
  <si>
    <t>Electromovilidad y Reconversión vehicular</t>
  </si>
  <si>
    <t>Eficiencia Energética</t>
  </si>
  <si>
    <t>Electromovilidad</t>
  </si>
  <si>
    <t>Producto</t>
  </si>
  <si>
    <t xml:space="preserve">Número de vehículos eléctricos implementados de diferentes categorías, de bajas y cero emisiones </t>
  </si>
  <si>
    <t>✓ E-lanchas: Estructuramos la Ruta Energética Fluvial con 140 km en el de río San Juan, para embarcaciones de motor eléctrico que contempla el diseño de 4 estaciones de carga (electrolineras) beneficiando a 4 municipios de Chocó (Istimina-Bebedó-Negría-Fujiado), en el marco del "Proyecto Movimiento Pacífico". En este sentido, estructuramos la solución de 30 KW de generación de energía a partir de fuentes hídricas para dichas comunidades.
✓ E-turbinas: Así mismo, focalizamos las comunidades en ZNI, de acuerdo con la Resolución 40137 de abril de 2024. Se identificaron 28 comunidades con cobertura de solución fluvial eléctrica.
✓ E-bicis: Avanzamos en el documento de estructuración técnica sobre e-bicis y sostuvimos reuniones con proveedores de bicicletas.
✓ E-Buses + estaciones de carga: Conceptualizamos y realizamos acuerdo de trabajo con USAID y Alcaldía Local de Providencia.
✓E.-Tricis: Entregamos junto a FENOGE el primer "tuc-tuc" eléctrico en la ciudad..</t>
  </si>
  <si>
    <r>
      <rPr>
        <b/>
        <sz val="10"/>
        <color rgb="FF000000"/>
        <rFont val="Calibri Light"/>
        <family val="2"/>
        <scheme val="major"/>
      </rPr>
      <t>✓ E-lanchas:</t>
    </r>
    <r>
      <rPr>
        <sz val="10"/>
        <color rgb="FF000000"/>
        <rFont val="Calibri Light"/>
        <family val="2"/>
        <scheme val="major"/>
      </rPr>
      <t xml:space="preserve"> Se cuenta con  la solución de 30 KW de generación de energía a partir de fuentes hídricas para las comunidades.​ Además, se realizaron actividades con las comunidades del Chocó, en el marco de la Escuela TEJ, incluyendo el tema de ajuste del proyecto “Movimiento Pacífico” y la sostenibilidad del mismo. ​Se avanzó en la estructuración del proyecto, ampliando el alcance del mismo, en donde incluiremos el uso de energía para distritos mineros, principalmente en las zonas de Cauca y Nariño, y ampliamos la cobertura de 80 hogares a beneficiar 120 hogares de las comunidades de ACADESAN (Chocó) para la movilidad eléctrica y la productividad.​
</t>
    </r>
    <r>
      <rPr>
        <b/>
        <sz val="10"/>
        <color rgb="FF000000"/>
        <rFont val="Calibri Light"/>
        <family val="2"/>
        <scheme val="major"/>
      </rPr>
      <t xml:space="preserve">✓ E-movilidad: </t>
    </r>
    <r>
      <rPr>
        <sz val="10"/>
        <color rgb="FF000000"/>
        <rFont val="Calibri Light"/>
        <family val="2"/>
        <scheme val="major"/>
      </rPr>
      <t xml:space="preserve">En alianza con el FENOGE, se amplió el alcance del proyecto sobre e-movilidad, con el objetivo de incluir la gama de vehículos de 2 y 3 ruedas incluyendo: bicicletas, motos y tucs-tucs eléctricos.​
-Iniciamos la estructuración financiera de la línea de crédito para e-movilidad con los aliados estratégicos (Grupo Financiero Bicentenario y MinHacienda).​ Además, se conceptualizó un programa de crédito para electromovilidad. Se está haciendo el modelo para generar un crédito blando para electromovilidad (vehículos de 2 y 3 ruedas). 
</t>
    </r>
    <r>
      <rPr>
        <b/>
        <sz val="10"/>
        <color rgb="FF000000"/>
        <rFont val="Calibri Light"/>
        <family val="2"/>
        <scheme val="major"/>
      </rPr>
      <t xml:space="preserve">✓ E-turbinas: </t>
    </r>
    <r>
      <rPr>
        <sz val="10"/>
        <color rgb="FF000000"/>
        <rFont val="Calibri Light"/>
        <family val="2"/>
        <scheme val="major"/>
      </rPr>
      <t>Así mismo, se foalizaron las comunidades en ZNI, de acuerdo con la Resolución 40137 de abril de 2024. Se identificaron 28 comunidades con cobertura de solución fluvial eléctrica.​ Igualmente, se estructuró la solución energética basada en e-Turbinas de 5KW en arreglos desde tres e-Turbinas o más para las comunidades energéticas basadas en fuentes hídricas.</t>
    </r>
  </si>
  <si>
    <r>
      <rPr>
        <b/>
        <sz val="10"/>
        <color rgb="FF000000"/>
        <rFont val="Calibri Light"/>
        <scheme val="major"/>
      </rPr>
      <t>✓ E-lanchas:</t>
    </r>
    <r>
      <rPr>
        <sz val="10"/>
        <color rgb="FF000000"/>
        <rFont val="Calibri Light"/>
        <scheme val="major"/>
      </rPr>
      <t xml:space="preserve"> Se consolidaron los resultados de los análisis financieros para la factibilidad económica del proyecto Movimiento Pacífico, que incluye solución de movilidad eléctrica con generación hídrica para los municipios priorizados en Chocó, Valle, Cauca, Nariño y otras regiones.                                                      ✓Se avanzó en la estructuración del convenio marco con la Agencia de Renovación de territorio para la estructuración e implementación de proyectos que incorporen FNCER, aportando al fortalecimiento comunitario, al fomento de economías populares y territorios sostenibles en los municipios PDET.​
</t>
    </r>
    <r>
      <rPr>
        <b/>
        <sz val="10"/>
        <color rgb="FF000000"/>
        <rFont val="Calibri Light"/>
        <scheme val="major"/>
      </rPr>
      <t xml:space="preserve">✓E-Movilidad: </t>
    </r>
    <r>
      <rPr>
        <sz val="10"/>
        <color rgb="FF000000"/>
        <rFont val="Calibri Light"/>
        <scheme val="major"/>
      </rPr>
      <t xml:space="preserve">Se conceptualizó un programa de crédito para electromovilidad en el marco del “Pacto por el crédito”, donde se priorizaron créditos blandos con tasas compensadas para usuarios productivos para la movilidad eléctrica de 2 y 3 ruedas, orientados a la ruralidad y usos productivos.                                     ✓Se lanzó la Hoja de Ruta de Transición Energética Justa (TEJ) con un alto enfoque en energías limpias para el transporte, incluyendo movilidad eléctrica, combustible de aviación sostenibles e infraestructura de carga para la demanda nacional.                                                                                                               ✓Actualmente se cuenta con (5) cinco E-motos del proyecto con Polen – Transiciones Justas, entregadas con el MME y (1) un tuc tuc entregado junto con el Fenoge.                                                                                                         </t>
    </r>
  </si>
  <si>
    <t xml:space="preserve">✓E-lanchas (Comunidades Energéticas para la Movilidad)​
Proyecto Movimiento Pacifico: enviamos al FENOGE el 29 de noviembre el proyecto estructurado, con el fin de realizar una revisión de los componentes del documento, anexos técnicos y anexos jurídicos.​
​✓E-Buses​
Se dio asistencia técnica mediante un curso para dos empresas con el objetivo de  electrificar transporte especial (buses de turismo, buses intermunicipales y buses escolares). ​
✓E-Movilidad:​
Se estableció mesa de trabajo con la Financiera Nacional de Desarrollo (FDN) para identificar la potencial financiación de infraestructura de carga.​
✓ Infraestructura de carga: ​
Formulación de la política pública para acelerar la estandarización y el  despliegue de la infraestructura de carga eléctrica: </t>
  </si>
  <si>
    <t>Nuevas estaciones de carga eléctrica (conectores) y electrolineras</t>
  </si>
  <si>
    <t>Número de nuevas estaciones de carga eléctrica (conectores) y electrolineras</t>
  </si>
  <si>
    <t xml:space="preserve">✓ Inauguramos primera estación de carga compartida de vehículos eléctricos en Mingueo, La Guajira.
✓ Expedimos resolución para "Interoperabilidad de infraestructura de carga para vehículos eléctricos".
✓ Realizamos el modelado de electrificación de ruta Bogotá-Cali (464 km) con estaciones de carga para vehículos eléctricos (electrolineras). 
✓ Generamos el mecanismos de financiación para estructura de carga, a través del documento de consultoria de Deloitte "Mecanismos financieros para apoyar la infraestructura de movilidad eléctrica en Colombia". </t>
  </si>
  <si>
    <t>✓  Se generó el documento de estructuración técnica para vehículos de 2 y 3 ruedas y estaciones de carga para el desarrollo del programa para ascenso tecnológico de vehículos livianos. El documento se envió como propuesta para temas de cooperación internacional: 10 estaciones de carga y 4MCH.​
✓ Se publicó la versión final de la resolución para "Interoperabilidad de infraestructura de carga para vehículos eléctricos".​
✓ Se generó el documento "Mecanismos financieros para apoyar la infraestructura de movilidad eléctrica en Colombia", a través de Banco Mundial y Deloitte. ​
✓ Se está formulando el documento sobre la "Estrategia Nacional  para el despliegue de infraestrutura de carga" con el apoyo de la CEPAL.
✓ Se estructuró el análisis técnico, jurídico, social y financiero del documento de "Estrategia Nacional  para el despliegue de infraestructura de carga“, el cual se presentará a  la junta directiva de COMCE (Confederación de Distribuidores Minoristas de Combustibles y Energéticos) para poder acceder  a los recursos del piloto de estaciones de energía. ​El 17/Jul presentamos el proyecto a la junta directiva, tuvo voto favorable, por lo cual se aprobó el presupuesto para dos estaciones de carga. 
✓ Para determinar la ubicación de las estaciones, se realizó una ruta previa en vehículo de combustión en la "Ruta Energética" (Bogotá-CaliI, reconociendo las estaciones habilitadas. La ubicación será: Carretera Girardot-Ibagué, y  Calarcá-Quindío (en el asceonso a La Línea). 
✓ Se están desarrollando los términos de referencia con el Banco Mundial, como insumo para política pública para la estandarización de conectores del sistema de transporte público.</t>
  </si>
  <si>
    <r>
      <rPr>
        <b/>
        <sz val="10"/>
        <color rgb="FF000000"/>
        <rFont val="Calibri Light"/>
        <scheme val="major"/>
      </rPr>
      <t>✓ Infraestructura de carga</t>
    </r>
    <r>
      <rPr>
        <sz val="10"/>
        <color rgb="FF000000"/>
        <rFont val="Calibri Light"/>
        <scheme val="major"/>
      </rPr>
      <t>: 
✓ Se inició la construcción de una estación de energía en la ruta del cambio Bogotá-Cali, en una estación de servicio de combustibles fósiles en la Línea – Cajamarca.​
✓ Se construyeron tres (3) estaciones de energía en el Ministerio de Minas y Energía, en el marco de la Transición Energética de la flota de vehículos de la institución, adicionalmente se inaguró (1) una estación de carga compartida de vehículos eléctricos en Mingueo, La Guajira</t>
    </r>
  </si>
  <si>
    <t>✓ Se inauguró durante COP16 la primera ruta de larga distancia Bogotá-Cali para movilidad eléctrica en el marco de la COP16, con 2 estaciones de en estaciones de servicio de combustibles, como parte de la transición energética de los hidrocarburos , una en Cajamarca y  otra en Buga, Valle. 
✓ Se inauguró el proyecto de Comunidades Energéticas para la movilidad en Mingueo, La Guajira, la primera estación de carga comunitaria para motos eléctricas y retrofit.
✓ Lanzamos y publicamos la ”Estrategia Nacional de Infraestructura de Carga” en la Feria de Economías para la vida -FEV.
✓ Publicamos la resolución No. 40123 de 2024 que establece condiciones de interoperabilidad para las estaciones de carga públicas.</t>
  </si>
  <si>
    <t>Minería</t>
  </si>
  <si>
    <t>Diversificación productiva asociada a las actividades extractivas</t>
  </si>
  <si>
    <t>Normativa minera</t>
  </si>
  <si>
    <t>Política minera para el cambio</t>
  </si>
  <si>
    <t>Nuevo Marco Regulatorio para la Minería</t>
  </si>
  <si>
    <t>Radicación a Congreso de la Nueva Ley Minera consultada con sujetos étnicos</t>
  </si>
  <si>
    <t>Porcentaje de avance en la radicación a Congreso de la Nueva Ley Minera consultada con sujetos étnicos</t>
  </si>
  <si>
    <t>✓ Avanzamos con la consolidación, revisión y sistematización de comentarios de la ciudadanía en el formulario dispuesto para el documento de la Nueva Ley Minera.
✓ Adelantamos reuniones de socialización del articulado con diferentes actores sociales del sector público y privado.
✓ Avanzamos en el desarrollo de la fase de despliegue territorial de consulta previa con comunidades indígenas, conforme al cronograma concertado con la Mesa Permanente de Concertación MPC.
✓ Organizamos la primera reunión de acuerdo, con comunidades ROM.</t>
  </si>
  <si>
    <r>
      <rPr>
        <sz val="10"/>
        <color rgb="FF000000"/>
        <rFont val="Calibri Light"/>
        <family val="2"/>
        <scheme val="major"/>
      </rPr>
      <t xml:space="preserve">✓Se realizaron nuevas mesas de trabajo y reuniones con agremiaciones, organizaciones sociales y ambientales, y otros actores involucrados en el sector minero, que generaron comentarios al documento articulado de la Nueva Ley Minera.​
✓Se inició el proceso de sistematización e integración de los comentarios al articulado de la Nueva Ley Minera.
✓Se avanzó en el Proceso de Consultas Previas de la siguiente manera:​
</t>
    </r>
    <r>
      <rPr>
        <b/>
        <sz val="10"/>
        <color rgb="FF000000"/>
        <rFont val="Calibri Light"/>
        <family val="2"/>
        <scheme val="major"/>
      </rPr>
      <t xml:space="preserve">Indígenas: </t>
    </r>
    <r>
      <rPr>
        <sz val="10"/>
        <color rgb="FF000000"/>
        <rFont val="Calibri Light"/>
        <family val="2"/>
        <scheme val="major"/>
      </rPr>
      <t xml:space="preserve">Se participó en la Sesión No 3 de la MPC realizada el día 4 y 5 de junio. Allí se aprobó la solicitud de modificación del cronograma propuesto por las organizaciones debido a algunas demoras administrativas que retrasaron la realización de algunos despliegues territoriales. Se realizarán reuniones con cada organización para ajustar las enmiendas de los convenios. El 30 de junio se finalizaron los despliegues territoriales de socialización de la Nueva Ley Minera.​
</t>
    </r>
    <r>
      <rPr>
        <b/>
        <sz val="10"/>
        <color rgb="FF000000"/>
        <rFont val="Calibri Light"/>
        <family val="2"/>
        <scheme val="major"/>
      </rPr>
      <t xml:space="preserve">NARP: </t>
    </r>
    <r>
      <rPr>
        <sz val="10"/>
        <color rgb="FF000000"/>
        <rFont val="Calibri Light"/>
        <family val="2"/>
        <scheme val="major"/>
      </rPr>
      <t xml:space="preserve">Se está a la espera del giro por parte de MinHacienda, y la expedición del CDP para la disponibilidad de recursos. ​Se avanzó en la suscripción de convenios  para realizar la consulta con los pueblos Negros, Afro, Raizales y Palenqueros, luego de la autorización de recursos por un valor de  15 mil millones  de pesos.​
</t>
    </r>
    <r>
      <rPr>
        <b/>
        <sz val="10"/>
        <color rgb="FF000000"/>
        <rFont val="Calibri Light"/>
        <family val="2"/>
        <scheme val="major"/>
      </rPr>
      <t>ROM:</t>
    </r>
    <r>
      <rPr>
        <sz val="10"/>
        <color rgb="FF000000"/>
        <rFont val="Calibri Light"/>
        <family val="2"/>
        <scheme val="major"/>
      </rPr>
      <t xml:space="preserve"> El 05 y 06 de junio se realizó preconsulta en la que se fijó la ruta metodológica, y 17 de junio se desarrolló la sesión de instalación de la consulta previa.  ​​</t>
    </r>
  </si>
  <si>
    <t xml:space="preserve">✓Se continua en el ajuste al documento de articulado de la Nueva ley Minera en función de los comentarios realizados y recibidos por parte de la ciudadanía.
✓Se avanzó en el Proceso de Consultas Previas de la siguiente manera:​
✓Indígenas: en el mes de septiembre de realizó la concertación con los técnicos de la MPC y se continúa trabajando en generar espacios de diálogo de gobierno a gobierno. 
✓NARP: Se realizó el ajuste por parte del PCA del plan de mejoramiento contable y financiero previo a la firma de las partes en el mes de octubre. 
✓RROM: Se realizó la concertación y protocolización de la Ley Minera. Se esta realizando el seguimiento de los acuerdos post-consulta. </t>
  </si>
  <si>
    <t xml:space="preserve">
✓ Por primera vez se realiza consulta previa de un proyecto de ley del sector minero con los sujetos étnicos. (NARP, RROM e Indígenas) y se pone en conocimiento de la ciudadanía un proyecto de ley para comentarios.  ​</t>
  </si>
  <si>
    <t>Adopción de actos administrativos para la transformación progresiva del sector minero</t>
  </si>
  <si>
    <t>Porcentaje de avance en la adopción de actos administrativos para la transformación progresiva del sector minero</t>
  </si>
  <si>
    <t>✓ Contamos con versión para discusión con presidencia del Decreto de Distritos Mineros Especiales para la Diversificación.
✓ Presentamos propuesta de Decreto de cierre de minas proyectado por la DME al sector minas y llevamos a cabo reuniones con la ANM, UPME y el SGC, con el objetivo de organizar el contenido del Decreto.</t>
  </si>
  <si>
    <t>✓Se cuenta con una versión para discusión con presidencia del Decreto de Distritos Mineros Especiales para la Diversificación. ​​
✓ Se ha venido trabajado en la estructuración y la elaboración de los contenidos del Decreto de Cierre de Minas para su presentación ante las entidades adscritas.
✓ En cuanto a la Nueva Política Minero Ambiental (NPMA), se definieron 13 lugares para la socialización de la NPMA:  Barrancas – La Guajira; Caucasia – Antioquia; Antioquia (Andes- Jardín – Jericó); Istmina – Chocó; Valle del Cauca (Cali); Cauca (Popayán); Los Andes – Nariño; Norte de Santander (Cúcuta); Sur de Bolívar (Santa Rosa del Sur); Socha – Boyacá; Acacías – Meta; Palermo- Huila y Mitú – Vaupés.</t>
  </si>
  <si>
    <t xml:space="preserve">✓Se expidió el Decreto 977 de 2024, respecto a la identificación, priorización, delimitación e implementación de los Distritos Mineros Especiales para la Diversificación Productiva.                          ✓Se trabajó en la estructuración y la elaboración de los contenidos del Decreto de Cierre de Minas.            </t>
  </si>
  <si>
    <t>✓ Por primera vez se realiza consulta previa de un proyecto de ley del sector minero con los sujetos étnicos. (NARP, RROM e Indígenas) y se pone en conocimiento de la ciudadanía un proyecto de ley para comentarios.  ​
✓ Adopción del Decreto 977 de 2024 en relación con la identificación, priorización, delimitación e implementación de los Distritos Mineros Especiales para la Diversificación Productiva.​
✓Se logró construir una batería de indicadores para la operatividad de la trasformación integral del sector minero a través de lo señalado por la Sentencia de Ventanilla Minera.​
✓ El Ministerio de Minas y Energía logró la articulación de la Política Pública Minera Nacional con el Plan Nacional de Desarrollo Minero, así como con los Lineamientos de Fiscalización, con lo que se avanzó en la consolidación de instrumentos sectoriales coherentes.​</t>
  </si>
  <si>
    <t>Minerales estratégicos</t>
  </si>
  <si>
    <t>Empresa pública para el sector minero</t>
  </si>
  <si>
    <t>Consolidación de empresa pública del sector minero con estructura orgánica y presupuesto / solución comercialización minerales</t>
  </si>
  <si>
    <t>Porcentaje de avance en la discusión y viabilidad del proyecto de Ley Ecominerales en el Congreso</t>
  </si>
  <si>
    <t>✓ Propusimos cinco (5) audiencias públicas sobre el proyecto de Ley (Boyacá, Antioquia, Córdoba, Guajira y Bogotá).
✓ Realizamos la primera audiencia pública del proyecto de ley en Tunja- Boyacá con la participación de una comunidad de pequeños mineros.
✓ Construimos la ponencia en un trabajo articulado entre coordinadores ponentes, la ANM y el MME para el primer debate.</t>
  </si>
  <si>
    <t xml:space="preserve">✓ Se realizó la audiencia pública en Medellín (3/May), Planeta Rica (9/May) y en Bogotá (16/May) con la participación de una comunidad de pequeños mineros.​
✓ Se realizaron ajustes a la ponencia en conjunto con los equipos de los coordinadores ponentes en fuentes de financiación, condiciones de competitividad e igualdad y gobierno corporativo. ​
✓ Se logró que la ponencia para primer debate fuera radicada el 24/May y se avanza en la implementación de la estrategia para su aprobación. 
✓ Se logró que la iniciativa fuera aprobada en primer debate en la Comisión Primera de la Cámara de Representantes y continuara su trámite en la siguiente legislatura a partir del 20 de julio de 2024. </t>
  </si>
  <si>
    <t xml:space="preserve"> ​
✓Una vez aprobada la  iniciativa en el primer debate en la Comisión Primera de la Cámara de Representantes, se continua con el trámite en la legislatura. ​
✓Se fortaleció la exposición de motivos con enfoque económico. ​
✓Se realizó el marco metodológico y conceptual del Foro sobre empresas públicas mineras cuya realización contribuya a generar un ambiente favorable para el trámite legislativo en este segundo semestre de 2024.​</t>
  </si>
  <si>
    <t xml:space="preserve">✓ Se aprobó en la Comisión Primera de la Cámara de Representantes el proyecto de Ley por el cual se crea la Empresa Colombiana de Minerales -ECOMINERALES-, se determina su objeto, su naturaleza, su estructura orgánica y se dictan otras disposiciones. Durante este proceso se alcanzó un importante respaldo en la Comisión Primera de la Cámara, logrando una aprobación con el 93% de votos a positivos, reflejando un apoyo casi unánime por parte de los legisladores. ​
</t>
  </si>
  <si>
    <t>Porcentaje de avance en el análisis de la adquisición a través del mecanismo de enajenación temprana  de empresas mineras bajo la administración de la SAE</t>
  </si>
  <si>
    <t>✓ Remitimos manifestaciones a la Sociedad de Activos Especiales (SAE) sobre el interés del MME de adquirir las empresas CIJ.GUTIERRERZ, MEPRECOL, que estan bajo su administración.
✓ Hemos adelantado conversaciones y desplegado gestiones para conseguir recursos necesarios para viabilizar la adquisición: FRISCO, fondo paz, así como evaluar alternativas jurídicas.</t>
  </si>
  <si>
    <t>✓ Se logró comunicación con la SAE para realizar mesa de trabajo sobre la adquisición de las empresas CIJ.GUTIERRERZ, MEPRECOL, que están bajo su administración.</t>
  </si>
  <si>
    <t xml:space="preserve">
✓Se ha tenido aproximaciones y  análisis sobre el tema de  flujos de caja, teniendo en cuenta una aproximación en el subsector del oro. 
✓Se realizaron análisis preliminares de la viabilidad de la compra de la comercializadora en términos jurídicos y económicos. </t>
  </si>
  <si>
    <t xml:space="preserve">​✓Se logró realizar un análisis preliminar respecto al proceso de adquisición de comercializadora por medio de enajenación temprana. </t>
  </si>
  <si>
    <t>Conocimiento Geocientífico</t>
  </si>
  <si>
    <t>Plan Nacional de Conocimiento Geocientífico</t>
  </si>
  <si>
    <t>Formulación del Plan Nacional de Conocimiento Geocientífico</t>
  </si>
  <si>
    <t>Porcentaje de avance en formulación del Plan Nacional de Conocimiento Geocientífico</t>
  </si>
  <si>
    <t xml:space="preserve">✓Trabajamos de manera mancomunada con las entidades del sector y de otras instituciones claves en la formulación del Plan. 
✓Continuamos con las mesas de trabajo sistemáticamente para abordar los siguientes frentes a). Planificación y uso del suelo y subsuelo; b).  Cuidado y la gestión del agua; c). Evaluación y monitoreo de amenazas de origen geológico; d). Recursos estratégicos para la transición energética; e). Industrialización y seguridad alimentaria; f). Infraestructura pública
✓Adelantamos los siguientes temas para la formulación del Plan: 1) definición de “conocimiento” para el Plan, 2) alcances del Plan, 3) territorialización, 4) glosario del documento, 5) edición de textos.​ Consolidamos  los 32 textos de las líneas de conocimiento del Plan Nacional de Conocimiento Geocientífico. 
✓Realizamos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✓En ese sentido, diseñamos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t>
  </si>
  <si>
    <r>
      <rPr>
        <b/>
        <sz val="10"/>
        <color rgb="FF000000"/>
        <rFont val="Calibri Light"/>
        <family val="2"/>
        <scheme val="major"/>
      </rPr>
      <t xml:space="preserve">
</t>
    </r>
    <r>
      <rPr>
        <sz val="10"/>
        <color rgb="FF000000"/>
        <rFont val="Calibri Light"/>
        <family val="2"/>
        <scheme val="major"/>
      </rPr>
      <t>✓Se avanzó en la convocatoria de entidades del sector y de otras instituciones claves en la formulación e implementación del Plan. Contamos con 33 delegados/as de diferentes entidades. 
✓Se cuenta con las respuestas de 21 entidades de 75 contactadas al formulario para la construcción del PNCG. De estas respuestas trabajamos en la revisión de comentarios para el ajuste de los textos. ​
✓Se realizó la presentación de los avances PNCG con comunidades Mesa Minera Permanente del Chocó el 17 de junio.​
✓En el marco de la construcción del Plan, se realizó una mesa de trabajo el 25 de junio con la UPRA (Unidad de Planificación Rural Agropecuaria), para conocer buenas prácticas sobre el Plan Estadístico Sectorial Agropecuario.​
✓En ese sentido, se diseñó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 Se elaboraron 27 textos sobre las fichas técnicas de las líneas de conocimiento del PNCG: Planificación y uso del suelo y subsuelo; Cuidado y la gestión del agua; Evaluación y monitoreo de amenazas de origen geológico; Recursos estratégicos para la transición energética; Industrialización y seguridad alimentaria e Infraestructura pública.​
✓ Se cuenta con la estructura del texto del Plan: lineamientos generales del plan, pilares y transversalidades, misión, visión, objetivos, marco conceptual de Políticas y Acuerdos Internacionales, el capítulo de gobernanza y finalizamos el glosario del PNCG. ​
✓ Se adelantaron los siguientes temas para la formulación del Plan: 1) definición de “conocimiento” para el Plan, 2) alcances del Plan, 3) territorialización, 4) glosario del documento, 5) edición de textos.​
✓Se realizó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 El formulario es una metodología de evaluación interinstitucional para la construcción del PNCG, en donde se recibió la información generada o requerida sobre conocimiento geocientífico de las entidades y universidades.​</t>
    </r>
  </si>
  <si>
    <r>
      <rPr>
        <sz val="10"/>
        <color rgb="FF000000"/>
        <rFont val="Calibri Light"/>
        <scheme val="major"/>
      </rPr>
      <t>✓</t>
    </r>
    <r>
      <rPr>
        <b/>
        <sz val="10"/>
        <color rgb="FF000000"/>
        <rFont val="Calibri Light"/>
        <scheme val="major"/>
      </rPr>
      <t xml:space="preserve">Formulación del PNCG​
</t>
    </r>
    <r>
      <rPr>
        <sz val="10"/>
        <color rgb="FF000000"/>
        <rFont val="Calibri Light"/>
        <scheme val="major"/>
      </rPr>
      <t>✓Se finalizó la recepción de información para la construcción del PNCG recolectada con las universidades respecto a sus experiencias frente al conocimiento geocientífico ​
✓Se realizó el análisis descriptivo de la información suministrada en los 18 formularios de entidades e Instituciones de Educación Superior. ​
✓Se realizaron 4 diagnósticos para el plan: 1. diagnóstico de actores 2. diagnóstico de líneas de conocimiento 3. diagnóstico de gestión de capacidades de gestión de información 4. diagnóstico estadístico  de información geocientífica (se realizó un análisis sobre la cantidad de datos disponibles en el SGC para las diferentes temáticas -agua, suelo/subsuelo, minerales y geoamenazas- del art. 229) y se identificaron necesidades.​
✓Se continúo con el trabajo de edición de los textos de las líneas de conocimiento del PNCG.​
✓Se inició la construcción de la propuesta de Resolución para la implementación del PNCG y la recepción de información geocientífica de todas las instituciones a nivel nacional.</t>
    </r>
  </si>
  <si>
    <t>​✓ Se realizó articulación con OAJ del MME y la Oficina Jurídica del SGC, en favor de determinar qué tipo de acto administrativo sería el pertinente para adoptar el PNCG (resolución conjunta, resolución donde solo se adopte por el MME o Decreto). ​
​✓Se está realizando la validación de posibles responsables y roles dentro de ruta de implementación del PNCG.​
​✓Se está realizando la revisión final del PNCG (memoria justificativa y plan) por parte del SGC y el MME.</t>
  </si>
  <si>
    <t>Presentación de Informes de Conocimiento Geocientífico del País.</t>
  </si>
  <si>
    <t xml:space="preserve">Porcentaje de avance del Informe de Conocimiento Geocientífico del País. </t>
  </si>
  <si>
    <t>✓Se inició la construcción del primero Informe del Estado Geocientífico del país, con la información provista por las entidades en el Formulario de la metodología, e información del SGC.</t>
  </si>
  <si>
    <r>
      <rPr>
        <b/>
        <sz val="10"/>
        <color rgb="FF000000"/>
        <rFont val="Calibri Light"/>
        <scheme val="major"/>
      </rPr>
      <t xml:space="preserve">✓Informe de Conocimiento Geocientífico del País​
</t>
    </r>
    <r>
      <rPr>
        <sz val="10"/>
        <color rgb="FF000000"/>
        <rFont val="Calibri Light"/>
        <scheme val="major"/>
      </rPr>
      <t>✓Se definieron los criterios para la entrega de los Informes de Conocimiento Geocientífico del país, cuya periodicidad es anual. ​
✓Se inició la construcción del primer informe de conocimiento geocientífico del país, en el cual se presentan datos estadísticos del SGC sobre el estado de disponibilidad de información de los temas claves del conocimiento geocientifico del país, y se elevan alertas frente a la disponibilidad y necesidades de información geocientífica. ​
✓Se generó la planeación de la formulación de los cuatro informes de conocimiento de las temáticas agua, geoamenazas, suelo/subsuelo y minerales.​</t>
    </r>
  </si>
  <si>
    <t>​✓Se elaboró junto con el SGC la propuesta del Plan Nacional de Conocimiento Geocientífico, propuesta de resolución conjunta y memoria justificativa que comprende un diagnóstico (informe) del conocimiento geocientífico de entidades nacionales y academia, así como veintidós (22) líneas de conocimiento para trabajar al 2034.   ​
​✓ Se orientó la gestión de información geocientífica a nivel nacional para la generación de un conocimiento sistémico y accionante que contribuya a la toma de decisiones en pro del bienestar socioambiental y el desarrollo sostenible de Colombia.​</t>
  </si>
  <si>
    <t>Distritos mineros/Reconversión productiva</t>
  </si>
  <si>
    <t>Minería productiva y sostenible</t>
  </si>
  <si>
    <t>Distritos Mineros</t>
  </si>
  <si>
    <t xml:space="preserve">Delimitación de Distritos para la Paz en zonas de alta presencia de la minería informal </t>
  </si>
  <si>
    <t xml:space="preserve">Número de distritos delimitados para la Paz en zonas de alta presencia de la minería informal </t>
  </si>
  <si>
    <t>Acciones transversales en los Distritos:
✓ Se suscribió el memorando de entendimiento entre la Gobernación de  Nariño y la ANM, y está en proceso de firmas el memorando de entendimiento  entre la Gobernación de Chocó y la ANM. 
✓ Se finalizó la Pre-caracterización de los siete (7) distritos mineros, con  información base secundaria de los componentes mineros, ambiental, social,  económico y productivo de los municipios que conforman los Distritos.
✓ Se realizaron ajustes al proyecto reglamentario del Art 231 del PND  con los comentarios finales de las entidades involucradas. Una vez se realicen  los últimos ajustes, se hará la publicación
✓ Publicamos para conocimiento de la ciudadanía el proyecto de resolución de delimitación del Distrito Bajo Cauca.
✓ Se contactó a los alcaldes de los 6 municipios del Distrito de Bajo Cauca, para conocer el estado actual de la inclusión del tema de Distritos 
Mineros y Comunidades Energéticas, dentro del Plan de Desarrollo Territorial
✓ Avanzamos en la articulación de oferta institucional para los distritos con FondoPaz, MinAgricultura, MinCultura, DNP, MinComercio, SENA, MinAmbiente, MinDefensa, Gobernación de Nariño, ART, ANM, SAE, ADR, Unidad Solidaria, Superfinanciera, VicePresidencia, entre otras entidades.
Distrito de Piedemonte y la Cordillera nariñense- ABADES:
✓ Se realizó el diálogo con las comunidades de estos municipios para  socializar la estrategia de distritos especiales (Municipio de Samaniego).
✓ Se articuló con organizaciones sociales de base en territorio que  permitan articular procesos de productivos en torno a actividades de  reconversión productiva.
✓ Se articuló con la Cámara de Comercio de Pasto a fin de mapear los  actores e inventario de establecimientos de comercio y sociedades presentes  en los municipios pertenecientes al distrito a fin de establecer posibles  sinergias operativas en lo que a los resultados de la implementación del 
distrito se refiere.
✓ Se convocó a los responsables de la estructuración de los Planes de  Desarrollo Territorial, de los municipios del Distrito de Piedemonte y la 
Cordillera Nariñense (Abades), Santa Cruz, Samaniego, La Llanada, AndesSotomayor y Mallama, para preparar la asistencia técnica dentro de la 
realización de la Cumbre Minera.
Distrito del Bajo Cauca (Caucasia, Cáceres, Zaragoza, Tarazá, El Bagre y  Nechí en Antioquia):
✓ Se participó en el taller “Intercambio de experiencias en la  restauración de paisajes, anfibios, bosques riparios y humedales en la región 
del bajo Cauca y La Mojana”.
✓ Se realizó una reunión con entidades territoriales de la subregión del  Bajo Cauca, para articular acciones en el marco de los planes de desarrollo 
municipales.
✓ Se contactó a los alcaldes de los 6 municipios del Distrito de Bajo  Cauca, para conocer el estado actual de la inclusión del tema de Distritos 
Mineros y Comunidades Energéticas, dentro del Plan de Desarrollo Territorial</t>
  </si>
  <si>
    <t>Acciones transversales: 
✓  Se suscribió el Memorando de Entendimiento entre la Gobernación del Chocó, la Agencia Nacional de Minería y el MME para iniciar la articulación institucional de la estrategia de DMEPDP.  
✓ Se suscribió el convenio marco entre el Servicio Nacional de Aprendizaje SENA y el MME, a través del que se busca mejorar las condiciones operativas de la actividad, formando a la comunidad minera y fortaleciendo las redes de conocimiento sectoriales e institucionales y las unidades productivas y empresas de este segmento.  
✓ Se avanzó en la definición de los componentes, actividades, presupuesto y metas en el marco de adición de recursos al convenio GGC 1035-2023 entre Colombia Productiva y la Dirección de Minería Empresarial, para articular la implementación de un programa de desarrollo socio-empresarial y el desarrollo de una estrategia de gestión de mercado de minerales. 
Acciones por Distrito:  
1. Distrito de Piedemonte y la cordillera nariñense - ABADES ​ (Santa Cruz, Samaniego, La Llanada, Mallama y Los Andes Sotomayor en Nariño): 
✓ Se desarrolló la  Cumbre Minera y Agropecuaria de la Subregión de Abades con la participación de 1.185 personas en los municipios de Samaniego, La Llanada y Mallama, Nariño
✓Se realizaron jornadas de socialización y concertación de alternativas productivas de reconversión con mineros de la vereda Aldecio de Samaniego y La Vereda Canadá de los Andes para participaron alrededor de 100 asistentes.  
2. Distrito Bajo Cauca (Caucasia, Cáceres, Zaragoza, Tarazá, El Bagre y Nechí): 
✓Se desarrolló de un espacio virtual con tres (03) asociaciones agro-mineras caracterizadas del Bajo Cauca, para dar a conocer la estrategia de reconversión productiva y revisar posibles procesos de acompañamiento con las mismas.  
✓ En coordinación con la ANM y Corantioquia, se desarrolló reunión de seguimiento a los compromisos adquiridos en los procesos de formalización minera desarrollados con el titular Mineros Aluvial S.A.S., en los que se destaca la agilización por parte de la ANM de la evaluación de los tres (03) subcontratos radicados, que benefician a ocho (08) UPM y ochenta siete (87) pequeños mineros.  
✓Se avanzó en la construcción de una estrategia para desarrollar la concertación con comunidades étnicas del Distrito Bajo Cauca, a partir de la identificación preliminar de 31 comunidades indígenas y 49 comunidades NARP. ​ 
3. Distrito Triángulo de Telembí​ (Barbacoas, Magüí y Roberto Payán en Nariño): 
✓ Se acompaño la formalización minera en Barbacoas a cuatro (04) procesos, y en el municipio de Máguí Payán a un (01) proceso.  
✓Se desarrolló la Cumbre Minera del Triángulo de Telembí realizada en el municipio de Barbacoas, Nariño con una participación de 257 personas (25 de mayo de 2024). 
4. Distrito Litoral Pacífico Caucano​ (Guapi, Timbiquí y López de Micay en Cauca); 
✓Se desarrolló la Cumbre Minera del Litoral Pacífico Caucano con 200 participantes en el municipio de Guapi, Cauca (4 de mayo de 2024). 
5. Distrito Atrato ​(Bagadó, Lloró, Atrato (Yuto), y Cértegui en Chocó): 
✓Se desarrolló la Cumbre Minero-Energética del Chocó “Distritos para la vida y la Paz” realizada el 3 de julio de 2024 en el municipio de Quibdó, Chocó con una participación de 270 personas. 
6. Distrito Norte del Cauca ​(Suárez y Buenos Aires):  
✓Se desarrolló la Cumbre Minera en el Norte del Cauca en Suárez con la participación de la Gobernación del Cauca, la Alcaldía de Suarez, la Alcaldía de Buenos Aires, la alcaldía de Santander de Quilichao y el Ministerio de Minas y Energía, en la que se socializó la estrategia de DMEPDP y los temas asociados a la formalización.  En este espacio participaron alrededor de 200 personas.</t>
  </si>
  <si>
    <t>✓ Se desarrolló una cátedra minera en conjunto con la UPME para socializar el documento de diagnóstico del distrito minero para la diversificación productiva del Bajo Cauca Antioqueño.
✓ Se articuló con la Alcaldía Municipal de Magüí Payán, la construcción de un documento de diagnóstico de la situación minera del municipio, donde se incluyen, entre otros aspectos, mineras y mineros de subsistencia con vocación para formalizarse a través de la plataforma Génesis, y mineras y mineros de pequeña escala con posibilidades de formalización a través de la figura de mediación con titulares.
✓ En coordinación con la UPME, se finalizó el diagnóstico del Distrito Minero del Triángulo del Telembí. Y el documento diagnóstico para el Distrito Minero del Piedemonte y la Cordillera Nariñense, Abades
✓ Se avanzó en la primera versión del documento diagnóstico del Distrito del Norte del Cauca en coordinación con la UPME.
✓ Se avanzó en la resolución de delimitación del Distrito Agro-Minero y Pesquero del Bajo Cauca, actualmente se encuentra en revisión y ajuste de acuerdo con los comentarios realizados por la ciudadanía.
✓ Se realizó la Expedición del Decreto 0977 de 2024 para la delimitación e implementación de los Distritos Mineros Especiales para la Diversificación Productiva
✓  Se realizó la Publicación del documento técnico “diagnóstico del Distrito Agrominero y Pesquero del Bajo Cauca”
✓  se realizaron 1.599 procesos de formalización minera, en articulación con la Agencia Nacional de Minería
✓ Se formalizaron 25 mineros a través de diferentes mecanismos de formalización en articulación con la Agencia Nacional de Minería
✓  Se realizaron 8 procesos de mediación - diálogo con titulares para avanzar en la formalización de pequeños mineros a través de subcontratos
✓  Se acompañaron 2.245 mineros y mineras conasistencia técnica en torno al desarrollo de una minería integral
✓ Se acompañaron 280 mineros y mineras para definir los grupos focales susceptibles de reconversión o empleabilidad
✓ Se desarrollaron 7 reconversatorios productivos en 10 municipios de los Distritos con el fin de realizar ejercicios de prospectiva que definan los grupos susceptibles de reconversión o empleabilidad
✓ se articuló con Banca de las Oportunidades BDO para la actualización del reporte de inclusión financiera minera -RIF en alianza con ANM y Superintendencia Financiera, para revisión de una propuesta de lineamientos de trabajo para aumentar la dinámica de la inclusión financiera en los territorios de distritos mineros.</t>
  </si>
  <si>
    <t>​✓Se expidió el Decreto 0977 de 2024 para la delimitación e implementación de los Distritos Mineros Especiales para la Diversificación Productiva.​
​✓Se delimitó el primer distrito agrominero y pesquero en Colombia en el Bajo Cauca Antioqueño. ​
​✓6 diagnósticos técnicos realizados (Distrito Bajo Cauca, ABADES, Telembí, Norte del Cauca, Valle de Cauca. San Juan). ​
​✓Se realizaron  7 cumbres mineras y espacios de socialización con más de 2.700 participantes:​
​✓475 Mineros formalizados a través de los diferentes mecanismos de formalización en articulación con la ANM.​
​✓48 Procesos de mediación- Diálogo con titulares para avanzar en la formalización de pequeños mineros a través de Subcontratos​
​✓129 Unidades Productivas Mineras (UPM) beneficiadas con asistencia técnica en función de la vocación y tránsito hacia formalización.​
​✓479 personas con acompañamiento para el fortalecimiento y estructuración de organizaciones solidarias y comunitarias, fomentando la asociatividad. ​
​✓4.000 mineros y mineras con acompañamiento y asistencia técnica entorno al desarrollo de una minería integral.​
​✓1.024 mineros  y mineras con acompañamiento técnico para definir los grupos focales susceptibles de reconversión o empleabilidad.​
​✓25 Reconversatorios productivos para atender 37 municipios de los Distritos con el fin de realizar ejercicios de prospectiva que definan los grupos focales susceptibles de reconversión o empleabilidad.​
​✓60 Proyectos estructurados para la reconversión de Mineros susceptibles de esta en el Distrito de Abades.​
​</t>
  </si>
  <si>
    <t xml:space="preserve">Delimitación de Distritos Mineros para la Transición Energética Justa </t>
  </si>
  <si>
    <t xml:space="preserve">Número de distritos Mineros delimitados  para la Transición Energética Justa </t>
  </si>
  <si>
    <t xml:space="preserve">✓ Articulamos acciones para promover la inclusión de los Distritos Mineros dentro los Planes de Desarrollo Territorial de las zonas identificadas.
✓ Se realizó una reunión con la Secretaría de Minas de Cundinamarca donde  se socializaron los distritos mineros y cómo podrían ser incorporados en el Plan  de Desarrollo departamental.
✓ Se priorizaron 19 municipios en Boyacá y algunos municipios por la provincia de Ubaté para la conformación de Distritos Mineros Andinos.
Nota: Ver avances de Corredor de Vida del Cesar. </t>
  </si>
  <si>
    <t>En cuanto al Distrito Minero Corredor de Vida del César: 
✓ Se avanzó en la construcción del acto administrativo para delimitar el distrito con las acciones/programas conjuntos de los otros ministerios.​
✓ Se socializó el Pacto por el Corredor de Vida con organizaciones sociales, campesinas, ambientales, sindicatos, universidades, entre otras. ​
✓ Se avanzó en los diálogos con ANM para realizar acciones conjuntas con el cierre de minas PRODECO.​
✓ Se avanzó en los espacios de diálogo con el DNP y entidades de Gobierno Nacional para la definición del CONPES de importancia estratégica.</t>
  </si>
  <si>
    <t>Distritos Zona Andina: 
✓ Se formuló la resolución de delimitación del Distrito Minero especial para la diversificación productiva "Sugamoxi-Tundama"
✓ Se realizó la caracterización de consumos energéticos de 120 titulares mineros en Boyacá, Cundinamarca, Norte de Santander y Antioquia
✓ Se acompañaron los proyectos de autogeneración en 10 títulos proveedores de carbon Gensa. La rueda de negocio logró identificar 5 potenciales proyectos de autogeneración de minas de carbón 
Corredor de Vida del Cesar
✓ Se construyó el Pacto por el Corredor de Vida del Cesar en conjunto con entidades del Gobierno Nacional, la Gobernación, las alcaldías locales y las comunidades del territorio
✓ Se priorizaron 52 comunidades energéticas para implementar en los municipios de Corredor de Vida del Cesar
✓ Se caracterizaron 22 comunidades energéticas en los municipios de Corredor de Vida del Cesar
✓ Se emitió para comentarios de la ciudadanía, el proyecto de resolución que establece una reserva ambiental temporal a las áreas estratégicas mineras bloques 19 y 20, correspondientes a las minas entregadas a PRODECO.</t>
  </si>
  <si>
    <t>✓ Se construyó el proyecto de resolución y se realizó  el diagnóstico técnico para la delimitación del Corredor de Vida del Cesar.​
✓Se avanzó en el Pacto por el Corredor de Vida del Cesar en conjunto con entidades del Gobierno Nacional, la Gobernación, las alcaldías locales y las comunidades        del territorio.​
✓500 personas sensibilizadas sobre la Estrategia de Distrito Minero del Cesar.​
✓52 comunidades energéticas para implementar en los municipios de Corredor de vida del Cesar.​
✓Se iniciaron dos cursos de formación en electricidad e instalación de sistemas solares de la mano del SENA (Cesar), con más de 50 extrabajadores mineros beneficiados.​
✓Se presentó en la COP 29 y en una misión propiciada por el gobierno de los Países Bajos a La Haya y Bruselas el portafolio de inversiones para el Corredor de Vida, consiguiendo que se priorice este proceso dentro de la agenda de financiación de la Transición Justa de Colombia.​
✓Se realizó el diagnóstico técnico y se  publicó para comentarios de la ciudadanía el proyecto de resolución para la delimitación del distrito minero de Sugamuxi- Tundama​
✓Se construyó la memoria justificativa del proyecto de resolución para la delimitación del distrito minero de Valderrama Norte. ​
✓1.686 personas sensibilizadas con la estrategia de distritos mineros en la zona andina.​
✓400 personas sensibilizadas sobre la estrategia del Distrito Minero de La Guajira.​
✓Realización de la Cumbre - Minera en la Guajira con la participación de más de 300 personas.​</t>
  </si>
  <si>
    <t>Reindustrialización</t>
  </si>
  <si>
    <t xml:space="preserve">Corredor de Vida del Cesar </t>
  </si>
  <si>
    <t xml:space="preserve">Implementación y/o atracción de proyectos ancla de diversificación productiva. </t>
  </si>
  <si>
    <t xml:space="preserve">Número de proyectos ancla de diversificación productiva implementados </t>
  </si>
  <si>
    <r>
      <t xml:space="preserve">✓ Adelantamos acciones conjuntas con representantes del Banco Mundial / Dobbin International para definir los Términos de Referencia para la Segunda Donación que buscará focalizar parte de los recursos en los procesos asociados al Distrito para la Diversificación del Cesar, específicamente en la caracterización de la fuerza laboral, en la viabilización de los proyectos productivos y en Comunidades Energéticas.
✓ Realizamos acciones conjuntas con la OIT para ahondar en el conocimiento del piloto de reconversión laboral en el municipio de La Jagua De Ibirico.
✓ Estructuramos un plan de articulación con los 5 municipios priorizados para el Distrito para la Diversificación del Cesar y con la Gobernación para promover la inclusión de líneas estratégicas del sector en los Planes de Desarrollo Territorial, así como de líneas específicas para uso de regalías.
</t>
    </r>
    <r>
      <rPr>
        <sz val="10"/>
        <color rgb="FFFF0000"/>
        <rFont val="Calibri Light"/>
        <family val="2"/>
        <scheme val="major"/>
      </rPr>
      <t xml:space="preserve">✓ </t>
    </r>
    <r>
      <rPr>
        <sz val="10"/>
        <color rgb="FF000000"/>
        <rFont val="Calibri Light"/>
        <family val="2"/>
        <scheme val="major"/>
      </rPr>
      <t xml:space="preserve">Desarrollamos espacios de diálogo con las Alcaldía de Becerril, Agustín Codazzi, El Paso, La Jagua y la Gobernación del Cesar para avanzar en la implementación del Corredor de Vida del Cesar.
✓ Se realizó un primer barrido de los proyectos propuestos por el Banco  Mundial / Dobbin International en el marco de la primera Donación. Se 
identificaron 28 proyectos productivos de diversificación proyectados en los  municipios priorizados para el Distrito para la Diversificación del Cesar. </t>
    </r>
  </si>
  <si>
    <t>✓Se han realizado acercamientos con diferentes actores (privados y gubernamentales) para identificar los proyectos claves que podrían aportar en la reindustrialización y diversificación productiva del corredor de vida del cesar. En ese sentido, se adelantó una propuesta con cuatro puntos escenciales para trabajar articuladamente con GLENCORE. Dentro de esos puntos están: 
1. Aporte en la Transición ejergética justa: con recursos monerarios para la contribución a la diversificcación económica y los cierres mieros
2. Propiedad de la tierra: transferencia de la propirdad de la tierra al Estado para reforma agraria e implementación de proyectos productivos
3. Reversión de activos: entrega de activos mineros ymaquinaria al Estado para su reutilización 
4. Inversión estratégica: inversión en proyectos estratégicos para la rendustrilaización e inversión en esquemas de compa eficiente para productos locales</t>
  </si>
  <si>
    <t xml:space="preserve">✓  Se construyó el   ante-proyecto para Arenas Silicias y se consolidaron espacios de articulación con MINCIT para revisar los instrumentos habilitantes. De igual manera, se avanzó en la revisión de áreas para la instalación de actividades industriales. </t>
  </si>
  <si>
    <t>Formulación de un (1) proyecto ancla relacionado con arenas silicias en el territorio del Cesar, en etapa de perfil.​</t>
  </si>
  <si>
    <t xml:space="preserve">Minerales Estratégicos </t>
  </si>
  <si>
    <t>Cadenas de valor de minerales estratégicos implementadas</t>
  </si>
  <si>
    <t>Número de cadenas de valor de minerales estratégicos estructuradas</t>
  </si>
  <si>
    <t>Se generará reporte a partir del segundo semestre de 2024</t>
  </si>
  <si>
    <t xml:space="preserve">✓ Se realizó el modelado de la cadena de producción de las arenas silíceas desde el Ministerio de Minas y Energía, para apoyar la transición económica y productiva. ​
</t>
  </si>
  <si>
    <r>
      <rPr>
        <sz val="10"/>
        <color rgb="FF000000"/>
        <rFont val="Calibri Light"/>
        <scheme val="major"/>
      </rPr>
      <t>✓</t>
    </r>
    <r>
      <rPr>
        <b/>
        <sz val="10"/>
        <color rgb="FF000000"/>
        <rFont val="Calibri Light"/>
        <scheme val="major"/>
      </rPr>
      <t xml:space="preserve">Encadenamientos productivos: ​
</t>
    </r>
    <r>
      <rPr>
        <sz val="10"/>
        <color rgb="FF000000"/>
        <rFont val="Calibri Light"/>
        <scheme val="major"/>
      </rPr>
      <t xml:space="preserve">✓ Se inició la formulación del documento técnico de la cadena de valor de arenas siliceas, acero, cobre, carbón metalúrgico, esmeraldas, fosfatos, grafenos, niquel, oro  con su respectivo árbol de marco lógico para estructurar un proyectos de producción.
✓Se realizó  un proceso de investigación e identificación de tecnologías a nivel mundial, para determinar qué solución logra una  producción de silicio de grado metalúrgico baja en emisiones.​
✓Se realizó la identificación de empresas generadoras de silicio bajo en emisiones, iniciando el contacto con estas. </t>
    </r>
  </si>
  <si>
    <t>✓Se identificaron cadenas de valor para minerales estratégicos priorizados (cobre, arenas silíceas, acero, grafeno, coque, fosfatos, níquel, oro y esmeraldas), con intervenciones para impulsar su transformación y valor agregado.  ​
✓En el caso de las arenas silíceas, se priorizó su uso para módulos fotovoltaicos y vidrio, destacando al Cesar como región clave por su radiación solar y conectividad logística, lo cual es un atractivo para las industrias electro intensivas. ​
✓Mediante la metodología MGA, se definieron acciones (acceso a créditos, infraestructura y educación) para fortalecer el conocimiento técnico, normativos, incentivar empresas ancla y optimizar costos logísticos. ​
✓Se identificaron productos específicos como en el caso de acero con plantas de reducción directa para acero, cogeneración de energía para coque y procesos de concentración para fosfatos, además de impulsar clústeres industriales y tejido empresarial.​
✓En colaboración con ANM y UPME, se elaboran documentos técnicos para encadenamientos productivos, con el objeto de captar inversionistas y  promover la reindustrialización sostenible en Colombia. ​
​</t>
  </si>
  <si>
    <t>Hidrocarburos</t>
  </si>
  <si>
    <t>Almacenamiento energético</t>
  </si>
  <si>
    <t>Gestión de recursos y reservas</t>
  </si>
  <si>
    <t>Incorporar reservas de hidrocarburos</t>
  </si>
  <si>
    <t>Producción de hidrocarburos</t>
  </si>
  <si>
    <t>Producción de petróleo</t>
  </si>
  <si>
    <t>Número de Barriles  por día</t>
  </si>
  <si>
    <t>Eficiencia</t>
  </si>
  <si>
    <t xml:space="preserve">✓ Avanzamos en la construcción del Informe de Reservas y Recursos 2023 consolidando la información auditada de la mano de las empresas del sector. </t>
  </si>
  <si>
    <t>✓ Se presentó el Informe de Recursos y Reservas IRR—2023 junto con las "Medidas adoptadas para gestión eficiente de reservas y recursos contingentes de petróleo y gas en los contratos y convenios de hidrocarburos vigentes".
✓ Se publicó a comentarios el proyecto de decreto para adoptar medidas de política pública orientadas a viabilizar las fuentes de gas.
natural costa afuera y la importación de gas natural.
✓ Se publicó a comentarios el proyecto de resolución por la cual se establece el Reglamento de Transporte por Oleoductos y la metodología tarifaria para el transporte de Oleoductos.
✓ Se avanzó en la construcción de la reglamentación frente los requerimientos para recobro mejorado y proyectos de producción incremental</t>
  </si>
  <si>
    <t>✓Gracias a la expedición del acuerdo No. 006 de 2023 que busca incentivar la exploración de hidrocarburos e impulsar el proceso de Transición Energética Justa, se recibieron 16 solicitudes con una inversión asociada a  56.9 M USD. logrando normalizar la actividad exploratoria por cerca de 79.8 M USD y movilizado en total alrededor  de 136.7 M USD.​
✓Se publicó para comentarios la reglamentación del proceso que busca contratar  empresas de servicios y empresas operadoras para operar los activos productivos que pasen a ser propiedad de la Nación en virtud del acuerdo No. 003.​
✓La CREG expidió la Res. 102009 de 2024 que ajusta las reglas del mercado de gas natural y facilita acceso a contratos de suministro, con el propósito de lograr un mayor de eficiencia en la asignación y distribución del gas.​</t>
  </si>
  <si>
    <t>✓Gracias a la expedición del acuerdo No. 006 de 2023 que busca incentivar la exploración de hidrocarburos e impulsar el proceso de Transición Energética Justa, se han recibido 16 solicitudes para exploración de hidrocarburos con una inversión asociada a  56.9 M USD. logrando normalizar la actividad exploratoria por cerca de 79.8 M USD. En total, se han movilizado alrededor de 136.7 M USD.​
✓Se publicó a comentarios de la ciudadanía  la reglamentación del proceso que busca contratar  empresas de servicios y empresas operadoras para operar los activos productivos que pasen a ser propiedad de la Nación en virtud del acuerdo No. 003.​
✓La CREG expidió la Resolución 102009 de 2024 que ajusta las reglas del mercado de gas natural y facilita acceso a contratos de suministro, con el propósito de lograr un mayor de eficiencia en la asignación y distribución. ​</t>
  </si>
  <si>
    <t xml:space="preserve">Factor de recobro promedio </t>
  </si>
  <si>
    <t>Porcentaje de factor de recobro último esperado</t>
  </si>
  <si>
    <t>✓Avanzamos en la evaluación el factor de recobro mejorado ultimo esperado actual y el factor de recobro, toda vez que este es directamente relacionado y construido para el IRR 2023 que se publica anualmente en el mes de mayo.
✓ Adelantamos la formulación y consolidación de un plan de acción para la  gestión eficiente de reservas de hidrocarburos.</t>
  </si>
  <si>
    <t>En cuanto a Recobro Mejorado (EOR):​
✓ Se identificaron 18 proyectos piloto de recobro mejorado. De estos, se han aprobado 11 proyectos durante este gobierno, cuatro proyectos están en revisión para su extensión o masificación, y cuatro han sido declarados no exitosos. También se han identificado los campos con mayor potencial para aumentar su factor de recobro.​
En cuanto a Producción Incremental (PPI):​
✓ Se avanzó en 12 proyectos de producción incremental, aprobando siete de ellos (cinco proyectos están en estudio)​.
✓ Se identificaron 20 campos con recursos no desarrollados o inactivos para diseñar estrategias de recuperación y comercialización.</t>
  </si>
  <si>
    <t>✓Se sostuvieron dos sesiones del Comité Interinstitucional, que incluye entidades clave como el Ministerio de Minas y Energía, el Ministerio de Ambiente y Desarrollo Sostenible, el Ministerio de Defensa, entre otros, para revisar y coordinar la implementación de las medidas. 
✓Se definió una ruta de superación de contingencias para 10 Campos de Gas y 11 de petróleo con cada una de las compañías operadoras.​
✓Se han identificado 32 campos con alto potencial de aumento de factores de recobro mejorado, para que junto con las empresas que operan dichos campos se tracen los proyectos necesarios en términos de EOR.​
​</t>
  </si>
  <si>
    <t>Nuevos energéticos</t>
  </si>
  <si>
    <t>Exploración energética/ nuevos energéticos</t>
  </si>
  <si>
    <t>Hidrógeno</t>
  </si>
  <si>
    <t>Puesta en funcionamiento de plataforma de registro de proyectos asociados con hidrógeno</t>
  </si>
  <si>
    <t>Porcentaje de avance en la puesta en funcionamiento de plataforma de registro de proyectos asociados con hidrógeno</t>
  </si>
  <si>
    <t xml:space="preserve">✓ Identificamos las caracteristicas que contemplará la plataforma de registro de proyectos asociados con hidrógeno y a su vez el sustento normativo para la implementación del mismo. </t>
  </si>
  <si>
    <t>Se cuenta con la versión final del proyecto de decreto que reglamenta la plataforma de "Ecosistema de Hidrógeno de Colombia (ECOH2), integra la viabilidad de aplicación de certificación de origen, conforma un comité interministerial para nuevos energéticos y establece mecanismos de gestión, promoción y simplificación de trámites para el desarrollo y ejecución de proyectos de hidrógeno.</t>
  </si>
  <si>
    <t>✓Se socializó la plataforma "Ecosistema de Hidrógeno" logrando mas de 300 participantes</t>
  </si>
  <si>
    <r>
      <t>Expedición / ajuste</t>
    </r>
    <r>
      <rPr>
        <sz val="10"/>
        <color rgb="FF000000"/>
        <rFont val="Calibri Light"/>
        <family val="2"/>
        <scheme val="major"/>
      </rPr>
      <t xml:space="preserve"> de la política pública requerida para la promoción/incentivo y desarrollo del hidrógeno en el país</t>
    </r>
  </si>
  <si>
    <t>Porcentaje de avance en la expedición / ajuste de la política pública requerida para la promoción/incentivo y desarrollo del hidrógeno en el país</t>
  </si>
  <si>
    <t>✓ Concertamos con el equipo de hidrógeno los enfoques que se deben desarrollar para la promoción, incentivo y desarrollo del hidrógeno en el país en materia de demanda y oferta del energético.</t>
  </si>
  <si>
    <t>✓ Se publicó a comentarios la actualización de resolución 319 de la UPME, que incluye equipos y servicios de Hidrógeno Blanco para la aplicación de incentivos tributarios  (Ley 1715 de 2014).
✓ En cuanto a la estructuración de proyectos se ha avanzado en: 
1. Puerto Verde: Se llevaron a cabo mesas con el DNP y el BM, para el diagnóstico de puertos de exportación y posterior análisis y estimación de las necesidades en  su adaptación hacia puertos verdes; se han seleccionado 4 puertos con mayor potencial (Puerto Brisa, Puerto Bolívar, Barranquilla y Cartagena) para el análisis de viabilidad técnica, de seguridad, impacto ambiental y social y potencial económico y regulatorio.
2. Proyectos Ecopetrol: Se realizaron sesiones de acompañamiento con Ecopetrol frente a sus necesidades en proyectos a desarrollar.
3. Estufas de hidrógeno: se está realizando, junto con el FENOGE, una evaluación de operación y seguridad de equipos de cocción con hidrógeno.
4. Otros: Se inauguró la cooperación Colombo-Alemana H2Diplo (5 junio) e Iniciamos con la mesa de alto nivel (regulatoria y de proyectos) en donde se espera.
consolidar los puntos focales para el desarrollo del hidrógeno de Colombia por parte de equipo Alemán.</t>
  </si>
  <si>
    <t>✓Se publicó a comentarios (31 Jul) el proyecto de decreto que establece lineamientos de política pública para la gestión, promoción y gobernanza del Hidrógeno. En este se reglamenta la plataforma de registro de proyectos de hidrógeno "Ecosistema de Hidrógeno de Colombia (ECOH2), se definen criterios de viabilidad de aplicación de certificación de origen, se conforma un comité interministerial para nuevos energéticos y establece mecanismos de gestión, promoción y simplificación de trámites para el desarrollo y ejecución de proyectos de hidrógeno.
✓Se realizó un validación interministerial de los criterios del umbral de bajas emisiones con el MADS. (Acto administrativo que se expedirá desde el MADS)
✓Se ha acompañado el proyecto de hidrógeno verde más grande de Latinoamérica realizado por la empresa Hevolution en Antioquia: 2,3 MWV de electrólisis, 1.000 kg de hidrógeno diario y 5.000 kg de amoniaco diario.​
✓Con la inauguración del Instituto Colombiano del Petróleo y Energías de la Transición, se han identificado próximos proyectos a desarrollar para realizar acompañamiento (Hyundai – vehículo de carga pesada).​
​</t>
  </si>
  <si>
    <t>✓Se expidió el Decreto 1406 de 2024 que modifica el Decreto 1073 de 2025 y establece los criterios para la autogeneración remota y producción marginal de energía.​
✓Se compartió con la ANH y el SGC la última versión previa a la publicación de la resolución de hidrógeno blanco que reglamenta el decreto 2235 de 2023.​</t>
  </si>
  <si>
    <t>Geotermia</t>
  </si>
  <si>
    <t>Expedición / ajuste de la política pública requerida para la promoción/incentivo y desarrollo de la geotermia en el país</t>
  </si>
  <si>
    <t>Porcentaje de avance en la expedición / ajuste de la política pública requerida para la promoción/incentivo y desarrollo de la geotermia en el país</t>
  </si>
  <si>
    <t xml:space="preserve">✓ Definimos y acordamos los ajustes normativos que se deben realizar del modelo de geotermia en el país. </t>
  </si>
  <si>
    <t xml:space="preserve">Se trabajó en la construcción de un proyecto de decreto con mejoras normativas del modelo de asignación de áreas para el desarrollo del recurso geotérmico. </t>
  </si>
  <si>
    <t>✓Se publicó para comentarios de la ciudadanía, el proyecto de Decreto que modifica el Decreto 1073 buscando flexibilizar y diseñar un proceso de asignación de áreas transparente y objetivo para el otorgamiento de permisos para el desarrollo de actividades de exploración y explotación del recurso geotérmico con fines de generación de energía eléctrica.</t>
  </si>
  <si>
    <t xml:space="preserve">Se expidió el Decreto 1598 de 2024 Geotermia por el cual se modifica el Decreto 1073 de 2015, en relación con el desarrollo de actividades orientadas a la generación de energía eléctrica a través de geotermia y se establecen otras disposiciones </t>
  </si>
  <si>
    <t>Eólica offshore</t>
  </si>
  <si>
    <t>Asignación del permiso de ocupación temporal de áreas para generación de energía eléctrica mediante tecnologías de eólica offshore. </t>
  </si>
  <si>
    <t>Porcentaje de avance en la asignación del permiso de ocupación temporal de áreas para generación de energía eléctrica mediante tecnologías de eólica offshore. </t>
  </si>
  <si>
    <t xml:space="preserve">
✓ Identificamos medidas de mejoramiento al proceso normativo actual, para  flexibilizar y hacer más atractivo este proceso competitivo, creando un abanico de oportunidades para todos los involucrados.
✓ Contamos con la caracterización socioeconómica del área de influencia del polígono gracias a la consultoría en materia socioeconómica - USAENE (BID).
✓ Contamos con una metodología de trabajo definida para la construcción de los mapas de sensibilidad ambiental para la región Caribe - ERM (BM).
✓ Tenemos caracterizados los puertos de Barranquilla (Sociedad Portuaria y Palermo – puerto de Barranquilla Cormagdalena) y Cartagena (Sociedad portuaria – Puerto Bahía y Puerto Mamonal) para el despliegue de los proyectos de energía eólica offshore.</t>
  </si>
  <si>
    <r>
      <t>✓ Se socializó  mediante dos Webinar el proyecto de resolución que modifica la resolución 40284 del 2022 y la 40712 de 2023, flexibilizando los requisitos identificados para la participación del proceso.
✓ Se dio inicio</t>
    </r>
    <r>
      <rPr>
        <b/>
        <sz val="10"/>
        <color rgb="FF000000"/>
        <rFont val="Calibri Light"/>
        <family val="2"/>
        <scheme val="major"/>
      </rPr>
      <t xml:space="preserve">, </t>
    </r>
    <r>
      <rPr>
        <sz val="10"/>
        <color rgb="FF000000"/>
        <rFont val="Calibri Light"/>
        <family val="2"/>
        <scheme val="major"/>
      </rPr>
      <t xml:space="preserve"> junto con el equipo de Gestión Internacional, un sondeo con posibles empresas de EEUU interesadas en la participación del proceso de eólica offshore, para la gestión de un roadshow en EEUU.
✓ Durante el evento "Roadshow" realizado en Londres del 1 al 3 de julio se atendieron 11 empresas desarrolladoras, dos consultoras aliadas a desarrolladores,  una empresa prestadora de servicios, tres entidades financieras y a la Agencia de Seguridad Energética de UK, en el marco de la promoción del proceso; a la fecha se cuentan con nueve desarrolladores interesados de países Europeos y Asiáticos.
✓ Se realizó una socialización de la propuesta de mapas de sensibilidad ambiental a diferentes entidades (PNN/UPME/MADS/ANH/MME.) para la validación de criterios de selección y articulación interinstitucional en el marco de la cooperación internacional Banco Mundial/ERM.
✓ Se socializó la entrega final de la consultoría de Mecanismos de Mercado – Cooperante AFRY, en el que se desarrollaron los tres principales mecanismos de mercado más usados internacionalmente seleccionando el más acorde para implementar en el proceso</t>
    </r>
  </si>
  <si>
    <t xml:space="preserve">✓Se exídió la resolución modificatoria 40368, que flexibiliza algunos requisitos y vuelve más competitivo el proceso.​
✓Se publicó el 12 de septiembre la adenda N. 3 “por medio de la cual se modifican los pliegos y bases de condiciones específicas” de acuerdo con la Resolución 40368 de 2024, junto con la modificación al cronograma, por el cual se amplían los plazos para la presentación de los documentos para la etapa de habilitación.​
​✓Se abrió una agenda para atender todas las inquietudes a  10 empresas interesadas, relacionada con las modificaciones de los pliegos y diligenciamiento de los formatos y Anexos. 
✓Se acordó con Dirección de la Autoridad Nacional de Consulta Previa (DANCP - MinInterior) la construcción de un instructivo para las empresas adjudicadas del proceso OSW, que les facilite avanzar desde etapa temprana el proceso de consulta previa con las comunidades del área de influencia.​
</t>
  </si>
  <si>
    <t>✓Se logró abrir y culminar “la etapa de habilitación” del primer proceso competitivo para el otorgamiento del Permiso de Ocupación Temporal sobre áreas marítimas, con destino al desarrollo de proyectos de generación de energía eólica costa afuera.  Con el interés de 8 empresas (6 empresas individuales y 2 promesa de sociedad futura), entre estas se encuentran dos empresas Colombianas del sector energético. ​
✓Se logró definir el marco regulatorio tomando experiencias internacionales y ajustándolo a nuestro mercado emergente, con la expedición de la Resolución conjunta MME-DIMAR 40368 de 2024.​
✓Se definió un borrador de Resolución donde se establecen los lineamientos de mecanismo de mercado – cargo por diferencia.​</t>
  </si>
  <si>
    <t>Transversal</t>
  </si>
  <si>
    <t>Eficiencia energética y del mercado como factor de desarrollo económico</t>
  </si>
  <si>
    <t>Consumo energético eficiente</t>
  </si>
  <si>
    <t>PEI</t>
  </si>
  <si>
    <t>Implementación de auditoría energética y acciones de mejora derivadas</t>
  </si>
  <si>
    <t>No aplica</t>
  </si>
  <si>
    <t xml:space="preserve">Porcentaje de avance en la implementación del plan de acción de auditoría energética en el MME </t>
  </si>
  <si>
    <t>Porcentaje de avance en la implementación del plan de acción de auditoría energética en el MME con los siguientes hitos: 
1. Documento elaborado con los hallazgos de la auditoría energética realizada (30%) 
2. Plan elaborado con acciones de mejora de corto y largo plazo (20%)
3. Porcentaje de avance en la implementación de las acciones del Plan elaborado (50%)</t>
  </si>
  <si>
    <t>✓ Adelantamos el proceso de solicitud de información a proveedores que tiene por objeto: realizar el estudio de auditoria energética para las sedes del ministerio de minas y energía, en concordancia con las normas técnicas y lineamientos establecidos en el país sobre la eficiencia energética, con lo cual se estableció el presupuesto requerido para avanzar en la contratación.</t>
  </si>
  <si>
    <t>Desde Secretaría General no se remitió el reporte de avance correspondiente al segundo trimestre del año 2024.</t>
  </si>
  <si>
    <t>Suscripción de la CAO-011-2024 del 10.sep.2024, con la firma INGTECNOVA SAS por valor total de $50.092.365 con el objeto de  "Realizar el estudio de Auditoria Energética para las sedes del Ministerio de Minas y Energía, en concordancia con las normas técnicas y lineamientos establecidos en el país sobre eficiencia energética".
El contrato se encuentra en ejecución. Una vez se reciba el resultado de la auditoria, se realizará socialización de los resultados, así como del plan de mejora resultado de la misma. "</t>
  </si>
  <si>
    <t>En desarrollo del contrato CAO-011-2024 del 10.sep.2024, la firma INGTECNOVA SAS realizó la entrega final del informe correspondiente al “Estudio de Auditoria Energética para las sedes del Ministerio de Minas y Energía, en concordancia con las normas técnicas y lineamientos establecidos en el país sobre eficiencia energética"".
Igualmente se realizó convocatoria a través del aplicativo teams y el día jueves 19 de diciembre de 2024, en el horario de 10:00 a 11:00 a.m., se llevo a cabo la socialización de los resultados del informe de la auditoría a todos los funcionarios y colaboradores del Ministerio.
Actividad finalizada y cumplida al 100%, en lo que respecta al “Documento elaborado con los hallazgos de la auditoría energética realizada (30%).</t>
  </si>
  <si>
    <t>Datos sectoriales para aumentar el aprovechamiento de datos en el país</t>
  </si>
  <si>
    <t>Transformación digital y datos sectoriales</t>
  </si>
  <si>
    <t>Aplicación de la política de gobierno digital</t>
  </si>
  <si>
    <t>Gobernanza del dato y monitoreo</t>
  </si>
  <si>
    <t xml:space="preserve">Porcentaje de avance en la Implementación de la política de gobierno digital 
</t>
  </si>
  <si>
    <t>Porcentaje de avance en la Implementación  de la política de gobierno digital con los siguientes hitos: 
1. Documento con hoja de ruta para el fortalecimiento de la estrategia de gobernanza y monitoreo del dato (10%)
2. Porcentaje de avance en la implementación de lo establecido en el documento Hoja de Ruta (90%)</t>
  </si>
  <si>
    <t>✓ Estamos identificando las variables para recolección de información en campo y su consolidación, y a su vez nos encontramos validando los mecanismos para el registro de la información de campo consolidada en los sistemas de información misionales y de apoyo a la gestión del MME.
✓ Avanzamos en el  proceso de vinculación del equipo de trabajo responsable de realizar los diagnósticos y estrategias frente al estado actual del uso, aprovechamiento y disponibilidad de la información del sector minero-energético; así como para soportar, mantener y evolucionar la plataforma tecnológica y los servicios de información de la Infraestructura de Datos Sectorial "Proyecto Intégreme".</t>
  </si>
  <si>
    <t>✓ Se realizaron mesas en conjunto entre MINENERGÍA y UPME en el marco de la Resolución No. 40119 “Por la cual se adoptan los lineamientos del modelo de gobierno de tecnologías de la información y del modelo de gobierno de datos del sector minero energético”, con el fin de establecer un plan de trabajo unificado sectorial para avanzar en la implementación de la mencionada resolución y se avanzó en la definición de una metodología para la implementación de la explotación de datos en el Sector, iniciando con la definición y aplicación en el segundo semestre de 2024, de un instrumento para medir la madurez del sector en lo relacionado con la analítica y el Big Data. 
✓ Se ha garantizado la operación, administración, soporte y mantenimiento de la plataforma tecnológica y los servicios de información de la Infraestructura de Datos Sectorial " Intégrame".
✓ Se fortaleció la Infraestructura de Datos Espaciales Sectorial (IDE Sectorial), incluido la administración, mantenimiento y soporte.
✓ En conjunto MINENERGÍA y UPME se realizó el Open Gov Week 2024, un espacio de discusión sectorial en torno a los principios de transparencia, rendición de cuentas, participación ciudadana e innovación del gobierno abierto. 
✓ Se ha venido gestionando gestionando la entrega de los productos sectoriales comprometidos en la hoja de ruta para la implementación de la Estrategia Sectorial de Datos, que hace parte del Plan Nacional de Infraestructura de DATOS (PNID).
✓ Se está formulando formulando la estrategia de uso y apropiación, con la que se pretende generar las condiciones y prácticas necesarias para facilitar el proceso de adaptación de todas las partes involucradas en las transiciones que supone la incorporación de los servicios y soluciones basados en la analítica de datos, en la cultura organizacional de la entidad y del sector.
✓ Se han generado productos y servicios de información de analítica descriptiva, tableros de MS Power BI, a partir del uso de la data acopiada por la Infraestructura de Datos Sectoriales “Intégrame” para responder a requerimientos de información específica, como en el caso de los tableros adaptados para la APP Móvil “Energía del Cambio”.
✓ Se ealizaron espacios de formación y transferencia de conocimiento acerca de la Infraestructura de Datos Sectoriales” Intégrame” y de la Infraestructura de Datos Espaciales Sectorial (IDE Sectorial) con Entidades del Sector.</t>
  </si>
  <si>
    <t>- En trabajo conjunto UPME, el MINENERGÍA en su rol de cabeza de sector, de administrador sectorial de datos y líder de la gestión estratégica de infraestructura y aplicaciones de Tl del sector minero energético (CTO), desarrollo las siguientes actividades durante el tercer trimestre de 2024:
- Continuamos realizando el soporte, mantenimiento, administración y evolución de la plataforma tecnológica que soporta la infraestructura de datos sectoriales “Intégrame".
- Continuamos con el soporte, mantenimiento, administración y evolución de la Infraestructura de Datos Espaciales (IDE) Sectoriales.
- En trabajo conjunto UPME - MINENERGÍA, estamos estructurando la hoja de ruta de gobierno y monitoreo del dato sectorial 2024-2027.
- Se estructuró el plan de uso y apropiación de la plataforma tecnológica que soporta la infraestructura de datos sectoriales “Intégrame".
- El MINENERGÍA en calidad de Administrador de Datos Sectoriales y como cabeza de sector, y UPME en calidad de CIO Sectorial, se participó como sector en las mesas convocadas por el Comité Nacional de Datos para la implementación del Plan Nacional de Infraestructura de DATOS (PNID).
- Se iniciaron mesas de trabajo y se avanzó en la solución de los retos de analítica avanzada y se Inteligencia Artificial (AI) del Sector Minas y Energía, gestionados con la Universidad Javeriana y la Universidad de los Andes a través de la Alianza Caoba.
- Se realizó Mesa TIC Sectorial, en donde se presentó el modelo de evaluación de la madurez para la explotación de datos, que se aplicó a las Entidades del Sector.
- Se realizó Mesa TIC Sectorial, en donde se trabajó en la definición del alcance para la implementación de un Datacenter compartido, y las posibilidades de compras agregadas.
- Se realizó el lanzamiento de la Infraestructura de Datos Espaciales (IDE) Sectorial y del geo portal Sectorial en el evento de lucha contra la corrupción sectorial.
- Se realizó la postulación de la iniciativa de transparencia al Premio Nacional De Alta Gerencia del DAFP, en el que se incluyeron: El buzón de transparencia e integridad sectorial, a Infraestructura de datos sectoriales y la infraestructura de datos espaciales IDE.
- El MINENERGÍA en calidad de Administrador de Datos Sectoriales y como cabeza de sector, y UPME en calidad de CIO Sectorial, realizaron el seguimiento a la implementación de la hoja de ruta sectorial.
- Se realizaron mesa de trabajo con DNP, MINTIC y MINICIENCIAS para validar la estrategia de implementación de implementación del Datacenter de estado colombiano, ciberseguridad e Inteligencia Artificial.
- Se participó en la revisión y comentarios al documento CONPES de IA, y se hicieron recomendaciones para la inclusión y ajuste de acciones sectoriales en el marco de la política.
- Se realizó la planeación de la estrategia de gobierno y monitoreo del dato para participar en la Feria de Economías para la Vida (FEV), y del evento de IA para Diversificación Económica en el marco de la TEJ.
- Se participó en representación del Sector Minas y Energía, en la definición de acciones a incluir en el CONPES de IA por parte del Sector Minas y Energía.
- El MINENERGÍA en calidad de Administrador de Datos Sectoriales y como cabeza de sector, y UPME en calidad de CIO Sectorial, realizaron el seguimiento a la implementación de la hoja de ruta sectorial del Plan Nacional de Infraestructura de Datos (PNID).
- Se realizó mesa de trabajo con MINICIENCIAS con el objeto de compartir las visiones para la implementación de la estrategia de IA y el datacenter sectorial.
- Se realizó la socialización del plan de trabajo para la formulación del Plan Estadístico Sectorial (PES).
- Se realizó la implementación y lanzamiento del curso virtual SOLARIS “Transformando Experiencias Ciudadanas” bajo la plataforma de e-learning MOODLE del MINENERGÍA.
- Con el apoyo de la Oficina de Planeación y Gestión Internacional (OPGI), gestionamos recursos de cooperación con el Banco Interamericano de Desarrollo (BID), que tienen como objetivo fortalecer capacidades institucionales que aceleren la transformación digital del sector minero energético en Colombia.
- Se realizaron las mesas de trabajo para la planeación del evento de lanzamiento de la Infraestructura de Datos Estadística (INTÉGRAME) y de la Infraestructura de Datos Espaciales (IDE.ME), así como la participación en el evento de “Inteligencia Artificial para la Transición Energética Justa” a realizarse en el mes de octubre de 2024, en el marco de la Feria de Economías para la Vida (FEV).</t>
  </si>
  <si>
    <t>Se ejecuto el 100% del Plan Estratégico de TI  (PETI), para la vigencia 2024.
Se formuló el Proyecto de Inversión para el periodo 2025-2028, el cual tiene como propósito avanzar en 15 puntos porcentuales la política de gobierno digital en los próximos 4 años, y que implica que se de deba ajustar el PETI en el mes de enero de 2025, para que se incluyan las nuevas iniciativas de trasformación digital que hacen parte del proyecto de inversión 2025-2028.
Igualmente, se dio cumplimiento a la hoja de ruta 2024, de la Estrategia de Gobierno y Monitoreo del Dato, que dejo como principales logros para la vigencia los siguientes:
✓Se conformo el equipo de trabajo sectorial MINENERGÍA+UPME, para la Estrategia de Gobierno y Monitoreo del Dato Sectorial.
✓Se avanzó en la implementación de la Resolución Sectorial No. 40199 de 2021, en donde el MINENERGÍA ejerce el rol líder de transformación digital (CTO) y la UPME como líder de la gestión estratégica de la información (CIO)
✓El Sector Minas y Energía fue reconocido como el 4 mejor sector en relación con la implementación de la hoja de ruta sectorial del PNID.
✓El Sector Minas y Energía fue referenciado como caso de éxito en Entidades de Gobierno, por la aplicación del instrumento para la evaluación de madurez para la implementación de infraestructura de datos.
✓Se realizaron mesas de trabajo con DNP, MINTIC y MINICIENCIAS para validar la estrategia de implementación de implementación del Datacenter de Estado Colombiano, Ciberseguridad e Inteligencia Artificial (IA).
✓Se participó en la formulación del documento CONPES de IA, y se incluyeron cinco (5) acciones sectoriales en el marco de la política. 
✓Se participo en los diálogos territoriales, en los que se socializaron las iniciativas de transformación digital sectoriales relacionadas con analítica de datos y gestión de la información geográfica o espacial.
✓Se gestionó y participó en la “Feria de Economías para la Vida – FEV” y particularmente en el “Congreso Inteligencia Artificial, Diversificación de la Economía y la Transición Energética Justa”.</t>
  </si>
  <si>
    <t>Instituto de Investigación de Energías Limpias</t>
  </si>
  <si>
    <t>Creación del Instituto de Investigación de Energías Limpias</t>
  </si>
  <si>
    <t>Porcentaje de avance del plan de acción para la creación del instituto de energías limpias</t>
  </si>
  <si>
    <t>Porcentaje de avance del plan de acción para la creación del instituto de energías limpias con los siguientes hitos: 
1. Documento de análisis y diagnóstico, con detalle de la viabilidad jurídica y  técnica,  para la creación del Instituto Nacional de Investigación en energías limpias (20%)
2. Documento de Evaluación y aprobación de la propuesta para la creación del Instituto (20%)
3. Porcentaje de avance en la propuesta de creación del Instituto aprobada. (60%)</t>
  </si>
  <si>
    <t>✓Avanzamos en el documento que contiene el proyecto de creación de una entidad descentralizada indirecta que tendría como misión el liderar los procesos de investigación y estudios especializados para la promoción del uso de fuentes no convencionales de energía: Desarrollo del capítulo de fundamento normativo y el  de fases para creación y formalización.</t>
  </si>
  <si>
    <t>Por directriz del Gobierno Nacional en cabeza del señor Presidente de la Republica Gustavo Petro Urrego, e instrucciones dadas por el señor Ministro, Ecopetrol ha sido la entidad llamada a liderar la investigación científica y el desarrollo tecnológico para impulsar la transición energética, por medio de la transformación de su Instituto Colombiano de Petróleo (ICP), el cual enfoca todos sus conocimientos, capacidades, infraestructura, y experiencia de 39 años, en marcar un hito significativo de fortalecimiento de la matriz energética del país, dando paso al nuevo Instituto Colombiano de petróleo y Energías para la Transición (ICEPT).
Actualmente el Ministerio de Minas y Energía como cabeza de sector, ha elaborado una propuesta de Convenio Marco de Cooperación con Ecopetrol con el objetivo de aunar esfuerzos necesarios para impulsar de manera conjunta todas las investigaciones y proyectos que aportan de manera positiva a la implementación de energías limpias en el país.</t>
  </si>
  <si>
    <t>Para el último periodo de la vigencia 2024 se han recibido nuevas directrices en cabeza del señor presidente de la república Gustavo Petro, y del señor Ministro de Minas y Energía Andrés Camacho, para seguir adelante con el proyecto de decreto que fue elaborado desde la secretaria general, “Por el cual se fusiona el Instituto de Planificación y Promoción de Soluciones Energéticas para las Zonas No Interconectadas – IPSE en la Agencia Nacional de Hidrocarburos - ANH y se modifica su estructura y se dictan otras disposiciones”. En ese sentido se ha publicado dicho decreto para comentarios.
El Convenio Marco de Cooperación entre el Ministerio de Minas y Energía y Ecopetrol, cuyo objetivo de aunar esfuerzos necesarios para impulsar de manera conjunta todas las investigaciones y proyectos que aportan de manera positiva a la implementación de energías limpias en el país, será firmado durante la vigencia 2025, lo anterior se establece de manera conjunta entre las partes debido al tiempo requerido por parte de Ecopetrol dentro de su proceso de reingeniería institucional que vienen adelantando en su Instituto Colombiano de Petróleo (ICP) hacia la creación del Instituto Colombiano de petróleo y Energías para la Transición (ICEPT).</t>
  </si>
  <si>
    <t>Certificación HSEQ para el ministerio de Minas y Energía</t>
  </si>
  <si>
    <t xml:space="preserve">Certificación Institucional </t>
  </si>
  <si>
    <t>Porcentaje de avance en la implementación de los numerales de la norma ISO 9001: 2015 - ISO 14001:2015 e ISO 45001:2018</t>
  </si>
  <si>
    <t>Hitos:
1. Finalizar la transición del Sistema de Gestión actual
2. Diagnóstico de implementación de las normas  ISO 14001:2015 e ISO 45001:2018
3. Implementación de las actividades en pro de lograr el cumplimiento de los numerales de las normas
4. Auditoría interna bajo la luz de las normas ISO 9001: 2015 - ISO 14001:2015 e ISO 
5. Cierre de hallazgos de la auditoría interna
6. Atender auditoría externa de certiticación
45001:2018</t>
  </si>
  <si>
    <t>✓ Se finalizó la  transición del SG actual: Ajuste del mapa de procesos en página, migración de información del SIG en nuevo mapa, avance al 50% en parametrización de SIGAME y 27% en actualización documental con nuevo formato.
✓ Se adelantaron los diagnósticos de las normas ISO 14001 y 45001, verificando cumplimiento de requisitos al 90% cada uno.</t>
  </si>
  <si>
    <t>De acuerdo con los diagnósticos del Sistema de Seguridad y Salud en el Trabajo y el Sistema de Gestión ambiental y los planes de acción diseñados para su fortalecimiento, se reporta avance de las actividades programadas para 2024 en un 71 y 76% respectivamente, consistente en la documentación que permite dar cumplimiento a los requisitos de la norma, así como actividades de sensibilización y diseño de tablero de control de indicadores de seguimiento al desempeño ambiental del ministerio.  Asì mismo, como parte de los hitos de este producto, se definiò el grupo de auditores interno que desarrollará la auditoría bajo los enfoques de la ISO 45001 y 14001, que se tiene programada para octubre a tres procesos priorizados, uno de ellos, al proceso de mejoramiento encargado de la administración del Sistema Integrado de Gestión.  Es de señalar que esta auditorá es preparatoria para medir el nivel de implementación y madurez de los sistemas de gestió enunciados, buscando en la vigencia 2025 la certificación. Con el equipo definido se diseñó propuesta de plan de auditoría para revisión de la Coordinación de Gestión y Desempeño de la OPGI.</t>
  </si>
  <si>
    <t>De acuerdo con los diagnósticos del Sistema de Seguridad y Salud en el Trabajo y del Sistema de Gestión Ambiental y los planes de acción diseñados para su fortalecimiento, se reporta avance de las actividades programadas para 2024 en un 91 y 98% respectivamente, consistente en la documentación que permite dar cumplimiento a los requisitos de la norma, así como actividades de sensibilización y diseño de tablero de control de indicadores de seguimiento al desempeño ambiental del ministerio.  Como parte de los hitos de este producto se programó auditoría interna a tres procesos priorizados con enfoque en las normas de calidad, de seguridad y salud en el trabajo y ambiental.  Se diseñó y ejecutó el plan de auditoría y se entregaron a los respectivos procesos los informes finales de auditoría con el propósito de que analicen las observaciones y hallazgos para un plan de mejoramiento.  Se inicio el análisis de las causas y posibles acciones de mejora que requieren revisión de coordinadores y líderes de procesos para su aprobación y posterior cargue en el SIGAME.  Esto último además permitirá probar la actualización de la parametrización de la ruta de mejora del SIGAME y el procedimiento actualizado.  Conforme se va avanzando en la implementación de estos sistemas, se continúa adelantando la respectiva documentación programada para 2025 y 2026 de conformidad con la necesidad y capacidad de la organización.</t>
  </si>
  <si>
    <t>Relacionamiento territorial</t>
  </si>
  <si>
    <t>Implementar lineamientos frente a la Estrategia de Relacionamiento Territorial con enfoque de DDHH, Género y etnico que permita alinear las estrategias de trabajo priorizadas encaminadas hacia una transición energetica justa</t>
  </si>
  <si>
    <t>Diseño e implementación de una  Estrategia de Relacionamiento Territorial con enfoque de DDHH, Género y etnico que permita alinear las estrategias de trabajo priorizadas encaminadas hacia una transición energetica justa</t>
  </si>
  <si>
    <t xml:space="preserve">
Porcentaje de Avance de implementacion de la ERT
Hito 1: Elaboración del documento con lineamientos de la estrategia (30%)
Hito 2: Socialización del documento elaborado (20%)
Hito 3: Implementación de los lineamientos establecidos en el documento (30%)
Hito 4: Seguimiento y Medición (20%)
</t>
  </si>
  <si>
    <t>Se cuenta con comentarios por parte del equipo de género para incorporar el componente dentro de la ERT. En terminos de DDHH se encuentra aun en ajustes para poder definir el componente. Desde la parte étnica se viene trabajando la construccion de lineamientos socio ambientales y se están validando los métodos que podrían aplicar para la incorporación  los lineamientos a la ERT.</t>
  </si>
  <si>
    <t>✓  A la fecha se cuenta con todos los comentarios por parte del equipo de género para incorporar el componente dentro de la ERT. 
✓  Aún se está definiendo la forma en que se va a incorporar el componente de DDHH a la estrategia. 
✓  Desde la parte étnica se viene trabajando en la construcción de lineamientos, queda pendiente validar cómo se podrían incorporar los lineamientos a la ERT.
✓  Se revisó la primera versión del borrador con la Jefe OAAS, se están realizando modificaciones según sus observaciones.</t>
  </si>
  <si>
    <t xml:space="preserve">Teniendo en cuenta lo programado para elaño 2024 , el hito contemplado como Documentación de la Estrategia de Relacionamiento Territorial cuenta con una version final que ha sido socializada con la mesa de articulacion instersectorial realizad el 18 de Octubre . Actualmente se han considerado revisar el contexto frente a lineamientos sociales en el enfoque Étnico y se encuentra en proceso de validación con la Jefe OAAS  para la inclusion de una  guia para divulgar los lineamientos sociales definidos y asi proceder con  su publicacion. </t>
  </si>
  <si>
    <t>Teniendo en cuenta lo programado para el año 2024 , el hito contemplado como Documentación de la Estrategia de Relacionamiento Territorial cuenta con una version final APROBADA por la jefe de la OAAS, el 16 de Diciembre de 2024, ratificando que el documento cuenta con las orientaciones, principios y estrategias enfocadas al relacionamiento territorial.</t>
  </si>
  <si>
    <t>Implementar lineamientos para la Estrategia de Comunicación Popular  donde se pueda  democratizar los saberes en  los territorios relacionados en el SME con el fin de fomentar su participación.</t>
  </si>
  <si>
    <t>Diseño e implementación de una Estrategia de Comunicación Popular  donde se pueda  democratizar los saberes en  los territorios relacionados en el SME con el fin de fomentar su participación.</t>
  </si>
  <si>
    <t xml:space="preserve">
Porcentaje de Avance de implementación para la estrategia de comunicación
Hito 1: Definición de Estrategia de Comunicación Popular ( 20%)
Hito 2: Implementación y Medición Proyecto Piloto (30%)
Hito 3 : Implementación y Medición Despliegue en territorios priorizados Estrategica de Comunicación Popular (50%)</t>
  </si>
  <si>
    <t>Se ha avanzado en la estructuración de la estrategia de comunicación y se está trabajando en la primera  fase de planeación frente al piloto a desarrollar.</t>
  </si>
  <si>
    <t xml:space="preserve">✓  Teniendo en cuenta las reuniones realizadas con los equipos de Asambleas, pedagogía y la directora de la OAAS, se estructuró la matriz de prioridades de comunicación popular. 
✓  Se define cronograma para la socialización de la estrategia de comunicación. Frente a la implementacion del piloto, se realizó una reunión virtual con el comité de usuarios de Sincelejo para presentarles los avances del plan de trabajo. </t>
  </si>
  <si>
    <t>De acuerdo con los lineamientos recibidos por parte de la Jefe OAAS,se define los apartados del documento con un primer borrador para la definicion de los lineamientos para la estrategia de comunicación popular. Se cuenta con propuesta de estrategia de comunicación popular para la Gerencia Guajira, se encuentra en revision por parte del equipo técnico. Por solicitud de la Jefe OAAS se debe incluir un plan para comunidades energeticas. Adicionalmente, se realiza reunion con la Oficina de  Comunicaciones y el Web Master para poder definir el sitio especifico requerido  para la publicacion de los lineamientos de comunicación popular.</t>
  </si>
  <si>
    <t>Se cuenta con documento de lineamientos para la estrategia de comunicación popular. Este se encuentra publicado en el siguiente link : https://www.minenergia.gov.co/es/misional/gesti%C3%B3n-social-y-ambiental/comunicacion-popular/. Se cuenta con avances frente a la implemenación del piloto realizado en el municipio de Sincelejo.  en el ultimo trimestre, se gestionó reunión con medios comunitarios para hacer la validacion de las necesidades comunicativas en los territorios. Contamos con la metodologia del espacio y se construye un arbol de problematicas y soluciones de los medios comunitarios entorno a la TEJ.</t>
  </si>
  <si>
    <t xml:space="preserve">Implementación y medicion del nivel de Gobernanza Ambiental del sector minero energetico </t>
  </si>
  <si>
    <t>Hito 1: Definición propuesta  indicador de gobernanza ambiental articulado con observatorio OAAS y/o otros mecanismos. (25%)
Hito 2: Implementación y medición del indicador de gobernanza ambiental del sector minero energetico. (25%)
Hito 3 : Implementación de acciones en Gestion Ambiental ( Relacionamiento ambiental, Gestión de Riesgos y Cambio climatico) para el cumplimiento del indicador de gobernanza ambiental del sector minero energetico (50%)</t>
  </si>
  <si>
    <t xml:space="preserve">Se cuenta con espacios de socialización del contexto de indicadores de gobernanza ambiental para el sector minero energético a nivel internacional, regional y local, y una propuesta de definición de gobernanza ambiental y enfoques, los cuales se presentaron ante diferentes direcciones y áreas del Ministerio, entidades adscritas y entidades intersectoriales, para su realimentación. </t>
  </si>
  <si>
    <t>Se cuenta con un documento propuesta del contexto del indicadores de gobernanza ambiental para la dimensión de extracción y minería a nivel internacional, regional y local; y la identificación y priorización de actores de interés que aporten a la construcción del indicador. Este un producto gestionado desde el  convenio GGC-1095-2024 con la Instituto de Estudios Ambientales de la Universidad Nacional.</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</si>
  <si>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</si>
  <si>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</si>
  <si>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</si>
  <si>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</si>
  <si>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</si>
  <si>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</si>
  <si>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</si>
  <si>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</si>
  <si>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</si>
  <si>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</si>
  <si>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</si>
  <si>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</si>
  <si>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</si>
  <si>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</si>
  <si>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</si>
  <si>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</si>
  <si>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</si>
  <si>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</si>
  <si>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</si>
  <si>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</si>
  <si>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</si>
  <si>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</si>
  <si>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</si>
  <si>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</si>
  <si>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</si>
  <si>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</si>
  <si>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</si>
  <si>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</si>
  <si>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</si>
  <si>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</si>
  <si>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</si>
  <si>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</si>
  <si>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</si>
  <si>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</si>
  <si>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</si>
  <si>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</si>
  <si>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</si>
  <si>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</si>
  <si>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</si>
  <si>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</si>
  <si>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</si>
  <si>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</si>
  <si>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</si>
  <si>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</si>
  <si>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</si>
  <si>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</si>
  <si>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</si>
  <si>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</si>
  <si>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</si>
  <si>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</si>
  <si>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</si>
  <si>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</si>
  <si>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</si>
  <si>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</si>
  <si>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</si>
  <si>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</si>
  <si>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</si>
  <si>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</si>
  <si>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</si>
  <si>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</si>
  <si>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</si>
  <si>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</si>
  <si>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</si>
  <si>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</si>
  <si>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</si>
  <si>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</si>
  <si>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</si>
  <si>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</si>
  <si>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</si>
  <si>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</si>
  <si>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</si>
  <si>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</si>
  <si>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</si>
  <si>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</si>
  <si>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</si>
  <si>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</si>
  <si>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</si>
  <si>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</si>
  <si>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</si>
  <si>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</si>
  <si>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</si>
  <si>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</si>
  <si>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</si>
  <si>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</si>
  <si>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</si>
  <si>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</si>
  <si>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</si>
  <si>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</si>
  <si>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</si>
  <si>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</si>
  <si>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</si>
  <si>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</si>
  <si>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</si>
  <si>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</si>
  <si>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</si>
  <si>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</si>
  <si>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</si>
  <si>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</si>
  <si>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</si>
  <si>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</si>
  <si>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</si>
  <si>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</si>
  <si>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</si>
  <si>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</si>
  <si>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</si>
  <si>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</si>
  <si>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</si>
  <si>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</si>
  <si>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</si>
  <si>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</si>
  <si>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</si>
  <si>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</si>
  <si>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</si>
  <si>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</si>
  <si>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</si>
  <si>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</si>
  <si>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</si>
  <si>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</si>
  <si>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</si>
  <si>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</si>
  <si>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</si>
  <si>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</si>
  <si>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</si>
  <si>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</si>
  <si>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</si>
  <si>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</si>
  <si>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</si>
  <si>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</si>
  <si>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</si>
  <si>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</si>
  <si>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</si>
  <si>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</si>
  <si>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</si>
  <si>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</si>
  <si>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</si>
  <si>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</si>
  <si>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</si>
  <si>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</si>
  <si>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</si>
  <si>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</si>
  <si>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</si>
  <si>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</si>
  <si>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</si>
  <si>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</si>
  <si>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</si>
  <si>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</si>
  <si>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</si>
  <si>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</si>
  <si>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</si>
  <si>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</si>
  <si>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</si>
  <si>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</si>
  <si>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</si>
  <si>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</si>
  <si>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</si>
  <si>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</si>
  <si>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</si>
  <si>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</si>
  <si>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</si>
  <si>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</si>
  <si>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</si>
  <si>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</si>
  <si>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</si>
  <si>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</si>
  <si>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</si>
  <si>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</si>
  <si>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</si>
  <si>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</si>
  <si>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</si>
  <si>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</si>
  <si>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</si>
  <si>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</si>
  <si>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</si>
  <si>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</si>
  <si>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</si>
  <si>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</si>
  <si>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</si>
  <si>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</si>
  <si>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</si>
  <si>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</si>
  <si>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</si>
  <si>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</si>
  <si>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</si>
  <si>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</si>
  <si>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</si>
  <si>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</si>
  <si>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</si>
  <si>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</si>
  <si>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</si>
  <si>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</si>
  <si>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</si>
  <si>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</si>
  <si>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</si>
  <si>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</si>
  <si>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</si>
  <si>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</si>
  <si>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</si>
  <si>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</si>
  <si>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</si>
  <si>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</si>
  <si>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</si>
  <si>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</si>
  <si>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</si>
  <si>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</si>
  <si>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</si>
  <si>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</si>
  <si>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</si>
  <si>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</si>
  <si>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</si>
  <si>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</si>
  <si>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</si>
  <si>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</si>
  <si>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</si>
  <si>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</si>
  <si>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</si>
  <si>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</si>
  <si>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</si>
  <si>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</si>
  <si>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</si>
  <si>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</si>
  <si>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</si>
  <si>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</si>
  <si>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</si>
  <si>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</si>
  <si>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</si>
  <si>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</si>
  <si>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</si>
  <si>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</si>
  <si>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</si>
  <si>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</si>
  <si>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</si>
  <si>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</si>
  <si>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</si>
  <si>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</si>
  <si>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</si>
  <si>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</si>
  <si>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</si>
  <si>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</si>
  <si>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</si>
  <si>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</si>
  <si>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</si>
  <si>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</si>
  <si>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</si>
  <si>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</si>
  <si>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</si>
  <si>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</si>
  <si>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</si>
  <si>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</si>
  <si>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</si>
  <si>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</si>
  <si>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</si>
  <si>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</si>
  <si>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</si>
  <si>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</si>
  <si>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</si>
  <si>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</si>
  <si>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</si>
  <si>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</si>
  <si>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</si>
  <si>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</si>
  <si>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Nuevo Marco Regulatorio de Minería</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</si>
  <si>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</si>
  <si>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</si>
  <si>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</si>
  <si>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</si>
  <si>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</si>
  <si>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</si>
  <si>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</si>
  <si>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</si>
  <si>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</si>
  <si>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</si>
  <si>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</si>
  <si>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</si>
  <si>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</si>
  <si>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</si>
  <si>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</si>
  <si>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</si>
  <si>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</si>
  <si>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</si>
  <si>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</si>
  <si>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</si>
  <si>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</si>
  <si>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</si>
  <si>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</si>
  <si>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</si>
  <si>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</si>
  <si>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</si>
  <si>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</si>
  <si>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</si>
  <si>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</si>
  <si>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</si>
  <si>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</si>
  <si>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</si>
  <si>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</si>
  <si>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</si>
  <si>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</si>
  <si>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</si>
  <si>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</si>
  <si>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</si>
  <si>
    <t>PRIORIDAD ESTRATÉGICA</t>
  </si>
  <si>
    <t>INDICADORES DE SEGUIMIENTO</t>
  </si>
  <si>
    <t>El valor total será establecido en el Informe Anual de Reservas y Recursos publicado por la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</si>
</sst>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26"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sz val="10"/>
      <color rgb="FF000000"/>
      <name val="Calibri Light"/>
      <family val="2"/>
      <scheme val="major"/>
    </font>
    <font>
      <sz val="10"/>
      <color rgb="FFFF0000"/>
      <name val="Calibri Light"/>
      <family val="2"/>
      <scheme val="major"/>
    </font>
    <font>
      <b/>
      <sz val="10"/>
      <color rgb="FF000000"/>
      <name val="Calibri Light"/>
      <family val="2"/>
      <scheme val="major"/>
    </font>
    <font>
      <b/>
      <sz val="10"/>
      <color rgb="FF000000"/>
      <name val="Calibri Light"/>
      <scheme val="major"/>
    </font>
    <font>
      <sz val="10"/>
      <color rgb="FF000000"/>
      <name val="Calibri Light"/>
      <scheme val="major"/>
    </font>
  </fonts>
  <fills count="16">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00206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58">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2"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2"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3"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2"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2"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2"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2"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4" fontId="8" fillId="4" borderId="1" xfId="0" applyNumberFormat="1" applyFont="1" applyFill="1" applyBorder="1" applyAlignment="1">
      <alignment horizontal="left" vertical="center" wrapText="1"/>
    </xf>
  </cellXfs>
  <cellStyles count="5">
    <cellStyle name="Hipervínculo" xfId="2" builtinId="8"/>
    <cellStyle name="Hyperlink" xfId="4" xr:uid="{00000000-000B-0000-0000-000008000000}"/>
    <cellStyle name="Millares" xfId="1" builtinId="3"/>
    <cellStyle name="Normal" xfId="0" builtinId="0"/>
    <cellStyle name="Porcentaje" xfId="3" builtinId="5"/>
  </cellStyles>
  <dxfs count="39">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38" dataDxfId="36" headerRowBorderDxfId="37" tableBorderDxfId="35" totalsRowBorderDxfId="34">
  <autoFilter ref="A2:AG46" xr:uid="{2AC6B8C2-D387-4D1F-B7A0-1DE2392563AD}">
    <filterColumn colId="6">
      <colorFilter dxfId="33"/>
    </filterColumn>
  </autoFilter>
  <tableColumns count="33">
    <tableColumn id="1" xr3:uid="{D2A08BC9-CF5A-4728-A397-7B8A8E1DC1C4}" name="PIVOTE" dataDxfId="32"/>
    <tableColumn id="2" xr3:uid="{632CACA8-75B8-4FB2-BBA9-F35E82501E45}" name="COMPONENTE PND" dataDxfId="31"/>
    <tableColumn id="3" xr3:uid="{28AF8D0C-E90C-4DB8-909D-2E192C0B7818}" name="TEMA" dataDxfId="30"/>
    <tableColumn id="4" xr3:uid="{F829E352-7A8E-4340-8988-8A2835590428}" name="EJE ESTRATÉGICO" dataDxfId="29"/>
    <tableColumn id="5" xr3:uid="{57211672-679B-4FC5-8996-3C9269354B5D}" name="RESULTADO" dataDxfId="28"/>
    <tableColumn id="6" xr3:uid="{90FD47BE-9D18-4C11-A7C4-9BAC29256D29}" name="PRIORIDAD" dataDxfId="27"/>
    <tableColumn id="7" xr3:uid="{5FD7FEC8-00A0-4716-8B94-719820C54D05}" name="IMPORTANCIA DEL DESARROLLO  DE LA PRIORIDAD " dataDxfId="26"/>
    <tableColumn id="8" xr3:uid="{5ED0C346-C60A-4928-9C13-6C8CBFE5CA9C}" name="TIPO DE INDICADOR" dataDxfId="25"/>
    <tableColumn id="9" xr3:uid="{B5E7950E-21B2-4190-A612-441FC8F31F8F}" name="INDICADOR " dataDxfId="24"/>
    <tableColumn id="32" xr3:uid="{4DEF2EAF-A461-495B-969E-1ED46A11F15E}" name="TIPO DE INDICADOR2" dataDxfId="23"/>
    <tableColumn id="10" xr3:uid="{BF7059D6-E18B-4823-A04A-BB21F0417375}" name="FÓRMULA DE CÁLCULO DEL INDICADOR" dataDxfId="22"/>
    <tableColumn id="11" xr3:uid="{50B61F1E-3E62-4695-B17A-96A1A622DCDB}" name="UNIDAD DE MEDIDA" dataDxfId="21"/>
    <tableColumn id="12" xr3:uid="{A5271E43-E81F-4BCB-BD6E-BECD8B3E3937}" name="META CUATRIENIO" dataDxfId="20">
      <calculatedColumnFormula>+SUM(Tabla1[[#This Row],[META 2024]]+Tabla1[[#This Row],[META 2025]]+Tabla1[[#This Row],[META 2026]])</calculatedColumnFormula>
    </tableColumn>
    <tableColumn id="13" xr3:uid="{A7FDD06F-4B67-445E-A20D-5D9E021DD8A2}" name="META 2024" dataDxfId="19">
      <calculatedColumnFormula>+SUM(Tabla1[[#This Row],[META 2024 
MARZO]:[META 2024
DICIEMBRE]])</calculatedColumnFormula>
    </tableColumn>
    <tableColumn id="14" xr3:uid="{E39B179B-27FF-4A2B-B9E0-6465ABE2FADA}" name="META 2025" dataDxfId="18">
      <calculatedColumnFormula>+SUM(Tabla1[[#This Row],[META 2025
MARZO]:[META 2025
DICIEMBRE]])</calculatedColumnFormula>
    </tableColumn>
    <tableColumn id="15" xr3:uid="{8A35EF24-D4D6-45EC-8CFD-65FACEE2A3DB}" name="META 2026" dataDxfId="17">
      <calculatedColumnFormula>+SUM(Tabla1[[#This Row],[META 2026
MARZO]:[META 2026
DICIEMBRE]])</calculatedColumnFormula>
    </tableColumn>
    <tableColumn id="31" xr3:uid="{99F8C14C-8671-4C73-B453-EC09B1732DA5}" name="NATURALEZA DEL INDICADOR" dataDxfId="16"/>
    <tableColumn id="16" xr3:uid="{8CE85FCB-F861-402D-9719-BE5743428F60}" name="ÁREA/ENTIDAD QUE REPORTA " dataDxfId="15"/>
    <tableColumn id="17" xr3:uid="{7C64D6F7-BD65-4A3D-985A-CD0E7339DD3A}" name="PERSONA RESPONSABLE DEL REPORTE" dataDxfId="14"/>
    <tableColumn id="18" xr3:uid="{7811BFE0-F7E5-48A2-9DF7-E8645F9A3E93}" name="CORREO DEL RESPONSABLE " dataDxfId="13"/>
    <tableColumn id="19" xr3:uid="{F4F1AA47-1A4F-4533-BD72-C70BFFA8885B}" name="META 2024 _x000a_MARZO" dataDxfId="12"/>
    <tableColumn id="20" xr3:uid="{BE937737-3A16-4C18-BC23-06783D6AE77B}" name="META 2024_x000a_JUNIO" dataDxfId="11"/>
    <tableColumn id="21" xr3:uid="{A8A63DFB-4F2A-47C3-86F3-838994147D08}" name="META 2024_x000a_SEPTIEMBRE" dataDxfId="10"/>
    <tableColumn id="22" xr3:uid="{3B343844-8EAC-465C-8549-2970947D912E}" name="META 2024_x000a_DICIEMBRE" dataDxfId="9"/>
    <tableColumn id="23" xr3:uid="{DE34DAEF-8190-46B8-AC5F-D7CA912A444B}" name="META 2025_x000a_MARZO" dataDxfId="8"/>
    <tableColumn id="24" xr3:uid="{61B96C33-82F6-4EA9-9E9C-B72BEBE1AA42}" name="META 2025_x000a_JUNIO" dataDxfId="7"/>
    <tableColumn id="25" xr3:uid="{E65CE22B-9619-49BB-8C7B-B0662267E8E1}" name="META 2025_x000a_SEPTIEMBRE" dataDxfId="6"/>
    <tableColumn id="26" xr3:uid="{6C74FF5B-CF16-4358-973F-D6FCF07DB2A8}" name="META 2025_x000a_DICIEMBRE" dataDxfId="5"/>
    <tableColumn id="27" xr3:uid="{889C9D8A-123F-4886-9954-95215FD44B8F}" name="META 2026_x000a_MARZO" dataDxfId="4"/>
    <tableColumn id="28" xr3:uid="{C19D29AC-ED87-49B6-ABA2-8A044C29883B}" name="META 2026_x000a_JUNIO" dataDxfId="3"/>
    <tableColumn id="29" xr3:uid="{C8E4197C-877B-432A-B637-54AF1824D481}" name="META 2026_x000a_SEPTIEMBRE" dataDxfId="2"/>
    <tableColumn id="30" xr3:uid="{479F5AE1-A637-4EB3-9345-A2A599039CAE}" name="META 2026_x000a_DICIEMBRE" dataDxfId="1"/>
    <tableColumn id="33" xr3:uid="{E601B3CF-B2A4-4045-BB75-350906B01B1D}" name="COMENTARIOS GENERALE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filterMode="1">
    <tabColor rgb="FF92D050"/>
  </sheetPr>
  <dimension ref="A1:V33"/>
  <sheetViews>
    <sheetView tabSelected="1" zoomScale="80" zoomScaleNormal="80" workbookViewId="0">
      <pane ySplit="2" topLeftCell="A3" activePane="bottomLeft" state="frozen"/>
      <selection pane="bottomLeft" activeCell="E26" sqref="E26"/>
    </sheetView>
  </sheetViews>
  <sheetFormatPr baseColWidth="10" defaultColWidth="9.1796875" defaultRowHeight="13.5" customHeight="1" x14ac:dyDescent="0.35"/>
  <cols>
    <col min="1" max="1" width="11.90625" style="95" bestFit="1" customWidth="1"/>
    <col min="2" max="2" width="21" style="95" bestFit="1" customWidth="1"/>
    <col min="3" max="3" width="12.453125" style="95" customWidth="1"/>
    <col min="4" max="4" width="14.453125" style="95" customWidth="1"/>
    <col min="5" max="5" width="10.36328125" style="95" customWidth="1"/>
    <col min="6" max="6" width="12.54296875" style="95" customWidth="1"/>
    <col min="7" max="7" width="14.81640625" style="95" customWidth="1"/>
    <col min="8" max="8" width="20.7265625" style="95" customWidth="1"/>
    <col min="9" max="9" width="54" style="95" customWidth="1"/>
    <col min="10" max="10" width="13.453125" style="95" customWidth="1"/>
    <col min="11" max="11" width="10.7265625" style="95" customWidth="1"/>
    <col min="12" max="12" width="8.54296875" style="95" customWidth="1"/>
    <col min="13" max="13" width="7.36328125" style="95" customWidth="1"/>
    <col min="14" max="14" width="8.08984375" style="95" customWidth="1"/>
    <col min="15" max="15" width="15.453125" style="95" customWidth="1"/>
    <col min="16" max="16" width="97.54296875" style="95" customWidth="1"/>
    <col min="17" max="17" width="31.81640625" style="95" customWidth="1"/>
    <col min="18" max="18" width="76.54296875" style="146" customWidth="1"/>
    <col min="19" max="19" width="31.81640625" style="148" customWidth="1"/>
    <col min="20" max="20" width="70.90625" style="95" customWidth="1"/>
    <col min="21" max="21" width="37.6328125" style="95" customWidth="1"/>
    <col min="22" max="22" width="100.81640625" style="95" customWidth="1"/>
    <col min="23" max="16384" width="9.1796875" style="95"/>
  </cols>
  <sheetData>
    <row r="1" spans="1:22" ht="13.5" customHeight="1" x14ac:dyDescent="0.35">
      <c r="A1" s="154" t="s">
        <v>571</v>
      </c>
      <c r="B1" s="154"/>
      <c r="C1" s="154"/>
      <c r="D1" s="154"/>
      <c r="E1" s="154"/>
      <c r="F1" s="154"/>
      <c r="G1" s="154"/>
      <c r="H1" s="154"/>
      <c r="I1" s="154"/>
      <c r="J1" s="154"/>
      <c r="K1" s="154"/>
      <c r="L1" s="154"/>
      <c r="M1" s="154"/>
      <c r="N1" s="154"/>
      <c r="O1" s="154"/>
      <c r="P1" s="154" t="s">
        <v>0</v>
      </c>
      <c r="Q1" s="154"/>
      <c r="R1" s="154"/>
      <c r="S1" s="154"/>
      <c r="T1" s="154"/>
      <c r="U1" s="154"/>
      <c r="V1" s="154"/>
    </row>
    <row r="2" spans="1:22" s="147" customFormat="1" ht="27.75" customHeight="1" x14ac:dyDescent="0.35">
      <c r="A2" s="155" t="s">
        <v>1</v>
      </c>
      <c r="B2" s="155" t="s">
        <v>2</v>
      </c>
      <c r="C2" s="155" t="s">
        <v>3</v>
      </c>
      <c r="D2" s="155" t="s">
        <v>4</v>
      </c>
      <c r="E2" s="155" t="s">
        <v>5</v>
      </c>
      <c r="F2" s="155" t="s">
        <v>570</v>
      </c>
      <c r="G2" s="155" t="s">
        <v>7</v>
      </c>
      <c r="H2" s="155" t="s">
        <v>8</v>
      </c>
      <c r="I2" s="155" t="s">
        <v>9</v>
      </c>
      <c r="J2" s="155" t="s">
        <v>10</v>
      </c>
      <c r="K2" s="155" t="s">
        <v>11</v>
      </c>
      <c r="L2" s="155" t="s">
        <v>12</v>
      </c>
      <c r="M2" s="155" t="s">
        <v>13</v>
      </c>
      <c r="N2" s="155" t="s">
        <v>14</v>
      </c>
      <c r="O2" s="155" t="s">
        <v>15</v>
      </c>
      <c r="P2" s="155" t="s">
        <v>16</v>
      </c>
      <c r="Q2" s="155" t="s">
        <v>17</v>
      </c>
      <c r="R2" s="155" t="s">
        <v>18</v>
      </c>
      <c r="S2" s="155" t="s">
        <v>19</v>
      </c>
      <c r="T2" s="155" t="s">
        <v>20</v>
      </c>
      <c r="U2" s="155" t="s">
        <v>21</v>
      </c>
      <c r="V2" s="155" t="s">
        <v>22</v>
      </c>
    </row>
    <row r="3" spans="1:22" ht="325" x14ac:dyDescent="0.35">
      <c r="A3" s="156" t="s">
        <v>23</v>
      </c>
      <c r="B3" s="156" t="s">
        <v>24</v>
      </c>
      <c r="C3" s="156" t="s">
        <v>25</v>
      </c>
      <c r="D3" s="156" t="s">
        <v>26</v>
      </c>
      <c r="E3" s="156" t="s">
        <v>27</v>
      </c>
      <c r="F3" s="156" t="s">
        <v>25</v>
      </c>
      <c r="G3" s="156" t="s">
        <v>28</v>
      </c>
      <c r="H3" s="156" t="s">
        <v>29</v>
      </c>
      <c r="I3" s="156" t="s">
        <v>30</v>
      </c>
      <c r="J3" s="156" t="s">
        <v>31</v>
      </c>
      <c r="K3" s="156">
        <v>15000</v>
      </c>
      <c r="L3" s="156">
        <v>300</v>
      </c>
      <c r="M3" s="156">
        <v>7500</v>
      </c>
      <c r="N3" s="156">
        <v>15000</v>
      </c>
      <c r="O3" s="156" t="s">
        <v>32</v>
      </c>
      <c r="P3" s="156" t="s">
        <v>33</v>
      </c>
      <c r="Q3" s="156">
        <v>27</v>
      </c>
      <c r="R3" s="156" t="s">
        <v>34</v>
      </c>
      <c r="S3" s="156">
        <v>104</v>
      </c>
      <c r="T3" s="156" t="s">
        <v>35</v>
      </c>
      <c r="U3" s="156">
        <v>222</v>
      </c>
      <c r="V3" s="156" t="s">
        <v>36</v>
      </c>
    </row>
    <row r="4" spans="1:22" ht="338" x14ac:dyDescent="0.35">
      <c r="A4" s="156" t="s">
        <v>23</v>
      </c>
      <c r="B4" s="156" t="s">
        <v>24</v>
      </c>
      <c r="C4" s="156" t="s">
        <v>25</v>
      </c>
      <c r="D4" s="156" t="s">
        <v>26</v>
      </c>
      <c r="E4" s="156" t="s">
        <v>27</v>
      </c>
      <c r="F4" s="156" t="s">
        <v>37</v>
      </c>
      <c r="G4" s="156" t="s">
        <v>28</v>
      </c>
      <c r="H4" s="156" t="s">
        <v>38</v>
      </c>
      <c r="I4" s="156" t="s">
        <v>39</v>
      </c>
      <c r="J4" s="156" t="s">
        <v>31</v>
      </c>
      <c r="K4" s="156">
        <v>40</v>
      </c>
      <c r="L4" s="156">
        <v>15</v>
      </c>
      <c r="M4" s="156">
        <v>30</v>
      </c>
      <c r="N4" s="156">
        <v>40</v>
      </c>
      <c r="O4" s="156" t="s">
        <v>32</v>
      </c>
      <c r="P4" s="156" t="s">
        <v>40</v>
      </c>
      <c r="Q4" s="156">
        <v>0</v>
      </c>
      <c r="R4" s="156" t="s">
        <v>42</v>
      </c>
      <c r="S4" s="156">
        <v>1</v>
      </c>
      <c r="T4" s="156" t="s">
        <v>43</v>
      </c>
      <c r="U4" s="156">
        <v>1</v>
      </c>
      <c r="V4" s="156" t="s">
        <v>44</v>
      </c>
    </row>
    <row r="5" spans="1:22" ht="255" customHeight="1" x14ac:dyDescent="0.35">
      <c r="A5" s="156" t="s">
        <v>23</v>
      </c>
      <c r="B5" s="156" t="s">
        <v>45</v>
      </c>
      <c r="C5" s="156" t="s">
        <v>46</v>
      </c>
      <c r="D5" s="156" t="s">
        <v>26</v>
      </c>
      <c r="E5" s="156" t="s">
        <v>27</v>
      </c>
      <c r="F5" s="156" t="s">
        <v>47</v>
      </c>
      <c r="G5" s="156" t="s">
        <v>28</v>
      </c>
      <c r="H5" s="156" t="s">
        <v>48</v>
      </c>
      <c r="I5" s="156" t="s">
        <v>48</v>
      </c>
      <c r="J5" s="156" t="s">
        <v>49</v>
      </c>
      <c r="K5" s="156">
        <v>6000</v>
      </c>
      <c r="L5" s="156">
        <v>2000</v>
      </c>
      <c r="M5" s="156">
        <v>3000</v>
      </c>
      <c r="N5" s="156">
        <v>6000</v>
      </c>
      <c r="O5" s="156" t="s">
        <v>32</v>
      </c>
      <c r="P5" s="156" t="s">
        <v>50</v>
      </c>
      <c r="Q5" s="157" t="s">
        <v>51</v>
      </c>
      <c r="R5" s="156" t="s">
        <v>52</v>
      </c>
      <c r="S5" s="156" t="s">
        <v>53</v>
      </c>
      <c r="T5" s="156" t="s">
        <v>54</v>
      </c>
      <c r="U5" s="156">
        <v>1871.51</v>
      </c>
      <c r="V5" s="156" t="s">
        <v>55</v>
      </c>
    </row>
    <row r="6" spans="1:22" ht="403" x14ac:dyDescent="0.35">
      <c r="A6" s="156" t="s">
        <v>56</v>
      </c>
      <c r="B6" s="156" t="s">
        <v>24</v>
      </c>
      <c r="C6" s="156" t="s">
        <v>57</v>
      </c>
      <c r="D6" s="156" t="s">
        <v>26</v>
      </c>
      <c r="E6" s="156" t="s">
        <v>27</v>
      </c>
      <c r="F6" s="156" t="s">
        <v>58</v>
      </c>
      <c r="G6" s="156" t="s">
        <v>28</v>
      </c>
      <c r="H6" s="156" t="s">
        <v>59</v>
      </c>
      <c r="I6" s="156" t="s">
        <v>60</v>
      </c>
      <c r="J6" s="156" t="s">
        <v>61</v>
      </c>
      <c r="K6" s="156">
        <v>0.3</v>
      </c>
      <c r="L6" s="156">
        <v>0.1</v>
      </c>
      <c r="M6" s="156">
        <v>0.2</v>
      </c>
      <c r="N6" s="156">
        <v>0.3</v>
      </c>
      <c r="O6" s="156" t="s">
        <v>32</v>
      </c>
      <c r="P6" s="156" t="s">
        <v>62</v>
      </c>
      <c r="Q6" s="156">
        <v>0</v>
      </c>
      <c r="R6" s="156" t="s">
        <v>63</v>
      </c>
      <c r="S6" s="156">
        <v>0.04</v>
      </c>
      <c r="T6" s="156" t="s">
        <v>64</v>
      </c>
      <c r="U6" s="156">
        <v>0.06</v>
      </c>
      <c r="V6" s="156" t="s">
        <v>65</v>
      </c>
    </row>
    <row r="7" spans="1:22" ht="130" x14ac:dyDescent="0.35">
      <c r="A7" s="156" t="s">
        <v>56</v>
      </c>
      <c r="B7" s="156" t="s">
        <v>66</v>
      </c>
      <c r="C7" s="156" t="s">
        <v>67</v>
      </c>
      <c r="D7" s="156" t="s">
        <v>26</v>
      </c>
      <c r="E7" s="156" t="s">
        <v>27</v>
      </c>
      <c r="F7" s="156" t="s">
        <v>68</v>
      </c>
      <c r="G7" s="156" t="s">
        <v>69</v>
      </c>
      <c r="H7" s="156" t="s">
        <v>70</v>
      </c>
      <c r="I7" s="156" t="s">
        <v>71</v>
      </c>
      <c r="J7" s="156" t="s">
        <v>61</v>
      </c>
      <c r="K7" s="156">
        <v>1</v>
      </c>
      <c r="L7" s="156">
        <v>0.8</v>
      </c>
      <c r="M7" s="156">
        <v>1</v>
      </c>
      <c r="N7" s="156">
        <v>1</v>
      </c>
      <c r="O7" s="156" t="s">
        <v>32</v>
      </c>
      <c r="P7" s="156" t="s">
        <v>72</v>
      </c>
      <c r="Q7" s="156">
        <v>0.05</v>
      </c>
      <c r="R7" s="156" t="s">
        <v>73</v>
      </c>
      <c r="S7" s="156">
        <v>0.3</v>
      </c>
      <c r="T7" s="156" t="s">
        <v>74</v>
      </c>
      <c r="U7" s="156">
        <v>0.95</v>
      </c>
      <c r="V7" s="156" t="s">
        <v>75</v>
      </c>
    </row>
    <row r="8" spans="1:22" ht="234" x14ac:dyDescent="0.35">
      <c r="A8" s="156" t="s">
        <v>56</v>
      </c>
      <c r="B8" s="156" t="s">
        <v>66</v>
      </c>
      <c r="C8" s="156" t="s">
        <v>67</v>
      </c>
      <c r="D8" s="156" t="s">
        <v>26</v>
      </c>
      <c r="E8" s="156" t="s">
        <v>27</v>
      </c>
      <c r="F8" s="156" t="s">
        <v>68</v>
      </c>
      <c r="G8" s="156" t="s">
        <v>69</v>
      </c>
      <c r="H8" s="156" t="s">
        <v>76</v>
      </c>
      <c r="I8" s="156" t="s">
        <v>77</v>
      </c>
      <c r="J8" s="156" t="s">
        <v>61</v>
      </c>
      <c r="K8" s="156">
        <v>1</v>
      </c>
      <c r="L8" s="156">
        <v>0.2</v>
      </c>
      <c r="M8" s="156">
        <v>0.6</v>
      </c>
      <c r="N8" s="156">
        <v>1</v>
      </c>
      <c r="O8" s="156" t="s">
        <v>32</v>
      </c>
      <c r="P8" s="156" t="s">
        <v>78</v>
      </c>
      <c r="Q8" s="156">
        <v>0.15</v>
      </c>
      <c r="R8" s="156" t="s">
        <v>79</v>
      </c>
      <c r="S8" s="156">
        <v>0.45</v>
      </c>
      <c r="T8" s="156" t="s">
        <v>80</v>
      </c>
      <c r="U8" s="156">
        <v>0.66</v>
      </c>
      <c r="V8" s="156" t="s">
        <v>81</v>
      </c>
    </row>
    <row r="9" spans="1:22" ht="344.25" customHeight="1" x14ac:dyDescent="0.35">
      <c r="A9" s="156" t="s">
        <v>56</v>
      </c>
      <c r="B9" s="156" t="s">
        <v>82</v>
      </c>
      <c r="C9" s="156" t="s">
        <v>83</v>
      </c>
      <c r="D9" s="156" t="s">
        <v>26</v>
      </c>
      <c r="E9" s="156" t="s">
        <v>84</v>
      </c>
      <c r="F9" s="156" t="s">
        <v>85</v>
      </c>
      <c r="G9" s="156" t="s">
        <v>86</v>
      </c>
      <c r="H9" s="156" t="s">
        <v>87</v>
      </c>
      <c r="I9" s="156" t="s">
        <v>87</v>
      </c>
      <c r="J9" s="156" t="s">
        <v>31</v>
      </c>
      <c r="K9" s="156">
        <v>2000</v>
      </c>
      <c r="L9" s="156">
        <v>100</v>
      </c>
      <c r="M9" s="156">
        <v>1000</v>
      </c>
      <c r="N9" s="156">
        <v>2000</v>
      </c>
      <c r="O9" s="156" t="s">
        <v>32</v>
      </c>
      <c r="P9" s="156" t="s">
        <v>88</v>
      </c>
      <c r="Q9" s="156">
        <v>6</v>
      </c>
      <c r="R9" s="156" t="s">
        <v>89</v>
      </c>
      <c r="S9" s="156">
        <v>6</v>
      </c>
      <c r="T9" s="156" t="s">
        <v>90</v>
      </c>
      <c r="U9" s="156">
        <v>11</v>
      </c>
      <c r="V9" s="156" t="s">
        <v>91</v>
      </c>
    </row>
    <row r="10" spans="1:22" ht="225.75" customHeight="1" x14ac:dyDescent="0.35">
      <c r="A10" s="156" t="s">
        <v>56</v>
      </c>
      <c r="B10" s="156" t="s">
        <v>82</v>
      </c>
      <c r="C10" s="156" t="s">
        <v>83</v>
      </c>
      <c r="D10" s="156" t="s">
        <v>26</v>
      </c>
      <c r="E10" s="156" t="s">
        <v>84</v>
      </c>
      <c r="F10" s="156" t="s">
        <v>85</v>
      </c>
      <c r="G10" s="156" t="s">
        <v>86</v>
      </c>
      <c r="H10" s="156" t="s">
        <v>92</v>
      </c>
      <c r="I10" s="156" t="s">
        <v>93</v>
      </c>
      <c r="J10" s="156" t="s">
        <v>31</v>
      </c>
      <c r="K10" s="156">
        <v>100</v>
      </c>
      <c r="L10" s="156">
        <v>10</v>
      </c>
      <c r="M10" s="156">
        <v>50</v>
      </c>
      <c r="N10" s="156">
        <v>100</v>
      </c>
      <c r="O10" s="156" t="s">
        <v>32</v>
      </c>
      <c r="P10" s="156" t="s">
        <v>94</v>
      </c>
      <c r="Q10" s="156">
        <v>1</v>
      </c>
      <c r="R10" s="156" t="s">
        <v>95</v>
      </c>
      <c r="S10" s="156">
        <v>4</v>
      </c>
      <c r="T10" s="156" t="s">
        <v>96</v>
      </c>
      <c r="U10" s="156">
        <v>6</v>
      </c>
      <c r="V10" s="156" t="s">
        <v>97</v>
      </c>
    </row>
    <row r="11" spans="1:22" ht="244.5" customHeight="1" x14ac:dyDescent="0.35">
      <c r="A11" s="156" t="s">
        <v>98</v>
      </c>
      <c r="B11" s="156" t="s">
        <v>99</v>
      </c>
      <c r="C11" s="156" t="s">
        <v>100</v>
      </c>
      <c r="D11" s="156" t="s">
        <v>26</v>
      </c>
      <c r="E11" s="156" t="s">
        <v>101</v>
      </c>
      <c r="F11" s="156" t="s">
        <v>102</v>
      </c>
      <c r="G11" s="156" t="s">
        <v>69</v>
      </c>
      <c r="H11" s="156" t="s">
        <v>103</v>
      </c>
      <c r="I11" s="156" t="s">
        <v>104</v>
      </c>
      <c r="J11" s="156" t="s">
        <v>61</v>
      </c>
      <c r="K11" s="156">
        <v>1</v>
      </c>
      <c r="L11" s="156">
        <v>1</v>
      </c>
      <c r="M11" s="156">
        <v>1</v>
      </c>
      <c r="N11" s="156">
        <v>1</v>
      </c>
      <c r="O11" s="156" t="s">
        <v>32</v>
      </c>
      <c r="P11" s="156" t="s">
        <v>105</v>
      </c>
      <c r="Q11" s="156">
        <v>0.78</v>
      </c>
      <c r="R11" s="156" t="s">
        <v>106</v>
      </c>
      <c r="S11" s="156">
        <v>0.78</v>
      </c>
      <c r="T11" s="156" t="s">
        <v>107</v>
      </c>
      <c r="U11" s="156">
        <v>0.78</v>
      </c>
      <c r="V11" s="156" t="s">
        <v>108</v>
      </c>
    </row>
    <row r="12" spans="1:22" ht="104.25" customHeight="1" x14ac:dyDescent="0.35">
      <c r="A12" s="156" t="s">
        <v>98</v>
      </c>
      <c r="B12" s="156" t="s">
        <v>99</v>
      </c>
      <c r="C12" s="156" t="s">
        <v>100</v>
      </c>
      <c r="D12" s="156" t="s">
        <v>26</v>
      </c>
      <c r="E12" s="156" t="s">
        <v>101</v>
      </c>
      <c r="F12" s="156" t="s">
        <v>102</v>
      </c>
      <c r="G12" s="156" t="s">
        <v>69</v>
      </c>
      <c r="H12" s="156" t="s">
        <v>109</v>
      </c>
      <c r="I12" s="156" t="s">
        <v>110</v>
      </c>
      <c r="J12" s="156" t="s">
        <v>61</v>
      </c>
      <c r="K12" s="156">
        <v>1</v>
      </c>
      <c r="L12" s="156">
        <v>0.5</v>
      </c>
      <c r="M12" s="156">
        <v>0.8</v>
      </c>
      <c r="N12" s="156">
        <v>1</v>
      </c>
      <c r="O12" s="156" t="s">
        <v>32</v>
      </c>
      <c r="P12" s="156" t="s">
        <v>111</v>
      </c>
      <c r="Q12" s="156">
        <v>0.24</v>
      </c>
      <c r="R12" s="156" t="s">
        <v>112</v>
      </c>
      <c r="S12" s="156">
        <v>0.5</v>
      </c>
      <c r="T12" s="156" t="s">
        <v>113</v>
      </c>
      <c r="U12" s="156">
        <v>0.5</v>
      </c>
      <c r="V12" s="156" t="s">
        <v>114</v>
      </c>
    </row>
    <row r="13" spans="1:22" ht="210.75" customHeight="1" x14ac:dyDescent="0.35">
      <c r="A13" s="156" t="s">
        <v>98</v>
      </c>
      <c r="B13" s="156" t="s">
        <v>99</v>
      </c>
      <c r="C13" s="156" t="s">
        <v>115</v>
      </c>
      <c r="D13" s="156" t="s">
        <v>26</v>
      </c>
      <c r="E13" s="156" t="s">
        <v>101</v>
      </c>
      <c r="F13" s="156" t="s">
        <v>116</v>
      </c>
      <c r="G13" s="156" t="s">
        <v>69</v>
      </c>
      <c r="H13" s="156" t="s">
        <v>117</v>
      </c>
      <c r="I13" s="156" t="s">
        <v>118</v>
      </c>
      <c r="J13" s="156" t="s">
        <v>61</v>
      </c>
      <c r="K13" s="156">
        <v>1</v>
      </c>
      <c r="L13" s="156">
        <v>0.5</v>
      </c>
      <c r="M13" s="156">
        <v>1</v>
      </c>
      <c r="N13" s="156">
        <v>1</v>
      </c>
      <c r="O13" s="156" t="s">
        <v>32</v>
      </c>
      <c r="P13" s="156" t="s">
        <v>119</v>
      </c>
      <c r="Q13" s="156">
        <v>0.25</v>
      </c>
      <c r="R13" s="156" t="s">
        <v>120</v>
      </c>
      <c r="S13" s="156">
        <v>0.25</v>
      </c>
      <c r="T13" s="156" t="s">
        <v>121</v>
      </c>
      <c r="U13" s="156">
        <v>0.4</v>
      </c>
      <c r="V13" s="156" t="s">
        <v>122</v>
      </c>
    </row>
    <row r="14" spans="1:22" ht="198" customHeight="1" x14ac:dyDescent="0.35">
      <c r="A14" s="156" t="s">
        <v>98</v>
      </c>
      <c r="B14" s="156" t="s">
        <v>99</v>
      </c>
      <c r="C14" s="156" t="s">
        <v>115</v>
      </c>
      <c r="D14" s="156" t="s">
        <v>26</v>
      </c>
      <c r="E14" s="156" t="s">
        <v>101</v>
      </c>
      <c r="F14" s="156" t="s">
        <v>116</v>
      </c>
      <c r="G14" s="156" t="s">
        <v>69</v>
      </c>
      <c r="H14" s="156" t="s">
        <v>117</v>
      </c>
      <c r="I14" s="156" t="s">
        <v>123</v>
      </c>
      <c r="J14" s="156" t="s">
        <v>61</v>
      </c>
      <c r="K14" s="156">
        <v>1</v>
      </c>
      <c r="L14" s="156">
        <v>1</v>
      </c>
      <c r="M14" s="156">
        <v>1</v>
      </c>
      <c r="N14" s="156">
        <v>1</v>
      </c>
      <c r="O14" s="156" t="s">
        <v>32</v>
      </c>
      <c r="P14" s="156" t="s">
        <v>124</v>
      </c>
      <c r="Q14" s="156">
        <v>0.15</v>
      </c>
      <c r="R14" s="156" t="s">
        <v>125</v>
      </c>
      <c r="S14" s="156">
        <v>0.5</v>
      </c>
      <c r="T14" s="156" t="s">
        <v>126</v>
      </c>
      <c r="U14" s="156">
        <v>0.8</v>
      </c>
      <c r="V14" s="156" t="s">
        <v>127</v>
      </c>
    </row>
    <row r="15" spans="1:22" ht="248.25" customHeight="1" x14ac:dyDescent="0.35">
      <c r="A15" s="156" t="s">
        <v>98</v>
      </c>
      <c r="B15" s="156" t="s">
        <v>99</v>
      </c>
      <c r="C15" s="156" t="s">
        <v>128</v>
      </c>
      <c r="D15" s="156" t="s">
        <v>26</v>
      </c>
      <c r="E15" s="156" t="s">
        <v>101</v>
      </c>
      <c r="F15" s="156" t="s">
        <v>129</v>
      </c>
      <c r="G15" s="156" t="s">
        <v>69</v>
      </c>
      <c r="H15" s="156" t="s">
        <v>130</v>
      </c>
      <c r="I15" s="156" t="s">
        <v>131</v>
      </c>
      <c r="J15" s="156" t="s">
        <v>61</v>
      </c>
      <c r="K15" s="156">
        <v>1</v>
      </c>
      <c r="L15" s="156">
        <v>1</v>
      </c>
      <c r="M15" s="156">
        <v>1</v>
      </c>
      <c r="N15" s="156">
        <v>1</v>
      </c>
      <c r="O15" s="156" t="s">
        <v>32</v>
      </c>
      <c r="P15" s="156" t="s">
        <v>132</v>
      </c>
      <c r="Q15" s="156">
        <v>0.9</v>
      </c>
      <c r="R15" s="156" t="s">
        <v>133</v>
      </c>
      <c r="S15" s="156">
        <v>0.9</v>
      </c>
      <c r="T15" s="156" t="s">
        <v>134</v>
      </c>
      <c r="U15" s="156">
        <v>0.9</v>
      </c>
      <c r="V15" s="156" t="s">
        <v>135</v>
      </c>
    </row>
    <row r="16" spans="1:22" ht="199.5" customHeight="1" x14ac:dyDescent="0.35">
      <c r="A16" s="156" t="s">
        <v>98</v>
      </c>
      <c r="B16" s="156" t="s">
        <v>99</v>
      </c>
      <c r="C16" s="156" t="s">
        <v>128</v>
      </c>
      <c r="D16" s="156" t="s">
        <v>26</v>
      </c>
      <c r="E16" s="156" t="s">
        <v>101</v>
      </c>
      <c r="F16" s="156" t="s">
        <v>129</v>
      </c>
      <c r="G16" s="156" t="s">
        <v>69</v>
      </c>
      <c r="H16" s="156" t="s">
        <v>136</v>
      </c>
      <c r="I16" s="156" t="s">
        <v>137</v>
      </c>
      <c r="J16" s="156" t="s">
        <v>61</v>
      </c>
      <c r="K16" s="156">
        <v>1</v>
      </c>
      <c r="L16" s="156">
        <v>1</v>
      </c>
      <c r="M16" s="156">
        <v>1</v>
      </c>
      <c r="N16" s="156">
        <v>1</v>
      </c>
      <c r="O16" s="156" t="s">
        <v>32</v>
      </c>
      <c r="P16" s="156"/>
      <c r="Q16" s="156">
        <v>0.5</v>
      </c>
      <c r="R16" s="156" t="s">
        <v>138</v>
      </c>
      <c r="S16" s="156">
        <v>0.9</v>
      </c>
      <c r="T16" s="156" t="s">
        <v>139</v>
      </c>
      <c r="U16" s="156">
        <v>0.9</v>
      </c>
      <c r="V16" s="156" t="s">
        <v>140</v>
      </c>
    </row>
    <row r="17" spans="1:22" ht="409.5" x14ac:dyDescent="0.35">
      <c r="A17" s="156" t="s">
        <v>98</v>
      </c>
      <c r="B17" s="156" t="s">
        <v>99</v>
      </c>
      <c r="C17" s="156" t="s">
        <v>141</v>
      </c>
      <c r="D17" s="156" t="s">
        <v>26</v>
      </c>
      <c r="E17" s="156" t="s">
        <v>142</v>
      </c>
      <c r="F17" s="156" t="s">
        <v>143</v>
      </c>
      <c r="G17" s="156" t="s">
        <v>28</v>
      </c>
      <c r="H17" s="156" t="s">
        <v>144</v>
      </c>
      <c r="I17" s="156" t="s">
        <v>145</v>
      </c>
      <c r="J17" s="156" t="s">
        <v>31</v>
      </c>
      <c r="K17" s="156">
        <v>10</v>
      </c>
      <c r="L17" s="156">
        <v>8</v>
      </c>
      <c r="M17" s="156">
        <v>10</v>
      </c>
      <c r="N17" s="156">
        <v>10</v>
      </c>
      <c r="O17" s="156" t="s">
        <v>32</v>
      </c>
      <c r="P17" s="156" t="s">
        <v>146</v>
      </c>
      <c r="Q17" s="156">
        <v>0</v>
      </c>
      <c r="R17" s="156" t="s">
        <v>147</v>
      </c>
      <c r="S17" s="156">
        <v>0</v>
      </c>
      <c r="T17" s="156" t="s">
        <v>148</v>
      </c>
      <c r="U17" s="156">
        <v>1</v>
      </c>
      <c r="V17" s="156" t="s">
        <v>149</v>
      </c>
    </row>
    <row r="18" spans="1:22" ht="222.75" customHeight="1" x14ac:dyDescent="0.35">
      <c r="A18" s="156" t="s">
        <v>98</v>
      </c>
      <c r="B18" s="156" t="s">
        <v>99</v>
      </c>
      <c r="C18" s="156" t="s">
        <v>141</v>
      </c>
      <c r="D18" s="156" t="s">
        <v>26</v>
      </c>
      <c r="E18" s="156" t="s">
        <v>142</v>
      </c>
      <c r="F18" s="156" t="s">
        <v>143</v>
      </c>
      <c r="G18" s="156" t="s">
        <v>28</v>
      </c>
      <c r="H18" s="156" t="s">
        <v>150</v>
      </c>
      <c r="I18" s="156" t="s">
        <v>151</v>
      </c>
      <c r="J18" s="156" t="s">
        <v>31</v>
      </c>
      <c r="K18" s="156">
        <v>5</v>
      </c>
      <c r="L18" s="156">
        <v>3</v>
      </c>
      <c r="M18" s="156">
        <v>5</v>
      </c>
      <c r="N18" s="156">
        <v>5</v>
      </c>
      <c r="O18" s="156" t="s">
        <v>32</v>
      </c>
      <c r="P18" s="156" t="s">
        <v>152</v>
      </c>
      <c r="Q18" s="156">
        <v>0</v>
      </c>
      <c r="R18" s="156" t="s">
        <v>153</v>
      </c>
      <c r="S18" s="156">
        <v>0</v>
      </c>
      <c r="T18" s="156" t="s">
        <v>154</v>
      </c>
      <c r="U18" s="156">
        <v>0</v>
      </c>
      <c r="V18" s="156" t="s">
        <v>155</v>
      </c>
    </row>
    <row r="19" spans="1:22" ht="204" customHeight="1" x14ac:dyDescent="0.35">
      <c r="A19" s="156" t="s">
        <v>98</v>
      </c>
      <c r="B19" s="156" t="s">
        <v>99</v>
      </c>
      <c r="C19" s="156" t="s">
        <v>156</v>
      </c>
      <c r="D19" s="156" t="s">
        <v>26</v>
      </c>
      <c r="E19" s="156" t="s">
        <v>142</v>
      </c>
      <c r="F19" s="156" t="s">
        <v>157</v>
      </c>
      <c r="G19" s="156" t="s">
        <v>28</v>
      </c>
      <c r="H19" s="156" t="s">
        <v>158</v>
      </c>
      <c r="I19" s="156" t="s">
        <v>159</v>
      </c>
      <c r="J19" s="156" t="s">
        <v>31</v>
      </c>
      <c r="K19" s="156">
        <v>15</v>
      </c>
      <c r="L19" s="156">
        <v>5</v>
      </c>
      <c r="M19" s="156">
        <v>10</v>
      </c>
      <c r="N19" s="156">
        <v>15</v>
      </c>
      <c r="O19" s="156" t="s">
        <v>32</v>
      </c>
      <c r="P19" s="156" t="s">
        <v>160</v>
      </c>
      <c r="Q19" s="156">
        <v>0</v>
      </c>
      <c r="R19" s="156" t="s">
        <v>161</v>
      </c>
      <c r="S19" s="156">
        <v>0</v>
      </c>
      <c r="T19" s="156" t="s">
        <v>162</v>
      </c>
      <c r="U19" s="156">
        <v>1</v>
      </c>
      <c r="V19" s="156" t="s">
        <v>163</v>
      </c>
    </row>
    <row r="20" spans="1:22" ht="236.25" customHeight="1" x14ac:dyDescent="0.35">
      <c r="A20" s="156" t="s">
        <v>98</v>
      </c>
      <c r="B20" s="156" t="s">
        <v>99</v>
      </c>
      <c r="C20" s="156" t="s">
        <v>115</v>
      </c>
      <c r="D20" s="156" t="s">
        <v>26</v>
      </c>
      <c r="E20" s="156" t="s">
        <v>142</v>
      </c>
      <c r="F20" s="156" t="s">
        <v>164</v>
      </c>
      <c r="G20" s="156" t="s">
        <v>28</v>
      </c>
      <c r="H20" s="156" t="s">
        <v>165</v>
      </c>
      <c r="I20" s="156" t="s">
        <v>166</v>
      </c>
      <c r="J20" s="156" t="s">
        <v>31</v>
      </c>
      <c r="K20" s="156">
        <v>4</v>
      </c>
      <c r="L20" s="156">
        <v>1</v>
      </c>
      <c r="M20" s="156">
        <v>2</v>
      </c>
      <c r="N20" s="156">
        <v>4</v>
      </c>
      <c r="O20" s="156" t="s">
        <v>32</v>
      </c>
      <c r="P20" s="156" t="s">
        <v>167</v>
      </c>
      <c r="Q20" s="156">
        <v>0</v>
      </c>
      <c r="R20" s="156" t="s">
        <v>168</v>
      </c>
      <c r="S20" s="156">
        <v>1</v>
      </c>
      <c r="T20" s="156" t="s">
        <v>169</v>
      </c>
      <c r="U20" s="156">
        <v>1</v>
      </c>
      <c r="V20" s="156" t="s">
        <v>170</v>
      </c>
    </row>
    <row r="21" spans="1:22" s="145" customFormat="1" ht="208" x14ac:dyDescent="0.35">
      <c r="A21" s="156" t="s">
        <v>171</v>
      </c>
      <c r="B21" s="156" t="s">
        <v>66</v>
      </c>
      <c r="C21" s="156" t="s">
        <v>172</v>
      </c>
      <c r="D21" s="156" t="s">
        <v>26</v>
      </c>
      <c r="E21" s="156" t="s">
        <v>173</v>
      </c>
      <c r="F21" s="156" t="s">
        <v>174</v>
      </c>
      <c r="G21" s="156" t="s">
        <v>28</v>
      </c>
      <c r="H21" s="156" t="s">
        <v>175</v>
      </c>
      <c r="I21" s="156" t="s">
        <v>176</v>
      </c>
      <c r="J21" s="156" t="s">
        <v>177</v>
      </c>
      <c r="K21" s="156">
        <v>800000</v>
      </c>
      <c r="L21" s="156">
        <v>800000</v>
      </c>
      <c r="M21" s="156">
        <v>800000</v>
      </c>
      <c r="N21" s="156">
        <v>800000</v>
      </c>
      <c r="O21" s="156" t="s">
        <v>178</v>
      </c>
      <c r="P21" s="156" t="s">
        <v>179</v>
      </c>
      <c r="Q21" s="156">
        <v>784.83</v>
      </c>
      <c r="R21" s="156" t="s">
        <v>180</v>
      </c>
      <c r="S21" s="156">
        <v>777170</v>
      </c>
      <c r="T21" s="156" t="s">
        <v>181</v>
      </c>
      <c r="U21" s="156">
        <v>774566</v>
      </c>
      <c r="V21" s="156" t="s">
        <v>182</v>
      </c>
    </row>
    <row r="22" spans="1:22" s="145" customFormat="1" ht="156" x14ac:dyDescent="0.35">
      <c r="A22" s="156" t="s">
        <v>171</v>
      </c>
      <c r="B22" s="156" t="s">
        <v>66</v>
      </c>
      <c r="C22" s="156" t="s">
        <v>172</v>
      </c>
      <c r="D22" s="156" t="s">
        <v>26</v>
      </c>
      <c r="E22" s="156" t="s">
        <v>173</v>
      </c>
      <c r="F22" s="156" t="s">
        <v>174</v>
      </c>
      <c r="G22" s="156" t="s">
        <v>28</v>
      </c>
      <c r="H22" s="156" t="s">
        <v>183</v>
      </c>
      <c r="I22" s="156" t="s">
        <v>184</v>
      </c>
      <c r="J22" s="156" t="s">
        <v>61</v>
      </c>
      <c r="K22" s="156">
        <v>0.2009</v>
      </c>
      <c r="L22" s="156">
        <v>0.2001</v>
      </c>
      <c r="M22" s="156">
        <v>0.20050000000000001</v>
      </c>
      <c r="N22" s="156">
        <v>0.2009</v>
      </c>
      <c r="O22" s="156" t="s">
        <v>32</v>
      </c>
      <c r="P22" s="156" t="s">
        <v>185</v>
      </c>
      <c r="Q22" s="156">
        <v>19.850000000000001</v>
      </c>
      <c r="R22" s="156" t="s">
        <v>186</v>
      </c>
      <c r="S22" s="156">
        <v>19.850000000000001</v>
      </c>
      <c r="T22" s="156" t="s">
        <v>187</v>
      </c>
      <c r="U22" s="156"/>
      <c r="V22" s="156" t="s">
        <v>572</v>
      </c>
    </row>
    <row r="23" spans="1:22" ht="78" x14ac:dyDescent="0.35">
      <c r="A23" s="156" t="s">
        <v>171</v>
      </c>
      <c r="B23" s="156" t="s">
        <v>99</v>
      </c>
      <c r="C23" s="156" t="s">
        <v>188</v>
      </c>
      <c r="D23" s="156" t="s">
        <v>26</v>
      </c>
      <c r="E23" s="156" t="s">
        <v>189</v>
      </c>
      <c r="F23" s="156" t="s">
        <v>190</v>
      </c>
      <c r="G23" s="156" t="s">
        <v>69</v>
      </c>
      <c r="H23" s="156" t="s">
        <v>191</v>
      </c>
      <c r="I23" s="156" t="s">
        <v>192</v>
      </c>
      <c r="J23" s="156" t="s">
        <v>61</v>
      </c>
      <c r="K23" s="156">
        <v>1</v>
      </c>
      <c r="L23" s="156">
        <v>1</v>
      </c>
      <c r="M23" s="156">
        <v>1</v>
      </c>
      <c r="N23" s="156">
        <v>1</v>
      </c>
      <c r="O23" s="156" t="s">
        <v>32</v>
      </c>
      <c r="P23" s="156" t="s">
        <v>193</v>
      </c>
      <c r="Q23" s="156">
        <v>0.95</v>
      </c>
      <c r="R23" s="156" t="s">
        <v>194</v>
      </c>
      <c r="S23" s="156">
        <v>1</v>
      </c>
      <c r="T23" s="156" t="s">
        <v>195</v>
      </c>
      <c r="U23" s="156">
        <v>1</v>
      </c>
      <c r="V23" s="156" t="s">
        <v>195</v>
      </c>
    </row>
    <row r="24" spans="1:22" ht="338" x14ac:dyDescent="0.35">
      <c r="A24" s="156" t="s">
        <v>171</v>
      </c>
      <c r="B24" s="156" t="s">
        <v>99</v>
      </c>
      <c r="C24" s="156" t="s">
        <v>188</v>
      </c>
      <c r="D24" s="156" t="s">
        <v>26</v>
      </c>
      <c r="E24" s="156" t="s">
        <v>189</v>
      </c>
      <c r="F24" s="156" t="s">
        <v>190</v>
      </c>
      <c r="G24" s="156" t="s">
        <v>69</v>
      </c>
      <c r="H24" s="156" t="s">
        <v>196</v>
      </c>
      <c r="I24" s="156" t="s">
        <v>197</v>
      </c>
      <c r="J24" s="156" t="s">
        <v>61</v>
      </c>
      <c r="K24" s="156">
        <v>1</v>
      </c>
      <c r="L24" s="156">
        <v>0.4</v>
      </c>
      <c r="M24" s="156">
        <v>0.7</v>
      </c>
      <c r="N24" s="156">
        <v>1</v>
      </c>
      <c r="O24" s="156" t="s">
        <v>32</v>
      </c>
      <c r="P24" s="156" t="s">
        <v>198</v>
      </c>
      <c r="Q24" s="156">
        <v>0.5</v>
      </c>
      <c r="R24" s="156" t="s">
        <v>199</v>
      </c>
      <c r="S24" s="156">
        <v>0.72799999999999998</v>
      </c>
      <c r="T24" s="156" t="s">
        <v>200</v>
      </c>
      <c r="U24" s="156">
        <v>0.78</v>
      </c>
      <c r="V24" s="156" t="s">
        <v>201</v>
      </c>
    </row>
    <row r="25" spans="1:22" ht="78" x14ac:dyDescent="0.35">
      <c r="A25" s="156" t="s">
        <v>171</v>
      </c>
      <c r="B25" s="156" t="s">
        <v>45</v>
      </c>
      <c r="C25" s="156" t="s">
        <v>188</v>
      </c>
      <c r="D25" s="156" t="s">
        <v>26</v>
      </c>
      <c r="E25" s="156" t="s">
        <v>189</v>
      </c>
      <c r="F25" s="156" t="s">
        <v>202</v>
      </c>
      <c r="G25" s="156" t="s">
        <v>69</v>
      </c>
      <c r="H25" s="156" t="s">
        <v>203</v>
      </c>
      <c r="I25" s="156" t="s">
        <v>204</v>
      </c>
      <c r="J25" s="156" t="s">
        <v>61</v>
      </c>
      <c r="K25" s="156">
        <v>1</v>
      </c>
      <c r="L25" s="156">
        <v>1</v>
      </c>
      <c r="M25" s="156">
        <v>1</v>
      </c>
      <c r="N25" s="156">
        <v>1</v>
      </c>
      <c r="O25" s="156" t="s">
        <v>32</v>
      </c>
      <c r="P25" s="156" t="s">
        <v>205</v>
      </c>
      <c r="Q25" s="156">
        <v>0.6</v>
      </c>
      <c r="R25" s="156" t="s">
        <v>206</v>
      </c>
      <c r="S25" s="156">
        <v>0.75</v>
      </c>
      <c r="T25" s="156" t="s">
        <v>207</v>
      </c>
      <c r="U25" s="156">
        <v>0.95</v>
      </c>
      <c r="V25" s="156" t="s">
        <v>208</v>
      </c>
    </row>
    <row r="26" spans="1:22" ht="260" x14ac:dyDescent="0.35">
      <c r="A26" s="156" t="s">
        <v>171</v>
      </c>
      <c r="B26" s="156" t="s">
        <v>45</v>
      </c>
      <c r="C26" s="156" t="s">
        <v>188</v>
      </c>
      <c r="D26" s="156" t="s">
        <v>26</v>
      </c>
      <c r="E26" s="156" t="s">
        <v>189</v>
      </c>
      <c r="F26" s="156" t="s">
        <v>209</v>
      </c>
      <c r="G26" s="156" t="s">
        <v>69</v>
      </c>
      <c r="H26" s="156" t="s">
        <v>210</v>
      </c>
      <c r="I26" s="156" t="s">
        <v>211</v>
      </c>
      <c r="J26" s="156" t="s">
        <v>61</v>
      </c>
      <c r="K26" s="156">
        <v>1</v>
      </c>
      <c r="L26" s="156">
        <v>0.4</v>
      </c>
      <c r="M26" s="156">
        <v>0.7</v>
      </c>
      <c r="N26" s="156">
        <v>1</v>
      </c>
      <c r="O26" s="156" t="s">
        <v>32</v>
      </c>
      <c r="P26" s="156" t="s">
        <v>212</v>
      </c>
      <c r="Q26" s="156">
        <v>0.25</v>
      </c>
      <c r="R26" s="156" t="s">
        <v>213</v>
      </c>
      <c r="S26" s="156">
        <v>0.67</v>
      </c>
      <c r="T26" s="156" t="s">
        <v>214</v>
      </c>
      <c r="U26" s="156">
        <v>1</v>
      </c>
      <c r="V26" s="156" t="s">
        <v>215</v>
      </c>
    </row>
    <row r="27" spans="1:22" ht="169" x14ac:dyDescent="0.35">
      <c r="A27" s="156" t="s">
        <v>216</v>
      </c>
      <c r="B27" s="156" t="s">
        <v>217</v>
      </c>
      <c r="C27" s="156" t="s">
        <v>218</v>
      </c>
      <c r="D27" s="156" t="s">
        <v>219</v>
      </c>
      <c r="E27" s="156" t="s">
        <v>220</v>
      </c>
      <c r="F27" s="156" t="s">
        <v>221</v>
      </c>
      <c r="G27" s="156" t="s">
        <v>69</v>
      </c>
      <c r="H27" s="156" t="s">
        <v>222</v>
      </c>
      <c r="I27" s="156" t="s">
        <v>223</v>
      </c>
      <c r="J27" s="156" t="s">
        <v>61</v>
      </c>
      <c r="K27" s="156">
        <v>1</v>
      </c>
      <c r="L27" s="156">
        <v>0.3</v>
      </c>
      <c r="M27" s="156">
        <v>0.71</v>
      </c>
      <c r="N27" s="156">
        <v>1</v>
      </c>
      <c r="O27" s="156" t="s">
        <v>32</v>
      </c>
      <c r="P27" s="156" t="s">
        <v>224</v>
      </c>
      <c r="Q27" s="156">
        <v>0</v>
      </c>
      <c r="R27" s="156" t="s">
        <v>225</v>
      </c>
      <c r="S27" s="156">
        <v>0</v>
      </c>
      <c r="T27" s="156" t="s">
        <v>226</v>
      </c>
      <c r="U27" s="156">
        <v>0.3</v>
      </c>
      <c r="V27" s="156" t="s">
        <v>227</v>
      </c>
    </row>
    <row r="28" spans="1:22" s="145" customFormat="1" ht="166.5" customHeight="1" x14ac:dyDescent="0.35">
      <c r="A28" s="156" t="s">
        <v>216</v>
      </c>
      <c r="B28" s="156" t="s">
        <v>228</v>
      </c>
      <c r="C28" s="156" t="s">
        <v>229</v>
      </c>
      <c r="D28" s="156" t="s">
        <v>219</v>
      </c>
      <c r="E28" s="156" t="s">
        <v>230</v>
      </c>
      <c r="F28" s="156" t="s">
        <v>231</v>
      </c>
      <c r="G28" s="156" t="s">
        <v>69</v>
      </c>
      <c r="H28" s="156" t="s">
        <v>232</v>
      </c>
      <c r="I28" s="156" t="s">
        <v>233</v>
      </c>
      <c r="J28" s="156" t="s">
        <v>61</v>
      </c>
      <c r="K28" s="156">
        <v>1</v>
      </c>
      <c r="L28" s="156">
        <v>0.25</v>
      </c>
      <c r="M28" s="156">
        <v>0.35</v>
      </c>
      <c r="N28" s="156">
        <v>0.4</v>
      </c>
      <c r="O28" s="156" t="s">
        <v>32</v>
      </c>
      <c r="P28" s="156" t="s">
        <v>234</v>
      </c>
      <c r="Q28" s="156">
        <v>0.1</v>
      </c>
      <c r="R28" s="156" t="s">
        <v>235</v>
      </c>
      <c r="S28" s="156">
        <v>0.2</v>
      </c>
      <c r="T28" s="156" t="s">
        <v>236</v>
      </c>
      <c r="U28" s="156">
        <v>0.25</v>
      </c>
      <c r="V28" s="156" t="s">
        <v>237</v>
      </c>
    </row>
    <row r="29" spans="1:22" ht="221" x14ac:dyDescent="0.35">
      <c r="A29" s="156" t="s">
        <v>216</v>
      </c>
      <c r="B29" s="156" t="s">
        <v>24</v>
      </c>
      <c r="C29" s="156" t="s">
        <v>238</v>
      </c>
      <c r="D29" s="156" t="s">
        <v>219</v>
      </c>
      <c r="E29" s="156" t="s">
        <v>239</v>
      </c>
      <c r="F29" s="156" t="s">
        <v>221</v>
      </c>
      <c r="G29" s="156" t="s">
        <v>69</v>
      </c>
      <c r="H29" s="156" t="s">
        <v>240</v>
      </c>
      <c r="I29" s="156" t="s">
        <v>241</v>
      </c>
      <c r="J29" s="156" t="s">
        <v>61</v>
      </c>
      <c r="K29" s="156">
        <v>1</v>
      </c>
      <c r="L29" s="156">
        <v>0.4</v>
      </c>
      <c r="M29" s="156">
        <v>1</v>
      </c>
      <c r="N29" s="156">
        <v>1</v>
      </c>
      <c r="O29" s="156" t="s">
        <v>32</v>
      </c>
      <c r="P29" s="156" t="s">
        <v>242</v>
      </c>
      <c r="Q29" s="156">
        <v>0</v>
      </c>
      <c r="R29" s="156" t="s">
        <v>225</v>
      </c>
      <c r="S29" s="156">
        <v>0.3</v>
      </c>
      <c r="T29" s="156" t="s">
        <v>243</v>
      </c>
      <c r="U29" s="156">
        <v>0.4</v>
      </c>
      <c r="V29" s="156" t="s">
        <v>244</v>
      </c>
    </row>
    <row r="30" spans="1:22" ht="260" x14ac:dyDescent="0.35">
      <c r="A30" s="156" t="s">
        <v>216</v>
      </c>
      <c r="B30" s="156" t="s">
        <v>221</v>
      </c>
      <c r="C30" s="156" t="s">
        <v>245</v>
      </c>
      <c r="D30" s="156" t="s">
        <v>219</v>
      </c>
      <c r="E30" s="156" t="s">
        <v>246</v>
      </c>
      <c r="F30" s="156" t="s">
        <v>221</v>
      </c>
      <c r="G30" s="156" t="s">
        <v>28</v>
      </c>
      <c r="H30" s="156" t="s">
        <v>247</v>
      </c>
      <c r="I30" s="156" t="s">
        <v>248</v>
      </c>
      <c r="J30" s="156" t="s">
        <v>61</v>
      </c>
      <c r="K30" s="156">
        <v>1</v>
      </c>
      <c r="L30" s="156">
        <v>0.6</v>
      </c>
      <c r="M30" s="156">
        <v>0.8</v>
      </c>
      <c r="N30" s="156">
        <v>1</v>
      </c>
      <c r="O30" s="156" t="s">
        <v>32</v>
      </c>
      <c r="P30" s="156"/>
      <c r="Q30" s="156">
        <v>0.33</v>
      </c>
      <c r="R30" s="156" t="s">
        <v>249</v>
      </c>
      <c r="S30" s="156">
        <v>0.52</v>
      </c>
      <c r="T30" s="156" t="s">
        <v>250</v>
      </c>
      <c r="U30" s="156">
        <v>0.6</v>
      </c>
      <c r="V30" s="156" t="s">
        <v>251</v>
      </c>
    </row>
    <row r="31" spans="1:22" s="145" customFormat="1" ht="273" x14ac:dyDescent="0.35">
      <c r="A31" s="156" t="s">
        <v>216</v>
      </c>
      <c r="B31" s="156" t="s">
        <v>24</v>
      </c>
      <c r="C31" s="156" t="s">
        <v>252</v>
      </c>
      <c r="D31" s="156" t="s">
        <v>219</v>
      </c>
      <c r="E31" s="156" t="s">
        <v>253</v>
      </c>
      <c r="F31" s="156" t="s">
        <v>221</v>
      </c>
      <c r="G31" s="156" t="s">
        <v>69</v>
      </c>
      <c r="H31" s="156" t="s">
        <v>254</v>
      </c>
      <c r="I31" s="156" t="s">
        <v>255</v>
      </c>
      <c r="J31" s="156" t="s">
        <v>61</v>
      </c>
      <c r="K31" s="156">
        <v>1</v>
      </c>
      <c r="L31" s="156">
        <v>0.4</v>
      </c>
      <c r="M31" s="156">
        <v>0.8</v>
      </c>
      <c r="N31" s="156">
        <v>1</v>
      </c>
      <c r="O31" s="156" t="s">
        <v>32</v>
      </c>
      <c r="P31" s="156" t="s">
        <v>256</v>
      </c>
      <c r="Q31" s="156">
        <v>0.25</v>
      </c>
      <c r="R31" s="156" t="s">
        <v>257</v>
      </c>
      <c r="S31" s="156">
        <v>0.36</v>
      </c>
      <c r="T31" s="156" t="s">
        <v>258</v>
      </c>
      <c r="U31" s="156">
        <v>0.4</v>
      </c>
      <c r="V31" s="156" t="s">
        <v>259</v>
      </c>
    </row>
    <row r="32" spans="1:22" s="145" customFormat="1" ht="234" x14ac:dyDescent="0.35">
      <c r="A32" s="156" t="s">
        <v>216</v>
      </c>
      <c r="B32" s="156" t="s">
        <v>24</v>
      </c>
      <c r="C32" s="156" t="s">
        <v>252</v>
      </c>
      <c r="D32" s="156" t="s">
        <v>219</v>
      </c>
      <c r="E32" s="156" t="s">
        <v>260</v>
      </c>
      <c r="F32" s="156" t="s">
        <v>221</v>
      </c>
      <c r="G32" s="156" t="s">
        <v>69</v>
      </c>
      <c r="H32" s="156" t="s">
        <v>261</v>
      </c>
      <c r="I32" s="156" t="s">
        <v>262</v>
      </c>
      <c r="J32" s="156" t="s">
        <v>61</v>
      </c>
      <c r="K32" s="156">
        <v>1</v>
      </c>
      <c r="L32" s="156">
        <v>0.3</v>
      </c>
      <c r="M32" s="156">
        <v>0.7</v>
      </c>
      <c r="N32" s="156">
        <v>1</v>
      </c>
      <c r="O32" s="156" t="s">
        <v>32</v>
      </c>
      <c r="P32" s="156" t="s">
        <v>263</v>
      </c>
      <c r="Q32" s="156">
        <v>0.1</v>
      </c>
      <c r="R32" s="156" t="s">
        <v>264</v>
      </c>
      <c r="S32" s="156">
        <v>0.2</v>
      </c>
      <c r="T32" s="156" t="s">
        <v>265</v>
      </c>
      <c r="U32" s="156">
        <v>0.3</v>
      </c>
      <c r="V32" s="156" t="s">
        <v>266</v>
      </c>
    </row>
    <row r="33" spans="1:22" s="145" customFormat="1" ht="123.75" customHeight="1" x14ac:dyDescent="0.35">
      <c r="A33" s="156" t="s">
        <v>216</v>
      </c>
      <c r="B33" s="156" t="s">
        <v>221</v>
      </c>
      <c r="C33" s="156" t="s">
        <v>221</v>
      </c>
      <c r="D33" s="156" t="s">
        <v>219</v>
      </c>
      <c r="E33" s="156"/>
      <c r="F33" s="156" t="s">
        <v>231</v>
      </c>
      <c r="G33" s="156" t="s">
        <v>69</v>
      </c>
      <c r="H33" s="156" t="s">
        <v>267</v>
      </c>
      <c r="I33" s="156" t="s">
        <v>268</v>
      </c>
      <c r="J33" s="156" t="s">
        <v>61</v>
      </c>
      <c r="K33" s="156">
        <v>1</v>
      </c>
      <c r="L33" s="156">
        <v>0.25</v>
      </c>
      <c r="M33" s="156">
        <v>0.5</v>
      </c>
      <c r="N33" s="156">
        <v>0.25</v>
      </c>
      <c r="O33" s="156" t="s">
        <v>32</v>
      </c>
      <c r="P33" s="156"/>
      <c r="Q33" s="156"/>
      <c r="R33" s="156"/>
      <c r="S33" s="156">
        <v>0.1</v>
      </c>
      <c r="T33" s="156" t="s">
        <v>269</v>
      </c>
      <c r="U33" s="156">
        <v>0.25</v>
      </c>
      <c r="V33" s="156" t="s">
        <v>270</v>
      </c>
    </row>
  </sheetData>
  <autoFilter ref="A2:V33" xr:uid="{2A467CC6-2105-4F20-A0DC-B79E9929A506}">
    <filterColumn colId="5">
      <filters>
        <filter val="Distritos Mineros"/>
      </filters>
    </filterColumn>
  </autoFilter>
  <mergeCells count="2">
    <mergeCell ref="P1:V1"/>
    <mergeCell ref="A1:O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601F25-3150-491A-9529-D361652C7A5F}">
          <x14:formula1>
            <xm:f>Desplegables!$N$2:$N$23</xm:f>
          </x14:formula1>
          <xm:sqref>F28</xm:sqref>
        </x14:dataValidation>
        <x14:dataValidation type="list" allowBlank="1" showInputMessage="1" showErrorMessage="1" xr:uid="{46ABDB0C-65B6-4D2A-87E0-B48C7D56BEA2}">
          <x14:formula1>
            <xm:f>Desplegables!$H$2:$H$4</xm:f>
          </x14:formula1>
          <xm:sqref>G27:G30</xm:sqref>
        </x14:dataValidation>
        <x14:dataValidation type="list" allowBlank="1" showInputMessage="1" showErrorMessage="1" xr:uid="{61118FC1-EB95-49AA-945A-3E7C977B4054}">
          <x14:formula1>
            <xm:f>Desplegables!$J$2:$J$5</xm:f>
          </x14:formula1>
          <xm:sqref>A27:A30 A34:A36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pane="bottomLeft" activeCell="G40" sqref="G40"/>
    </sheetView>
  </sheetViews>
  <sheetFormatPr baseColWidth="10" defaultColWidth="10.81640625" defaultRowHeight="13.5" customHeight="1" x14ac:dyDescent="0.35"/>
  <cols>
    <col min="1" max="1" width="10.81640625" style="42"/>
    <col min="2" max="2" width="27.26953125" style="42" customWidth="1"/>
    <col min="3" max="3" width="13.453125" style="42" customWidth="1"/>
    <col min="4" max="4" width="16.1796875" style="42" customWidth="1"/>
    <col min="5" max="5" width="36.453125" style="42" customWidth="1"/>
    <col min="6" max="6" width="21" style="42" customWidth="1"/>
    <col min="7" max="7" width="53.26953125" style="42" customWidth="1"/>
    <col min="8" max="8" width="17.81640625" style="57" customWidth="1"/>
    <col min="9" max="9" width="37.1796875" style="42" customWidth="1"/>
    <col min="10" max="10" width="12" style="42" customWidth="1"/>
    <col min="11" max="11" width="44.26953125" style="42" customWidth="1"/>
    <col min="12" max="12" width="13.453125" style="42" customWidth="1"/>
    <col min="13" max="13" width="18.26953125" style="42" customWidth="1"/>
    <col min="14" max="14" width="12.453125" style="42" customWidth="1"/>
    <col min="15" max="15" width="12.81640625" style="42" customWidth="1"/>
    <col min="16" max="16" width="13.7265625" style="42" customWidth="1"/>
    <col min="17" max="17" width="10.81640625" style="42"/>
    <col min="18" max="18" width="16.81640625" style="42" customWidth="1"/>
    <col min="19" max="19" width="20.453125" style="42" customWidth="1"/>
    <col min="20" max="20" width="14.81640625" style="42" customWidth="1"/>
    <col min="21" max="21" width="15.7265625" style="42" customWidth="1"/>
    <col min="22" max="22" width="16.7265625" style="42" customWidth="1"/>
    <col min="23" max="23" width="12.26953125" style="42" customWidth="1"/>
    <col min="24" max="24" width="15.453125" style="42" customWidth="1"/>
    <col min="25" max="25" width="11.453125" style="42" customWidth="1"/>
    <col min="26" max="27" width="10.81640625" style="42"/>
    <col min="28" max="28" width="14.453125" style="42" customWidth="1"/>
    <col min="29" max="29" width="15.81640625" style="42" customWidth="1"/>
    <col min="30" max="31" width="10.81640625" style="42"/>
    <col min="32" max="32" width="12.26953125" style="42" customWidth="1"/>
    <col min="33" max="33" width="43.453125" style="95" customWidth="1"/>
    <col min="34" max="16384" width="10.81640625" style="42"/>
  </cols>
  <sheetData>
    <row r="1" spans="1:33" ht="13" x14ac:dyDescent="0.35">
      <c r="A1" s="152" t="s">
        <v>271</v>
      </c>
      <c r="B1" s="152"/>
      <c r="C1" s="152"/>
      <c r="D1" s="152"/>
      <c r="E1" s="152"/>
      <c r="F1" s="152"/>
      <c r="G1" s="152"/>
      <c r="H1" s="149" t="s">
        <v>272</v>
      </c>
      <c r="I1" s="150"/>
      <c r="J1" s="150"/>
      <c r="K1" s="150"/>
      <c r="L1" s="150"/>
      <c r="M1" s="150"/>
      <c r="N1" s="150"/>
      <c r="O1" s="150"/>
      <c r="P1" s="150"/>
      <c r="Q1" s="150"/>
      <c r="R1" s="150"/>
      <c r="S1" s="150"/>
      <c r="T1" s="151"/>
      <c r="U1" s="153" t="s">
        <v>273</v>
      </c>
      <c r="V1" s="153"/>
      <c r="W1" s="153"/>
      <c r="X1" s="153"/>
      <c r="Y1" s="152" t="s">
        <v>274</v>
      </c>
      <c r="Z1" s="152"/>
      <c r="AA1" s="152"/>
      <c r="AB1" s="152"/>
      <c r="AC1" s="153" t="s">
        <v>275</v>
      </c>
      <c r="AD1" s="153"/>
      <c r="AE1" s="153"/>
      <c r="AF1" s="153"/>
      <c r="AG1" s="18"/>
    </row>
    <row r="2" spans="1:33" s="40" customFormat="1" ht="39" x14ac:dyDescent="0.35">
      <c r="A2" s="24" t="s">
        <v>1</v>
      </c>
      <c r="B2" s="24" t="s">
        <v>2</v>
      </c>
      <c r="C2" s="24" t="s">
        <v>3</v>
      </c>
      <c r="D2" s="24" t="s">
        <v>276</v>
      </c>
      <c r="E2" s="24" t="s">
        <v>5</v>
      </c>
      <c r="F2" s="24" t="s">
        <v>6</v>
      </c>
      <c r="G2" s="24" t="s">
        <v>277</v>
      </c>
      <c r="H2" s="47" t="s">
        <v>7</v>
      </c>
      <c r="I2" s="24" t="s">
        <v>278</v>
      </c>
      <c r="J2" s="38" t="s">
        <v>279</v>
      </c>
      <c r="K2" s="24" t="s">
        <v>9</v>
      </c>
      <c r="L2" s="24" t="s">
        <v>10</v>
      </c>
      <c r="M2" s="24" t="s">
        <v>11</v>
      </c>
      <c r="N2" s="48" t="s">
        <v>12</v>
      </c>
      <c r="O2" s="48" t="s">
        <v>13</v>
      </c>
      <c r="P2" s="24" t="s">
        <v>14</v>
      </c>
      <c r="Q2" s="24" t="s">
        <v>15</v>
      </c>
      <c r="R2" s="24" t="s">
        <v>280</v>
      </c>
      <c r="S2" s="24" t="s">
        <v>281</v>
      </c>
      <c r="T2" s="24" t="s">
        <v>282</v>
      </c>
      <c r="U2" s="24" t="s">
        <v>283</v>
      </c>
      <c r="V2" s="24" t="s">
        <v>284</v>
      </c>
      <c r="W2" s="24" t="s">
        <v>285</v>
      </c>
      <c r="X2" s="24" t="s">
        <v>286</v>
      </c>
      <c r="Y2" s="23" t="s">
        <v>287</v>
      </c>
      <c r="Z2" s="23" t="s">
        <v>288</v>
      </c>
      <c r="AA2" s="23" t="s">
        <v>289</v>
      </c>
      <c r="AB2" s="23" t="s">
        <v>290</v>
      </c>
      <c r="AC2" s="23" t="s">
        <v>291</v>
      </c>
      <c r="AD2" s="23" t="s">
        <v>292</v>
      </c>
      <c r="AE2" s="23" t="s">
        <v>293</v>
      </c>
      <c r="AF2" s="23" t="s">
        <v>294</v>
      </c>
      <c r="AG2" s="23" t="s">
        <v>295</v>
      </c>
    </row>
    <row r="3" spans="1:33" ht="111.75" customHeight="1" x14ac:dyDescent="0.35">
      <c r="A3" s="72" t="s">
        <v>56</v>
      </c>
      <c r="B3" s="73" t="s">
        <v>24</v>
      </c>
      <c r="C3" s="73" t="s">
        <v>296</v>
      </c>
      <c r="D3" s="60" t="s">
        <v>297</v>
      </c>
      <c r="E3" s="61" t="s">
        <v>298</v>
      </c>
      <c r="F3" s="62" t="s">
        <v>299</v>
      </c>
      <c r="G3" s="62" t="s">
        <v>300</v>
      </c>
      <c r="H3" s="63" t="s">
        <v>28</v>
      </c>
      <c r="I3" s="62" t="s">
        <v>301</v>
      </c>
      <c r="J3" s="64" t="s">
        <v>302</v>
      </c>
      <c r="K3" s="62" t="s">
        <v>303</v>
      </c>
      <c r="L3" s="64" t="s">
        <v>304</v>
      </c>
      <c r="M3" s="64">
        <v>20000</v>
      </c>
      <c r="N3" s="65">
        <v>760</v>
      </c>
      <c r="O3" s="64">
        <v>6000</v>
      </c>
      <c r="P3" s="70" t="s">
        <v>305</v>
      </c>
      <c r="Q3" s="64" t="s">
        <v>306</v>
      </c>
      <c r="R3" s="66" t="s">
        <v>307</v>
      </c>
      <c r="S3" s="64" t="s">
        <v>308</v>
      </c>
      <c r="T3" s="67" t="s">
        <v>309</v>
      </c>
      <c r="U3" s="68"/>
      <c r="V3" s="68"/>
      <c r="W3" s="69"/>
      <c r="X3" s="69">
        <v>760</v>
      </c>
      <c r="Y3" s="69">
        <v>6000</v>
      </c>
      <c r="Z3" s="69"/>
      <c r="AA3" s="69"/>
      <c r="AB3" s="69"/>
      <c r="AC3" s="69"/>
      <c r="AD3" s="69"/>
      <c r="AE3" s="69"/>
      <c r="AF3" s="69">
        <v>20000</v>
      </c>
      <c r="AG3" s="27" t="s">
        <v>310</v>
      </c>
    </row>
    <row r="4" spans="1:33" ht="161.25" customHeight="1" x14ac:dyDescent="0.35">
      <c r="A4" s="74" t="s">
        <v>56</v>
      </c>
      <c r="B4" s="75" t="s">
        <v>24</v>
      </c>
      <c r="C4" s="75" t="s">
        <v>311</v>
      </c>
      <c r="D4" s="76" t="s">
        <v>297</v>
      </c>
      <c r="E4" s="62" t="s">
        <v>298</v>
      </c>
      <c r="F4" s="62" t="s">
        <v>312</v>
      </c>
      <c r="G4" s="62" t="s">
        <v>313</v>
      </c>
      <c r="H4" s="63" t="s">
        <v>28</v>
      </c>
      <c r="I4" s="62" t="s">
        <v>314</v>
      </c>
      <c r="J4" s="76" t="s">
        <v>302</v>
      </c>
      <c r="K4" s="62"/>
      <c r="L4" s="76" t="s">
        <v>61</v>
      </c>
      <c r="M4" s="77">
        <v>0.2</v>
      </c>
      <c r="N4" s="78">
        <v>0.05</v>
      </c>
      <c r="O4" s="78">
        <v>0.05</v>
      </c>
      <c r="P4" s="77">
        <v>0.1</v>
      </c>
      <c r="Q4" s="64" t="s">
        <v>306</v>
      </c>
      <c r="R4" s="66" t="s">
        <v>307</v>
      </c>
      <c r="S4" s="76" t="s">
        <v>315</v>
      </c>
      <c r="T4" s="67" t="s">
        <v>316</v>
      </c>
      <c r="U4" s="76"/>
      <c r="V4" s="76"/>
      <c r="W4" s="76"/>
      <c r="X4" s="79" t="s">
        <v>305</v>
      </c>
      <c r="Y4" s="80">
        <v>0.05</v>
      </c>
      <c r="Z4" s="80">
        <v>0.1</v>
      </c>
      <c r="AA4" s="80">
        <v>0.2</v>
      </c>
      <c r="AB4" s="79" t="s">
        <v>305</v>
      </c>
      <c r="AC4" s="76"/>
      <c r="AD4" s="76"/>
      <c r="AE4" s="76"/>
      <c r="AF4" s="69" t="s">
        <v>305</v>
      </c>
      <c r="AG4" s="62" t="s">
        <v>317</v>
      </c>
    </row>
    <row r="5" spans="1:33" ht="143" x14ac:dyDescent="0.35">
      <c r="A5" s="72" t="s">
        <v>56</v>
      </c>
      <c r="B5" s="73" t="s">
        <v>318</v>
      </c>
      <c r="C5" s="60" t="s">
        <v>46</v>
      </c>
      <c r="D5" s="60" t="s">
        <v>297</v>
      </c>
      <c r="E5" s="61" t="s">
        <v>298</v>
      </c>
      <c r="F5" s="62" t="s">
        <v>319</v>
      </c>
      <c r="G5" s="62" t="s">
        <v>320</v>
      </c>
      <c r="H5" s="63" t="s">
        <v>28</v>
      </c>
      <c r="I5" s="62" t="s">
        <v>321</v>
      </c>
      <c r="J5" s="64" t="s">
        <v>302</v>
      </c>
      <c r="K5" s="62" t="s">
        <v>322</v>
      </c>
      <c r="L5" s="64" t="s">
        <v>49</v>
      </c>
      <c r="M5" s="64">
        <v>5300</v>
      </c>
      <c r="N5" s="76">
        <v>1900</v>
      </c>
      <c r="O5" s="64">
        <v>2800</v>
      </c>
      <c r="P5" s="64">
        <v>5300</v>
      </c>
      <c r="Q5" s="64" t="s">
        <v>306</v>
      </c>
      <c r="R5" s="66" t="s">
        <v>307</v>
      </c>
      <c r="S5" s="64" t="s">
        <v>323</v>
      </c>
      <c r="T5" s="67" t="s">
        <v>324</v>
      </c>
      <c r="U5" s="64"/>
      <c r="V5" s="64" t="s">
        <v>325</v>
      </c>
      <c r="W5" s="64"/>
      <c r="X5" s="64" t="s">
        <v>326</v>
      </c>
      <c r="Y5" s="64"/>
      <c r="Z5" s="64"/>
      <c r="AA5" s="64"/>
      <c r="AB5" s="64" t="s">
        <v>327</v>
      </c>
      <c r="AC5" s="64"/>
      <c r="AD5" s="64"/>
      <c r="AE5" s="64"/>
      <c r="AF5" s="64" t="s">
        <v>328</v>
      </c>
      <c r="AG5" s="62" t="s">
        <v>329</v>
      </c>
    </row>
    <row r="6" spans="1:33" s="40" customFormat="1" ht="111.75" hidden="1" customHeight="1" x14ac:dyDescent="0.35">
      <c r="A6" s="28" t="s">
        <v>56</v>
      </c>
      <c r="B6" s="29" t="s">
        <v>99</v>
      </c>
      <c r="C6" s="30" t="s">
        <v>330</v>
      </c>
      <c r="D6" s="30" t="s">
        <v>331</v>
      </c>
      <c r="E6" s="30" t="s">
        <v>332</v>
      </c>
      <c r="F6" s="31" t="s">
        <v>83</v>
      </c>
      <c r="G6" s="18" t="s">
        <v>333</v>
      </c>
      <c r="H6" s="41" t="s">
        <v>28</v>
      </c>
      <c r="I6" s="59" t="s">
        <v>334</v>
      </c>
      <c r="J6" s="35" t="s">
        <v>302</v>
      </c>
      <c r="K6" s="58" t="s">
        <v>335</v>
      </c>
      <c r="L6" s="35" t="s">
        <v>61</v>
      </c>
      <c r="M6" s="35">
        <f>+SUM(Tabla1[[#This Row],[META 2024]]+Tabla1[[#This Row],[META 2025]]+Tabla1[[#This Row],[META 2026]])</f>
        <v>0.5</v>
      </c>
      <c r="N6" s="43">
        <v>0.5</v>
      </c>
      <c r="O6" s="35">
        <f>+SUM(Tabla1[[#This Row],[META 2025
MARZO]:[META 2025
DICIEMBRE]])</f>
        <v>0</v>
      </c>
      <c r="P6" s="35">
        <v>0</v>
      </c>
      <c r="Q6" s="35" t="s">
        <v>336</v>
      </c>
      <c r="R6" s="36" t="s">
        <v>307</v>
      </c>
      <c r="S6" s="35" t="s">
        <v>337</v>
      </c>
      <c r="T6" s="39"/>
      <c r="U6" s="17"/>
      <c r="V6" s="37">
        <v>0.5</v>
      </c>
      <c r="W6" s="35"/>
      <c r="X6" s="37">
        <v>0.5</v>
      </c>
      <c r="Y6" s="35"/>
      <c r="Z6" s="35"/>
      <c r="AA6" s="35"/>
      <c r="AB6" s="35"/>
      <c r="AC6" s="35"/>
      <c r="AD6" s="35"/>
      <c r="AE6" s="35"/>
      <c r="AF6" s="35"/>
      <c r="AG6" s="18"/>
    </row>
    <row r="7" spans="1:33" ht="154.5" hidden="1" customHeight="1" x14ac:dyDescent="0.35">
      <c r="A7" s="28" t="s">
        <v>56</v>
      </c>
      <c r="B7" s="29" t="s">
        <v>99</v>
      </c>
      <c r="C7" s="30" t="s">
        <v>330</v>
      </c>
      <c r="D7" s="30" t="s">
        <v>331</v>
      </c>
      <c r="E7" s="30" t="s">
        <v>332</v>
      </c>
      <c r="F7" s="30" t="s">
        <v>83</v>
      </c>
      <c r="G7" s="18" t="s">
        <v>333</v>
      </c>
      <c r="H7" s="41" t="s">
        <v>28</v>
      </c>
      <c r="I7" s="18" t="s">
        <v>338</v>
      </c>
      <c r="J7" s="35" t="s">
        <v>339</v>
      </c>
      <c r="K7" s="18" t="s">
        <v>340</v>
      </c>
      <c r="L7" s="35" t="s">
        <v>61</v>
      </c>
      <c r="M7" s="37">
        <v>1</v>
      </c>
      <c r="N7" s="43">
        <v>1</v>
      </c>
      <c r="O7" s="35" t="s">
        <v>341</v>
      </c>
      <c r="P7" s="35" t="s">
        <v>341</v>
      </c>
      <c r="Q7" s="35" t="s">
        <v>336</v>
      </c>
      <c r="R7" s="36" t="s">
        <v>342</v>
      </c>
      <c r="S7" s="35" t="s">
        <v>337</v>
      </c>
      <c r="T7" s="55"/>
      <c r="U7" s="17"/>
      <c r="V7" s="17"/>
      <c r="W7" s="17"/>
      <c r="X7" s="37">
        <v>1</v>
      </c>
      <c r="Y7" s="17"/>
      <c r="Z7" s="17"/>
      <c r="AA7" s="17"/>
      <c r="AB7" s="17"/>
      <c r="AC7" s="17"/>
      <c r="AD7" s="17"/>
      <c r="AE7" s="17"/>
      <c r="AF7" s="17"/>
      <c r="AG7" s="18"/>
    </row>
    <row r="8" spans="1:33" ht="112.5" hidden="1" customHeight="1" x14ac:dyDescent="0.35">
      <c r="A8" s="28" t="s">
        <v>56</v>
      </c>
      <c r="B8" s="29" t="s">
        <v>99</v>
      </c>
      <c r="C8" s="30" t="s">
        <v>330</v>
      </c>
      <c r="D8" s="30" t="s">
        <v>331</v>
      </c>
      <c r="E8" s="30" t="s">
        <v>332</v>
      </c>
      <c r="F8" s="31" t="s">
        <v>83</v>
      </c>
      <c r="G8" s="18" t="s">
        <v>333</v>
      </c>
      <c r="H8" s="41" t="s">
        <v>69</v>
      </c>
      <c r="I8" s="18" t="s">
        <v>343</v>
      </c>
      <c r="J8" s="35" t="s">
        <v>339</v>
      </c>
      <c r="K8" s="41" t="s">
        <v>344</v>
      </c>
      <c r="L8" s="35" t="s">
        <v>61</v>
      </c>
      <c r="M8" s="35">
        <f>+SUM(Tabla1[[#This Row],[META 2024]]+Tabla1[[#This Row],[META 2025]]+Tabla1[[#This Row],[META 2026]])</f>
        <v>1</v>
      </c>
      <c r="N8" s="43">
        <v>0.5</v>
      </c>
      <c r="O8" s="37">
        <v>0.5</v>
      </c>
      <c r="P8" s="35">
        <f>+SUM(Tabla1[[#This Row],[META 2026
MARZO]:[META 2026
DICIEMBRE]])</f>
        <v>0</v>
      </c>
      <c r="Q8" s="35" t="s">
        <v>336</v>
      </c>
      <c r="R8" s="36" t="s">
        <v>342</v>
      </c>
      <c r="S8" s="35" t="s">
        <v>337</v>
      </c>
      <c r="T8" s="55"/>
      <c r="U8" s="17"/>
      <c r="V8" s="17"/>
      <c r="W8" s="17"/>
      <c r="X8" s="37">
        <v>0.5</v>
      </c>
      <c r="Y8" s="17"/>
      <c r="Z8" s="17"/>
      <c r="AA8" s="17"/>
      <c r="AB8" s="17"/>
      <c r="AC8" s="17"/>
      <c r="AD8" s="17"/>
      <c r="AE8" s="17"/>
      <c r="AF8" s="17"/>
      <c r="AG8" s="18"/>
    </row>
    <row r="9" spans="1:33" ht="80.25" hidden="1" customHeight="1" x14ac:dyDescent="0.35">
      <c r="A9" s="28" t="s">
        <v>56</v>
      </c>
      <c r="B9" s="29" t="s">
        <v>99</v>
      </c>
      <c r="C9" s="30" t="s">
        <v>330</v>
      </c>
      <c r="D9" s="30" t="s">
        <v>331</v>
      </c>
      <c r="E9" s="30" t="s">
        <v>332</v>
      </c>
      <c r="F9" s="30" t="s">
        <v>83</v>
      </c>
      <c r="G9" s="18" t="s">
        <v>333</v>
      </c>
      <c r="H9" s="41" t="s">
        <v>86</v>
      </c>
      <c r="I9" s="18" t="s">
        <v>345</v>
      </c>
      <c r="J9" s="35" t="s">
        <v>339</v>
      </c>
      <c r="K9" s="50" t="s">
        <v>346</v>
      </c>
      <c r="L9" s="35" t="s">
        <v>304</v>
      </c>
      <c r="M9" s="37">
        <v>1</v>
      </c>
      <c r="N9" s="43">
        <v>1</v>
      </c>
      <c r="O9" s="37">
        <v>1</v>
      </c>
      <c r="P9" s="37">
        <v>1</v>
      </c>
      <c r="Q9" s="35" t="s">
        <v>336</v>
      </c>
      <c r="R9" s="36" t="s">
        <v>342</v>
      </c>
      <c r="S9" s="35" t="s">
        <v>337</v>
      </c>
      <c r="T9" s="55"/>
      <c r="U9" s="17"/>
      <c r="V9" s="17"/>
      <c r="W9" s="17"/>
      <c r="X9" s="35">
        <v>1</v>
      </c>
      <c r="Y9" s="17"/>
      <c r="Z9" s="17"/>
      <c r="AA9" s="17"/>
      <c r="AB9" s="17"/>
      <c r="AC9" s="17"/>
      <c r="AD9" s="17"/>
      <c r="AE9" s="17"/>
      <c r="AF9" s="17"/>
      <c r="AG9" s="18"/>
    </row>
    <row r="10" spans="1:33" ht="42.75" hidden="1" customHeight="1" x14ac:dyDescent="0.35">
      <c r="A10" s="32" t="s">
        <v>56</v>
      </c>
      <c r="B10" s="56" t="s">
        <v>318</v>
      </c>
      <c r="C10" s="32" t="s">
        <v>46</v>
      </c>
      <c r="D10" s="33" t="s">
        <v>331</v>
      </c>
      <c r="E10" s="33" t="s">
        <v>332</v>
      </c>
      <c r="F10" s="34" t="s">
        <v>347</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35">
      <c r="A11" s="82" t="s">
        <v>56</v>
      </c>
      <c r="B11" s="83" t="s">
        <v>348</v>
      </c>
      <c r="C11" s="83" t="s">
        <v>330</v>
      </c>
      <c r="D11" s="83" t="s">
        <v>331</v>
      </c>
      <c r="E11" s="83" t="s">
        <v>332</v>
      </c>
      <c r="F11" s="83" t="s">
        <v>349</v>
      </c>
      <c r="G11" s="84" t="s">
        <v>41</v>
      </c>
      <c r="H11" s="84" t="s">
        <v>86</v>
      </c>
      <c r="I11" s="84" t="s">
        <v>350</v>
      </c>
      <c r="J11" s="85" t="s">
        <v>302</v>
      </c>
      <c r="K11" s="84" t="s">
        <v>350</v>
      </c>
      <c r="L11" s="85" t="s">
        <v>304</v>
      </c>
      <c r="M11" s="85">
        <v>4</v>
      </c>
      <c r="N11" s="85">
        <v>2</v>
      </c>
      <c r="O11" s="85">
        <v>1</v>
      </c>
      <c r="P11" s="85">
        <v>1</v>
      </c>
      <c r="Q11" s="85" t="s">
        <v>336</v>
      </c>
      <c r="R11" s="84" t="s">
        <v>342</v>
      </c>
      <c r="S11" s="85" t="s">
        <v>337</v>
      </c>
      <c r="T11" s="86" t="s">
        <v>41</v>
      </c>
      <c r="U11" s="87" t="s">
        <v>41</v>
      </c>
      <c r="V11" s="85" t="s">
        <v>41</v>
      </c>
      <c r="W11" s="85" t="s">
        <v>41</v>
      </c>
      <c r="X11" s="85">
        <v>1</v>
      </c>
      <c r="Y11" s="85" t="s">
        <v>41</v>
      </c>
      <c r="Z11" s="85" t="s">
        <v>41</v>
      </c>
      <c r="AA11" s="85" t="s">
        <v>41</v>
      </c>
      <c r="AB11" s="85" t="s">
        <v>41</v>
      </c>
      <c r="AC11" s="85" t="s">
        <v>41</v>
      </c>
      <c r="AD11" s="85" t="s">
        <v>41</v>
      </c>
      <c r="AE11" s="85" t="s">
        <v>41</v>
      </c>
      <c r="AF11" s="85" t="s">
        <v>41</v>
      </c>
      <c r="AG11" s="94" t="s">
        <v>351</v>
      </c>
    </row>
    <row r="12" spans="1:33" s="81" customFormat="1" ht="206.25" customHeight="1" x14ac:dyDescent="0.35">
      <c r="A12" s="82" t="s">
        <v>56</v>
      </c>
      <c r="B12" s="83" t="s">
        <v>348</v>
      </c>
      <c r="C12" s="83" t="s">
        <v>330</v>
      </c>
      <c r="D12" s="83" t="s">
        <v>331</v>
      </c>
      <c r="E12" s="83" t="s">
        <v>332</v>
      </c>
      <c r="F12" s="83" t="s">
        <v>349</v>
      </c>
      <c r="G12" s="88" t="s">
        <v>41</v>
      </c>
      <c r="H12" s="88" t="s">
        <v>69</v>
      </c>
      <c r="I12" s="88" t="s">
        <v>352</v>
      </c>
      <c r="J12" s="89" t="s">
        <v>302</v>
      </c>
      <c r="K12" s="90" t="s">
        <v>353</v>
      </c>
      <c r="L12" s="91" t="s">
        <v>61</v>
      </c>
      <c r="M12" s="92">
        <v>1</v>
      </c>
      <c r="N12" s="92">
        <v>0.15</v>
      </c>
      <c r="O12" s="92">
        <v>0.75</v>
      </c>
      <c r="P12" s="92">
        <v>1</v>
      </c>
      <c r="Q12" s="89" t="s">
        <v>336</v>
      </c>
      <c r="R12" s="88" t="s">
        <v>342</v>
      </c>
      <c r="S12" s="89" t="s">
        <v>337</v>
      </c>
      <c r="T12" s="93" t="s">
        <v>41</v>
      </c>
      <c r="U12" s="91" t="s">
        <v>41</v>
      </c>
      <c r="V12" s="89" t="s">
        <v>41</v>
      </c>
      <c r="W12" s="89" t="s">
        <v>41</v>
      </c>
      <c r="X12" s="89"/>
      <c r="Y12" s="89" t="s">
        <v>41</v>
      </c>
      <c r="Z12" s="89" t="s">
        <v>41</v>
      </c>
      <c r="AA12" s="89" t="s">
        <v>41</v>
      </c>
      <c r="AB12" s="89" t="s">
        <v>41</v>
      </c>
      <c r="AC12" s="89" t="s">
        <v>41</v>
      </c>
      <c r="AD12" s="89" t="s">
        <v>41</v>
      </c>
      <c r="AE12" s="89" t="s">
        <v>41</v>
      </c>
      <c r="AF12" s="89" t="s">
        <v>41</v>
      </c>
      <c r="AG12" s="94" t="s">
        <v>354</v>
      </c>
    </row>
    <row r="13" spans="1:33" ht="128.25" hidden="1" customHeight="1" x14ac:dyDescent="0.35">
      <c r="A13" s="25" t="s">
        <v>98</v>
      </c>
      <c r="B13" s="26" t="s">
        <v>99</v>
      </c>
      <c r="C13" s="27" t="s">
        <v>100</v>
      </c>
      <c r="D13" s="27" t="s">
        <v>355</v>
      </c>
      <c r="E13" s="27" t="s">
        <v>356</v>
      </c>
      <c r="F13" s="27" t="s">
        <v>357</v>
      </c>
      <c r="G13" s="18" t="s">
        <v>358</v>
      </c>
      <c r="H13" s="41" t="s">
        <v>69</v>
      </c>
      <c r="I13" s="18" t="s">
        <v>359</v>
      </c>
      <c r="J13" s="35" t="s">
        <v>302</v>
      </c>
      <c r="K13" s="18" t="s">
        <v>360</v>
      </c>
      <c r="L13" s="35" t="s">
        <v>304</v>
      </c>
      <c r="M13" s="35">
        <v>3</v>
      </c>
      <c r="N13" s="17">
        <v>3</v>
      </c>
      <c r="O13" s="35">
        <f>+SUM(Tabla1[[#This Row],[META 2025
MARZO]:[META 2025
DICIEMBRE]])</f>
        <v>0</v>
      </c>
      <c r="P13" s="35">
        <f>+SUM(Tabla1[[#This Row],[META 2026
MARZO]:[META 2026
DICIEMBRE]])</f>
        <v>0</v>
      </c>
      <c r="Q13" s="35" t="s">
        <v>306</v>
      </c>
      <c r="R13" s="36" t="s">
        <v>342</v>
      </c>
      <c r="S13" s="36" t="s">
        <v>361</v>
      </c>
      <c r="T13" s="55"/>
      <c r="U13" s="17"/>
      <c r="V13" s="35">
        <v>3</v>
      </c>
      <c r="W13" s="17"/>
      <c r="X13" s="17"/>
      <c r="Y13" s="17"/>
      <c r="Z13" s="17"/>
      <c r="AA13" s="17"/>
      <c r="AB13" s="17"/>
      <c r="AC13" s="17"/>
      <c r="AD13" s="17"/>
      <c r="AE13" s="17"/>
      <c r="AF13" s="17"/>
      <c r="AG13" s="18"/>
    </row>
    <row r="14" spans="1:33" ht="107.25" hidden="1" customHeight="1" x14ac:dyDescent="0.35">
      <c r="A14" s="25" t="s">
        <v>98</v>
      </c>
      <c r="B14" s="26" t="s">
        <v>99</v>
      </c>
      <c r="C14" s="27" t="s">
        <v>100</v>
      </c>
      <c r="D14" s="27" t="s">
        <v>355</v>
      </c>
      <c r="E14" s="27" t="s">
        <v>356</v>
      </c>
      <c r="F14" s="27" t="s">
        <v>357</v>
      </c>
      <c r="G14" s="18" t="s">
        <v>358</v>
      </c>
      <c r="H14" s="41" t="s">
        <v>86</v>
      </c>
      <c r="I14" s="18" t="s">
        <v>362</v>
      </c>
      <c r="J14" s="35" t="s">
        <v>302</v>
      </c>
      <c r="K14" s="18" t="s">
        <v>363</v>
      </c>
      <c r="L14" s="35" t="s">
        <v>61</v>
      </c>
      <c r="M14" s="37">
        <v>1</v>
      </c>
      <c r="N14" s="17">
        <f>+SUM(Tabla1[[#This Row],[META 2024 
MARZO]:[META 2024
DICIEMBRE]])</f>
        <v>0</v>
      </c>
      <c r="O14" s="17">
        <f>+SUM(Tabla1[[#This Row],[META 2025
MARZO]:[META 2025
DICIEMBRE]])</f>
        <v>0.5</v>
      </c>
      <c r="P14" s="17">
        <f>+SUM(Tabla1[[#This Row],[META 2026
MARZO]:[META 2026
DICIEMBRE]])</f>
        <v>0.5</v>
      </c>
      <c r="Q14" s="17"/>
      <c r="R14" s="36" t="s">
        <v>342</v>
      </c>
      <c r="S14" s="36" t="s">
        <v>361</v>
      </c>
      <c r="T14" s="55"/>
      <c r="U14" s="17"/>
      <c r="V14" s="17"/>
      <c r="W14" s="17"/>
      <c r="X14" s="17"/>
      <c r="Y14" s="17"/>
      <c r="Z14" s="43">
        <v>0.5</v>
      </c>
      <c r="AA14" s="17"/>
      <c r="AB14" s="17"/>
      <c r="AC14" s="17"/>
      <c r="AD14" s="17"/>
      <c r="AE14" s="17"/>
      <c r="AF14" s="43">
        <v>0.5</v>
      </c>
      <c r="AG14" s="18"/>
    </row>
    <row r="15" spans="1:33" s="46" customFormat="1" ht="129" hidden="1" customHeight="1" x14ac:dyDescent="0.35">
      <c r="A15" s="25" t="s">
        <v>98</v>
      </c>
      <c r="B15" s="26" t="s">
        <v>99</v>
      </c>
      <c r="C15" s="27" t="s">
        <v>100</v>
      </c>
      <c r="D15" s="27" t="s">
        <v>355</v>
      </c>
      <c r="E15" s="27" t="s">
        <v>356</v>
      </c>
      <c r="F15" s="27" t="s">
        <v>357</v>
      </c>
      <c r="G15" s="18" t="s">
        <v>358</v>
      </c>
      <c r="H15" s="41" t="s">
        <v>86</v>
      </c>
      <c r="I15" s="18" t="s">
        <v>364</v>
      </c>
      <c r="J15" s="18" t="s">
        <v>339</v>
      </c>
      <c r="K15" s="18" t="s">
        <v>365</v>
      </c>
      <c r="L15" s="18" t="s">
        <v>304</v>
      </c>
      <c r="M15" s="18" t="s">
        <v>366</v>
      </c>
      <c r="N15" s="18">
        <v>1</v>
      </c>
      <c r="O15" s="18">
        <f>+SUM(Tabla1[[#This Row],[META 2025
MARZO]:[META 2025
DICIEMBRE]])</f>
        <v>0</v>
      </c>
      <c r="P15" s="18">
        <f>+SUM(Tabla1[[#This Row],[META 2026
MARZO]:[META 2026
DICIEMBRE]])</f>
        <v>0</v>
      </c>
      <c r="Q15" s="18" t="s">
        <v>336</v>
      </c>
      <c r="R15" s="18" t="s">
        <v>342</v>
      </c>
      <c r="S15" s="18" t="s">
        <v>361</v>
      </c>
      <c r="T15" s="18"/>
      <c r="U15" s="18"/>
      <c r="V15" s="18">
        <v>1</v>
      </c>
      <c r="W15" s="18"/>
      <c r="X15" s="18"/>
      <c r="Y15" s="18"/>
      <c r="Z15" s="18"/>
      <c r="AA15" s="18"/>
      <c r="AB15" s="18"/>
      <c r="AC15" s="18"/>
      <c r="AD15" s="18"/>
      <c r="AE15" s="18"/>
      <c r="AF15" s="18"/>
      <c r="AG15" s="16"/>
    </row>
    <row r="16" spans="1:33" ht="127.5" hidden="1" customHeight="1" x14ac:dyDescent="0.35">
      <c r="A16" s="25" t="s">
        <v>98</v>
      </c>
      <c r="B16" s="26" t="s">
        <v>99</v>
      </c>
      <c r="C16" s="27" t="s">
        <v>100</v>
      </c>
      <c r="D16" s="27" t="s">
        <v>355</v>
      </c>
      <c r="E16" s="27" t="s">
        <v>356</v>
      </c>
      <c r="F16" s="27" t="s">
        <v>357</v>
      </c>
      <c r="G16" s="18" t="s">
        <v>358</v>
      </c>
      <c r="H16" s="41" t="s">
        <v>86</v>
      </c>
      <c r="I16" s="18" t="s">
        <v>367</v>
      </c>
      <c r="J16" s="35" t="s">
        <v>339</v>
      </c>
      <c r="K16" s="18" t="s">
        <v>368</v>
      </c>
      <c r="L16" s="35" t="s">
        <v>304</v>
      </c>
      <c r="M16" s="35">
        <v>1</v>
      </c>
      <c r="N16" s="17">
        <f>+SUM(Tabla1[[#This Row],[META 2024 
MARZO]:[META 2024
DICIEMBRE]])</f>
        <v>1</v>
      </c>
      <c r="O16" s="35">
        <f>+SUM(Tabla1[[#This Row],[META 2025
MARZO]:[META 2025
DICIEMBRE]])</f>
        <v>0</v>
      </c>
      <c r="P16" s="35">
        <f>+SUM(Tabla1[[#This Row],[META 2026
MARZO]:[META 2026
DICIEMBRE]])</f>
        <v>0</v>
      </c>
      <c r="Q16" s="35" t="s">
        <v>336</v>
      </c>
      <c r="R16" s="39" t="s">
        <v>342</v>
      </c>
      <c r="S16" s="39" t="s">
        <v>361</v>
      </c>
      <c r="T16" s="55"/>
      <c r="U16" s="17"/>
      <c r="V16" s="35">
        <v>1</v>
      </c>
      <c r="W16" s="17"/>
      <c r="X16" s="17"/>
      <c r="Y16" s="17"/>
      <c r="Z16" s="17"/>
      <c r="AA16" s="17"/>
      <c r="AB16" s="17"/>
      <c r="AC16" s="17"/>
      <c r="AD16" s="17"/>
      <c r="AE16" s="17"/>
      <c r="AF16" s="17"/>
      <c r="AG16" s="18"/>
    </row>
    <row r="17" spans="1:33" s="46" customFormat="1" ht="128.25" hidden="1" customHeight="1" x14ac:dyDescent="0.35">
      <c r="A17" s="25" t="s">
        <v>98</v>
      </c>
      <c r="B17" s="26" t="s">
        <v>99</v>
      </c>
      <c r="C17" s="27" t="s">
        <v>100</v>
      </c>
      <c r="D17" s="27" t="s">
        <v>355</v>
      </c>
      <c r="E17" s="27" t="s">
        <v>356</v>
      </c>
      <c r="F17" s="27" t="s">
        <v>357</v>
      </c>
      <c r="G17" s="18" t="s">
        <v>358</v>
      </c>
      <c r="H17" s="41" t="s">
        <v>86</v>
      </c>
      <c r="I17" s="18" t="s">
        <v>369</v>
      </c>
      <c r="J17" s="18" t="s">
        <v>339</v>
      </c>
      <c r="K17" s="18" t="s">
        <v>370</v>
      </c>
      <c r="L17" s="18" t="s">
        <v>304</v>
      </c>
      <c r="M17" s="18">
        <v>1</v>
      </c>
      <c r="N17" s="18">
        <v>1</v>
      </c>
      <c r="O17" s="18">
        <f>+SUM(Tabla1[[#This Row],[META 2025
MARZO]:[META 2025
DICIEMBRE]])</f>
        <v>0</v>
      </c>
      <c r="P17" s="18">
        <f>+SUM(Tabla1[[#This Row],[META 2026
MARZO]:[META 2026
DICIEMBRE]])</f>
        <v>0</v>
      </c>
      <c r="Q17" s="18" t="s">
        <v>336</v>
      </c>
      <c r="R17" s="18" t="s">
        <v>342</v>
      </c>
      <c r="S17" s="18" t="s">
        <v>361</v>
      </c>
      <c r="T17" s="18"/>
      <c r="U17" s="18"/>
      <c r="V17" s="18">
        <v>1</v>
      </c>
      <c r="W17" s="18"/>
      <c r="X17" s="18"/>
      <c r="Y17" s="18"/>
      <c r="Z17" s="18"/>
      <c r="AA17" s="18"/>
      <c r="AB17" s="18"/>
      <c r="AC17" s="18"/>
      <c r="AD17" s="18"/>
      <c r="AE17" s="18"/>
      <c r="AF17" s="18"/>
      <c r="AG17" s="16"/>
    </row>
    <row r="18" spans="1:33" s="46" customFormat="1" ht="129" hidden="1" customHeight="1" x14ac:dyDescent="0.35">
      <c r="A18" s="25" t="s">
        <v>98</v>
      </c>
      <c r="B18" s="26" t="s">
        <v>99</v>
      </c>
      <c r="C18" s="27" t="s">
        <v>100</v>
      </c>
      <c r="D18" s="27" t="s">
        <v>355</v>
      </c>
      <c r="E18" s="27" t="s">
        <v>356</v>
      </c>
      <c r="F18" s="27" t="s">
        <v>357</v>
      </c>
      <c r="G18" s="18" t="s">
        <v>358</v>
      </c>
      <c r="H18" s="41" t="s">
        <v>86</v>
      </c>
      <c r="I18" s="18" t="s">
        <v>371</v>
      </c>
      <c r="J18" s="36" t="s">
        <v>339</v>
      </c>
      <c r="K18" s="18" t="s">
        <v>372</v>
      </c>
      <c r="L18" s="36" t="s">
        <v>61</v>
      </c>
      <c r="M18" s="44">
        <v>1</v>
      </c>
      <c r="N18" s="49">
        <v>1</v>
      </c>
      <c r="O18" s="36">
        <f>+SUM(Tabla1[[#This Row],[META 2025
MARZO]:[META 2025
DICIEMBRE]])</f>
        <v>0</v>
      </c>
      <c r="P18" s="36">
        <f>+SUM(Tabla1[[#This Row],[META 2026
MARZO]:[META 2026
DICIEMBRE]])</f>
        <v>0</v>
      </c>
      <c r="Q18" s="36" t="s">
        <v>306</v>
      </c>
      <c r="R18" s="51" t="s">
        <v>342</v>
      </c>
      <c r="S18" s="39" t="s">
        <v>361</v>
      </c>
      <c r="T18" s="18"/>
      <c r="U18" s="18"/>
      <c r="V18" s="44">
        <v>0.5</v>
      </c>
      <c r="W18" s="18"/>
      <c r="X18" s="44">
        <v>1</v>
      </c>
      <c r="Y18" s="18"/>
      <c r="Z18" s="18"/>
      <c r="AA18" s="18"/>
      <c r="AB18" s="18"/>
      <c r="AC18" s="18"/>
      <c r="AD18" s="18"/>
      <c r="AE18" s="18"/>
      <c r="AF18" s="18"/>
      <c r="AG18" s="16"/>
    </row>
    <row r="19" spans="1:33" s="36" customFormat="1" ht="125.25" hidden="1" customHeight="1" x14ac:dyDescent="0.35">
      <c r="A19" s="18" t="s">
        <v>98</v>
      </c>
      <c r="B19" s="18" t="s">
        <v>99</v>
      </c>
      <c r="C19" s="18" t="s">
        <v>100</v>
      </c>
      <c r="D19" s="18" t="s">
        <v>355</v>
      </c>
      <c r="E19" s="18" t="s">
        <v>356</v>
      </c>
      <c r="F19" s="18" t="s">
        <v>357</v>
      </c>
      <c r="G19" s="18" t="s">
        <v>358</v>
      </c>
      <c r="H19" s="41" t="s">
        <v>69</v>
      </c>
      <c r="I19" s="18" t="s">
        <v>373</v>
      </c>
      <c r="J19" s="36" t="s">
        <v>339</v>
      </c>
      <c r="L19" s="36" t="s">
        <v>61</v>
      </c>
      <c r="M19" s="36">
        <v>1</v>
      </c>
      <c r="N19" s="18">
        <v>1</v>
      </c>
      <c r="O19" s="36">
        <v>1</v>
      </c>
      <c r="P19" s="36">
        <v>1</v>
      </c>
      <c r="Q19" s="36" t="s">
        <v>336</v>
      </c>
      <c r="R19" s="36" t="s">
        <v>342</v>
      </c>
      <c r="S19" s="36" t="s">
        <v>361</v>
      </c>
      <c r="X19" s="44">
        <v>1</v>
      </c>
      <c r="AB19" s="44">
        <v>1</v>
      </c>
      <c r="AF19" s="36" t="s">
        <v>374</v>
      </c>
      <c r="AG19" s="18"/>
    </row>
    <row r="20" spans="1:33" s="46" customFormat="1" ht="125.25" hidden="1" customHeight="1" x14ac:dyDescent="0.35">
      <c r="A20" s="25" t="s">
        <v>98</v>
      </c>
      <c r="B20" s="26" t="s">
        <v>99</v>
      </c>
      <c r="C20" s="27" t="s">
        <v>100</v>
      </c>
      <c r="D20" s="27" t="s">
        <v>355</v>
      </c>
      <c r="E20" s="27" t="s">
        <v>356</v>
      </c>
      <c r="F20" s="27" t="s">
        <v>357</v>
      </c>
      <c r="G20" s="18" t="s">
        <v>358</v>
      </c>
      <c r="H20" s="41" t="s">
        <v>69</v>
      </c>
      <c r="I20" s="18" t="s">
        <v>375</v>
      </c>
      <c r="J20" s="18" t="s">
        <v>339</v>
      </c>
      <c r="K20" s="18" t="s">
        <v>376</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35">
      <c r="A21" s="107" t="s">
        <v>98</v>
      </c>
      <c r="B21" s="75" t="s">
        <v>99</v>
      </c>
      <c r="C21" s="62" t="s">
        <v>100</v>
      </c>
      <c r="D21" s="62" t="s">
        <v>355</v>
      </c>
      <c r="E21" s="62" t="s">
        <v>356</v>
      </c>
      <c r="F21" s="62" t="s">
        <v>377</v>
      </c>
      <c r="G21" s="62" t="s">
        <v>378</v>
      </c>
      <c r="H21" s="63" t="s">
        <v>69</v>
      </c>
      <c r="I21" s="62" t="s">
        <v>379</v>
      </c>
      <c r="J21" s="76" t="s">
        <v>302</v>
      </c>
      <c r="K21" s="62" t="s">
        <v>379</v>
      </c>
      <c r="L21" s="76" t="s">
        <v>61</v>
      </c>
      <c r="M21" s="108">
        <f>+SUM(Tabla1[[#This Row],[META 2024]]+Tabla1[[#This Row],[META 2025]]+Tabla1[[#This Row],[META 2026]])</f>
        <v>0.99999999999999989</v>
      </c>
      <c r="N21" s="109">
        <v>0.2</v>
      </c>
      <c r="O21" s="109">
        <v>0.7</v>
      </c>
      <c r="P21" s="109">
        <v>0.1</v>
      </c>
      <c r="Q21" s="76" t="s">
        <v>306</v>
      </c>
      <c r="R21" s="76" t="s">
        <v>380</v>
      </c>
      <c r="S21" s="76" t="s">
        <v>381</v>
      </c>
      <c r="T21" s="110" t="s">
        <v>382</v>
      </c>
      <c r="U21" s="76"/>
      <c r="V21" s="76"/>
      <c r="W21" s="76"/>
      <c r="X21" s="109">
        <v>0.3</v>
      </c>
      <c r="Y21" s="76"/>
      <c r="Z21" s="76"/>
      <c r="AA21" s="76"/>
      <c r="AB21" s="109">
        <v>0.7</v>
      </c>
      <c r="AC21" s="76"/>
      <c r="AD21" s="76"/>
      <c r="AE21" s="76"/>
      <c r="AF21" s="76"/>
      <c r="AG21" s="62" t="s">
        <v>383</v>
      </c>
    </row>
    <row r="22" spans="1:33" ht="91" hidden="1" x14ac:dyDescent="0.35">
      <c r="A22" s="21" t="s">
        <v>98</v>
      </c>
      <c r="B22" s="20" t="s">
        <v>99</v>
      </c>
      <c r="C22" s="18" t="s">
        <v>100</v>
      </c>
      <c r="D22" s="18" t="s">
        <v>355</v>
      </c>
      <c r="E22" s="18" t="s">
        <v>356</v>
      </c>
      <c r="F22" s="18" t="s">
        <v>377</v>
      </c>
      <c r="G22" s="18" t="s">
        <v>378</v>
      </c>
      <c r="H22" s="41" t="s">
        <v>69</v>
      </c>
      <c r="I22" s="18" t="s">
        <v>384</v>
      </c>
      <c r="J22" s="17" t="s">
        <v>302</v>
      </c>
      <c r="K22" s="18" t="s">
        <v>384</v>
      </c>
      <c r="L22" s="17" t="s">
        <v>61</v>
      </c>
      <c r="M22" s="53">
        <v>1</v>
      </c>
      <c r="N22" s="53">
        <f>+SUM(Tabla1[[#This Row],[META 2024 
MARZO]:[META 2024
DICIEMBRE]])</f>
        <v>1</v>
      </c>
      <c r="O22" s="53">
        <f>+SUM(Tabla1[[#This Row],[META 2025
MARZO]:[META 2025
DICIEMBRE]])</f>
        <v>1</v>
      </c>
      <c r="P22" s="53">
        <f>+SUM(Tabla1[[#This Row],[META 2026
MARZO]:[META 2026
DICIEMBRE]])</f>
        <v>1</v>
      </c>
      <c r="Q22" s="54" t="s">
        <v>306</v>
      </c>
      <c r="R22" s="17" t="s">
        <v>380</v>
      </c>
      <c r="S22" s="17" t="s">
        <v>381</v>
      </c>
      <c r="T22" s="45" t="s">
        <v>382</v>
      </c>
      <c r="U22" s="17"/>
      <c r="V22" s="43">
        <v>0.5</v>
      </c>
      <c r="W22" s="17"/>
      <c r="X22" s="43">
        <v>0.5</v>
      </c>
      <c r="Y22" s="17"/>
      <c r="Z22" s="43">
        <v>0.5</v>
      </c>
      <c r="AA22" s="17"/>
      <c r="AB22" s="43">
        <v>0.5</v>
      </c>
      <c r="AC22" s="43"/>
      <c r="AD22" s="43">
        <v>0.5</v>
      </c>
      <c r="AE22" s="17"/>
      <c r="AF22" s="43">
        <v>0.5</v>
      </c>
      <c r="AG22" s="18" t="s">
        <v>385</v>
      </c>
    </row>
    <row r="23" spans="1:33" ht="83.25" hidden="1" customHeight="1" x14ac:dyDescent="0.35">
      <c r="A23" s="21" t="s">
        <v>98</v>
      </c>
      <c r="B23" s="20" t="s">
        <v>99</v>
      </c>
      <c r="C23" s="18" t="s">
        <v>128</v>
      </c>
      <c r="D23" s="18" t="s">
        <v>386</v>
      </c>
      <c r="E23" s="18" t="s">
        <v>387</v>
      </c>
      <c r="F23" s="16" t="s">
        <v>129</v>
      </c>
      <c r="G23" s="18" t="s">
        <v>388</v>
      </c>
      <c r="H23" s="41" t="s">
        <v>86</v>
      </c>
      <c r="I23" s="18" t="s">
        <v>389</v>
      </c>
      <c r="J23" s="17" t="s">
        <v>302</v>
      </c>
      <c r="K23" s="18" t="s">
        <v>390</v>
      </c>
      <c r="L23" s="17" t="s">
        <v>304</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336</v>
      </c>
      <c r="R23" s="17" t="s">
        <v>391</v>
      </c>
      <c r="S23" s="18" t="s">
        <v>392</v>
      </c>
      <c r="T23" s="45" t="s">
        <v>393</v>
      </c>
      <c r="U23" s="17"/>
      <c r="V23" s="17"/>
      <c r="W23" s="35">
        <v>1</v>
      </c>
      <c r="X23" s="17"/>
      <c r="Y23" s="17"/>
      <c r="Z23" s="17"/>
      <c r="AA23" s="17"/>
      <c r="AB23" s="17"/>
      <c r="AC23" s="17"/>
      <c r="AD23" s="17"/>
      <c r="AE23" s="17"/>
      <c r="AF23" s="17"/>
      <c r="AG23" s="18"/>
    </row>
    <row r="24" spans="1:33" ht="206.25" customHeight="1" x14ac:dyDescent="0.35">
      <c r="A24" s="107" t="s">
        <v>98</v>
      </c>
      <c r="B24" s="75" t="s">
        <v>99</v>
      </c>
      <c r="C24" s="62" t="s">
        <v>128</v>
      </c>
      <c r="D24" s="62" t="s">
        <v>386</v>
      </c>
      <c r="E24" s="62" t="s">
        <v>387</v>
      </c>
      <c r="F24" s="62" t="s">
        <v>129</v>
      </c>
      <c r="G24" s="62" t="s">
        <v>388</v>
      </c>
      <c r="H24" s="63" t="s">
        <v>86</v>
      </c>
      <c r="I24" s="62" t="s">
        <v>389</v>
      </c>
      <c r="J24" s="76" t="s">
        <v>339</v>
      </c>
      <c r="K24" s="62" t="s">
        <v>394</v>
      </c>
      <c r="L24" s="76" t="s">
        <v>61</v>
      </c>
      <c r="M24" s="108">
        <f>+SUM(Tabla1[[#This Row],[META 2024]]+Tabla1[[#This Row],[META 2025]]+Tabla1[[#This Row],[META 2026]])</f>
        <v>1</v>
      </c>
      <c r="N24" s="76">
        <v>0</v>
      </c>
      <c r="O24" s="109">
        <v>0.5</v>
      </c>
      <c r="P24" s="109">
        <v>0.5</v>
      </c>
      <c r="Q24" s="76" t="s">
        <v>306</v>
      </c>
      <c r="R24" s="76" t="s">
        <v>391</v>
      </c>
      <c r="S24" s="62" t="s">
        <v>392</v>
      </c>
      <c r="T24" s="110" t="s">
        <v>393</v>
      </c>
      <c r="U24" s="76"/>
      <c r="V24" s="76"/>
      <c r="W24" s="76"/>
      <c r="X24" s="76"/>
      <c r="Y24" s="76"/>
      <c r="Z24" s="109">
        <v>0.25</v>
      </c>
      <c r="AA24" s="76"/>
      <c r="AB24" s="109">
        <v>0.25</v>
      </c>
      <c r="AC24" s="76"/>
      <c r="AD24" s="109">
        <v>0.25</v>
      </c>
      <c r="AE24" s="76"/>
      <c r="AF24" s="109">
        <v>0.25</v>
      </c>
      <c r="AG24" s="62" t="s">
        <v>395</v>
      </c>
    </row>
    <row r="25" spans="1:33" ht="119.25" customHeight="1" x14ac:dyDescent="0.35">
      <c r="A25" s="107" t="s">
        <v>98</v>
      </c>
      <c r="B25" s="75" t="s">
        <v>99</v>
      </c>
      <c r="C25" s="62" t="s">
        <v>396</v>
      </c>
      <c r="D25" s="62" t="s">
        <v>386</v>
      </c>
      <c r="E25" s="62" t="s">
        <v>387</v>
      </c>
      <c r="F25" s="62" t="s">
        <v>397</v>
      </c>
      <c r="G25" s="62" t="s">
        <v>398</v>
      </c>
      <c r="H25" s="63" t="s">
        <v>86</v>
      </c>
      <c r="I25" s="62" t="s">
        <v>399</v>
      </c>
      <c r="J25" s="76" t="s">
        <v>302</v>
      </c>
      <c r="K25" s="62" t="s">
        <v>400</v>
      </c>
      <c r="L25" s="76" t="s">
        <v>304</v>
      </c>
      <c r="M25" s="62">
        <f>+SUM(Tabla1[[#This Row],[META 2024]]+Tabla1[[#This Row],[META 2025]]+Tabla1[[#This Row],[META 2026]])</f>
        <v>17</v>
      </c>
      <c r="N25" s="76">
        <v>7</v>
      </c>
      <c r="O25" s="76">
        <v>5</v>
      </c>
      <c r="P25" s="76">
        <v>5</v>
      </c>
      <c r="Q25" s="76" t="s">
        <v>306</v>
      </c>
      <c r="R25" s="76" t="s">
        <v>401</v>
      </c>
      <c r="S25" s="62" t="s">
        <v>402</v>
      </c>
      <c r="T25" s="110" t="s">
        <v>403</v>
      </c>
      <c r="U25" s="76"/>
      <c r="V25" s="76"/>
      <c r="W25" s="76"/>
      <c r="X25" s="76">
        <v>7</v>
      </c>
      <c r="Y25" s="76"/>
      <c r="Z25" s="76"/>
      <c r="AA25" s="76"/>
      <c r="AB25" s="76">
        <v>5</v>
      </c>
      <c r="AC25" s="76"/>
      <c r="AD25" s="76"/>
      <c r="AE25" s="76"/>
      <c r="AF25" s="76">
        <v>5</v>
      </c>
      <c r="AG25" s="62" t="s">
        <v>404</v>
      </c>
    </row>
    <row r="26" spans="1:33" s="46" customFormat="1" ht="119.25" hidden="1" customHeight="1" x14ac:dyDescent="0.35">
      <c r="A26" s="111" t="s">
        <v>98</v>
      </c>
      <c r="B26" s="112" t="s">
        <v>99</v>
      </c>
      <c r="C26" s="16" t="s">
        <v>396</v>
      </c>
      <c r="D26" s="16" t="s">
        <v>386</v>
      </c>
      <c r="E26" s="16" t="s">
        <v>387</v>
      </c>
      <c r="F26" s="16" t="s">
        <v>397</v>
      </c>
      <c r="G26" s="16" t="s">
        <v>398</v>
      </c>
      <c r="H26" s="113" t="s">
        <v>86</v>
      </c>
      <c r="I26" s="16" t="s">
        <v>405</v>
      </c>
      <c r="J26" s="71" t="s">
        <v>339</v>
      </c>
      <c r="K26" s="16" t="s">
        <v>406</v>
      </c>
      <c r="L26" s="71" t="s">
        <v>304</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306</v>
      </c>
      <c r="R26" s="71" t="s">
        <v>401</v>
      </c>
      <c r="S26" s="16" t="s">
        <v>402</v>
      </c>
      <c r="T26" s="114" t="s">
        <v>403</v>
      </c>
      <c r="U26" s="71"/>
      <c r="V26" s="71"/>
      <c r="W26" s="71"/>
      <c r="X26" s="71">
        <v>200</v>
      </c>
      <c r="Y26" s="71"/>
      <c r="Z26" s="71"/>
      <c r="AA26" s="71"/>
      <c r="AB26" s="71"/>
      <c r="AC26" s="71"/>
      <c r="AD26" s="71"/>
      <c r="AE26" s="71"/>
      <c r="AF26" s="71"/>
      <c r="AG26" s="16" t="s">
        <v>407</v>
      </c>
    </row>
    <row r="27" spans="1:33" s="46" customFormat="1" ht="119.25" hidden="1" customHeight="1" x14ac:dyDescent="0.35">
      <c r="A27" s="111" t="s">
        <v>98</v>
      </c>
      <c r="B27" s="112" t="s">
        <v>99</v>
      </c>
      <c r="C27" s="16" t="s">
        <v>396</v>
      </c>
      <c r="D27" s="16" t="s">
        <v>386</v>
      </c>
      <c r="E27" s="16" t="s">
        <v>387</v>
      </c>
      <c r="F27" s="16" t="s">
        <v>397</v>
      </c>
      <c r="G27" s="16" t="s">
        <v>398</v>
      </c>
      <c r="H27" s="113" t="s">
        <v>69</v>
      </c>
      <c r="I27" s="16" t="s">
        <v>408</v>
      </c>
      <c r="J27" s="71" t="s">
        <v>339</v>
      </c>
      <c r="K27" s="16" t="s">
        <v>409</v>
      </c>
      <c r="L27" s="71" t="s">
        <v>304</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306</v>
      </c>
      <c r="R27" s="71" t="s">
        <v>401</v>
      </c>
      <c r="S27" s="16" t="s">
        <v>402</v>
      </c>
      <c r="T27" s="114" t="s">
        <v>403</v>
      </c>
      <c r="U27" s="71"/>
      <c r="V27" s="71"/>
      <c r="W27" s="71"/>
      <c r="X27" s="71">
        <v>2000</v>
      </c>
      <c r="Y27" s="71"/>
      <c r="Z27" s="71"/>
      <c r="AA27" s="71"/>
      <c r="AB27" s="71"/>
      <c r="AC27" s="71"/>
      <c r="AD27" s="71"/>
      <c r="AE27" s="71"/>
      <c r="AF27" s="71"/>
      <c r="AG27" s="16" t="s">
        <v>407</v>
      </c>
    </row>
    <row r="28" spans="1:33" ht="119.25" customHeight="1" x14ac:dyDescent="0.35">
      <c r="A28" s="107" t="s">
        <v>98</v>
      </c>
      <c r="B28" s="75" t="s">
        <v>99</v>
      </c>
      <c r="C28" s="62" t="s">
        <v>396</v>
      </c>
      <c r="D28" s="62" t="s">
        <v>386</v>
      </c>
      <c r="E28" s="62" t="s">
        <v>387</v>
      </c>
      <c r="F28" s="62" t="s">
        <v>410</v>
      </c>
      <c r="G28" s="62" t="s">
        <v>411</v>
      </c>
      <c r="H28" s="63" t="s">
        <v>28</v>
      </c>
      <c r="I28" s="66" t="s">
        <v>412</v>
      </c>
      <c r="J28" s="76" t="s">
        <v>302</v>
      </c>
      <c r="K28" s="62" t="s">
        <v>413</v>
      </c>
      <c r="L28" s="76" t="s">
        <v>304</v>
      </c>
      <c r="M28" s="62">
        <f>+SUM(Tabla1[[#This Row],[META 2024]]+Tabla1[[#This Row],[META 2025]]+Tabla1[[#This Row],[META 2026]])</f>
        <v>3</v>
      </c>
      <c r="N28" s="76">
        <v>1</v>
      </c>
      <c r="O28" s="76">
        <v>1</v>
      </c>
      <c r="P28" s="76">
        <v>1</v>
      </c>
      <c r="Q28" s="76" t="s">
        <v>306</v>
      </c>
      <c r="R28" s="76" t="s">
        <v>414</v>
      </c>
      <c r="S28" s="62" t="s">
        <v>415</v>
      </c>
      <c r="T28" s="110" t="s">
        <v>416</v>
      </c>
      <c r="U28" s="76"/>
      <c r="V28" s="76"/>
      <c r="W28" s="109"/>
      <c r="X28" s="76">
        <v>1</v>
      </c>
      <c r="Y28" s="76"/>
      <c r="Z28" s="109"/>
      <c r="AA28" s="76"/>
      <c r="AB28" s="76">
        <v>1</v>
      </c>
      <c r="AC28" s="76"/>
      <c r="AD28" s="76"/>
      <c r="AE28" s="76"/>
      <c r="AF28" s="76">
        <v>1</v>
      </c>
      <c r="AG28" s="62" t="s">
        <v>404</v>
      </c>
    </row>
    <row r="29" spans="1:33" ht="119.25" customHeight="1" x14ac:dyDescent="0.35">
      <c r="A29" s="107" t="s">
        <v>98</v>
      </c>
      <c r="B29" s="75" t="s">
        <v>99</v>
      </c>
      <c r="C29" s="62" t="s">
        <v>396</v>
      </c>
      <c r="D29" s="62" t="s">
        <v>386</v>
      </c>
      <c r="E29" s="62" t="s">
        <v>387</v>
      </c>
      <c r="F29" s="62" t="s">
        <v>410</v>
      </c>
      <c r="G29" s="62" t="s">
        <v>411</v>
      </c>
      <c r="H29" s="63" t="s">
        <v>69</v>
      </c>
      <c r="I29" s="66" t="s">
        <v>417</v>
      </c>
      <c r="J29" s="76" t="s">
        <v>302</v>
      </c>
      <c r="K29" s="66" t="s">
        <v>418</v>
      </c>
      <c r="L29" s="76" t="s">
        <v>304</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306</v>
      </c>
      <c r="R29" s="76" t="s">
        <v>414</v>
      </c>
      <c r="S29" s="62" t="s">
        <v>415</v>
      </c>
      <c r="T29" s="110" t="s">
        <v>416</v>
      </c>
      <c r="U29" s="76"/>
      <c r="V29" s="109">
        <v>0.5</v>
      </c>
      <c r="W29" s="109"/>
      <c r="X29" s="109">
        <v>0.5</v>
      </c>
      <c r="Y29" s="76"/>
      <c r="Z29" s="109">
        <v>0.5</v>
      </c>
      <c r="AA29" s="76"/>
      <c r="AB29" s="109">
        <v>0.5</v>
      </c>
      <c r="AC29" s="76"/>
      <c r="AD29" s="109">
        <v>0.5</v>
      </c>
      <c r="AE29" s="76"/>
      <c r="AF29" s="109">
        <v>0.5</v>
      </c>
      <c r="AG29" s="62" t="s">
        <v>419</v>
      </c>
    </row>
    <row r="30" spans="1:33" ht="104" hidden="1" x14ac:dyDescent="0.35">
      <c r="A30" s="21" t="s">
        <v>171</v>
      </c>
      <c r="B30" s="20" t="s">
        <v>66</v>
      </c>
      <c r="C30" s="18" t="s">
        <v>420</v>
      </c>
      <c r="D30" s="18" t="s">
        <v>421</v>
      </c>
      <c r="E30" s="18" t="s">
        <v>422</v>
      </c>
      <c r="F30" s="16" t="s">
        <v>423</v>
      </c>
      <c r="G30" s="18" t="s">
        <v>424</v>
      </c>
      <c r="H30" s="41" t="s">
        <v>28</v>
      </c>
      <c r="I30" s="36" t="s">
        <v>425</v>
      </c>
      <c r="J30" s="36" t="s">
        <v>425</v>
      </c>
      <c r="K30" s="36" t="s">
        <v>425</v>
      </c>
      <c r="L30" s="36" t="s">
        <v>425</v>
      </c>
      <c r="M30" s="36" t="s">
        <v>425</v>
      </c>
      <c r="N30" s="36" t="s">
        <v>425</v>
      </c>
      <c r="O30" s="36" t="s">
        <v>425</v>
      </c>
      <c r="P30" s="36" t="s">
        <v>425</v>
      </c>
      <c r="Q30" s="36" t="s">
        <v>425</v>
      </c>
      <c r="R30" s="36" t="s">
        <v>425</v>
      </c>
      <c r="S30" s="36" t="s">
        <v>425</v>
      </c>
      <c r="T30" s="36" t="s">
        <v>425</v>
      </c>
      <c r="U30" s="18"/>
      <c r="V30" s="18"/>
      <c r="W30" s="18"/>
      <c r="X30" s="18"/>
      <c r="Y30" s="18"/>
      <c r="Z30" s="18"/>
      <c r="AA30" s="18"/>
      <c r="AB30" s="18"/>
      <c r="AC30" s="18"/>
      <c r="AD30" s="17"/>
      <c r="AE30" s="17"/>
      <c r="AF30" s="17"/>
      <c r="AG30" s="18"/>
    </row>
    <row r="31" spans="1:33" ht="141" customHeight="1" x14ac:dyDescent="0.35">
      <c r="A31" s="107" t="s">
        <v>171</v>
      </c>
      <c r="B31" s="75" t="s">
        <v>99</v>
      </c>
      <c r="C31" s="62" t="s">
        <v>188</v>
      </c>
      <c r="D31" s="62" t="s">
        <v>426</v>
      </c>
      <c r="E31" s="62" t="s">
        <v>427</v>
      </c>
      <c r="F31" s="62" t="s">
        <v>190</v>
      </c>
      <c r="G31" s="62" t="s">
        <v>428</v>
      </c>
      <c r="H31" s="63" t="s">
        <v>69</v>
      </c>
      <c r="I31" s="66" t="s">
        <v>429</v>
      </c>
      <c r="J31" s="62" t="s">
        <v>302</v>
      </c>
      <c r="K31" s="62" t="s">
        <v>430</v>
      </c>
      <c r="L31" s="62" t="s">
        <v>304</v>
      </c>
      <c r="M31" s="76">
        <f>+SUM(Tabla1[[#This Row],[META 2024]]+Tabla1[[#This Row],[META 2025]]+Tabla1[[#This Row],[META 2026]])</f>
        <v>8</v>
      </c>
      <c r="N31" s="62">
        <v>4</v>
      </c>
      <c r="O31" s="62">
        <v>3</v>
      </c>
      <c r="P31" s="62">
        <v>1</v>
      </c>
      <c r="Q31" s="62"/>
      <c r="R31" s="62" t="s">
        <v>431</v>
      </c>
      <c r="S31" s="62" t="s">
        <v>432</v>
      </c>
      <c r="T31" s="110" t="s">
        <v>433</v>
      </c>
      <c r="U31" s="62">
        <v>0</v>
      </c>
      <c r="V31" s="62">
        <v>0</v>
      </c>
      <c r="W31" s="62">
        <v>2</v>
      </c>
      <c r="X31" s="62">
        <v>2</v>
      </c>
      <c r="Y31" s="62">
        <v>0</v>
      </c>
      <c r="Z31" s="62">
        <v>2</v>
      </c>
      <c r="AA31" s="62">
        <v>0</v>
      </c>
      <c r="AB31" s="62">
        <v>1</v>
      </c>
      <c r="AC31" s="62">
        <v>1</v>
      </c>
      <c r="AD31" s="76">
        <v>0</v>
      </c>
      <c r="AE31" s="76">
        <v>0</v>
      </c>
      <c r="AF31" s="76">
        <v>0</v>
      </c>
      <c r="AG31" s="62" t="s">
        <v>404</v>
      </c>
    </row>
    <row r="32" spans="1:33" ht="143" x14ac:dyDescent="0.35">
      <c r="A32" s="107" t="s">
        <v>171</v>
      </c>
      <c r="B32" s="75" t="s">
        <v>99</v>
      </c>
      <c r="C32" s="62" t="s">
        <v>188</v>
      </c>
      <c r="D32" s="62" t="s">
        <v>426</v>
      </c>
      <c r="E32" s="62" t="s">
        <v>427</v>
      </c>
      <c r="F32" s="62" t="s">
        <v>202</v>
      </c>
      <c r="G32" s="62" t="s">
        <v>434</v>
      </c>
      <c r="H32" s="63" t="s">
        <v>28</v>
      </c>
      <c r="I32" s="66" t="s">
        <v>435</v>
      </c>
      <c r="J32" s="62" t="s">
        <v>302</v>
      </c>
      <c r="K32" s="62" t="s">
        <v>436</v>
      </c>
      <c r="L32" s="62" t="s">
        <v>31</v>
      </c>
      <c r="M32" s="66" t="s">
        <v>425</v>
      </c>
      <c r="N32" s="62">
        <v>2</v>
      </c>
      <c r="O32" s="62">
        <f>+SUM(Tabla1[[#This Row],[META 2025
MARZO]:[META 2025
DICIEMBRE]])</f>
        <v>0</v>
      </c>
      <c r="P32" s="62">
        <f>+SUM(Tabla1[[#This Row],[META 2026
MARZO]:[META 2026
DICIEMBRE]])</f>
        <v>0</v>
      </c>
      <c r="Q32" s="76"/>
      <c r="R32" s="62" t="s">
        <v>437</v>
      </c>
      <c r="S32" s="62" t="s">
        <v>438</v>
      </c>
      <c r="T32" s="110" t="s">
        <v>439</v>
      </c>
      <c r="U32" s="76"/>
      <c r="V32" s="76"/>
      <c r="W32" s="76"/>
      <c r="X32" s="76"/>
      <c r="Y32" s="76"/>
      <c r="Z32" s="76"/>
      <c r="AA32" s="76"/>
      <c r="AB32" s="76"/>
      <c r="AC32" s="76"/>
      <c r="AD32" s="76"/>
      <c r="AE32" s="76"/>
      <c r="AF32" s="76"/>
      <c r="AG32" s="62" t="s">
        <v>440</v>
      </c>
    </row>
    <row r="33" spans="1:33" ht="117" customHeight="1" x14ac:dyDescent="0.35">
      <c r="A33" s="115" t="s">
        <v>171</v>
      </c>
      <c r="B33" s="73" t="s">
        <v>99</v>
      </c>
      <c r="C33" s="61" t="s">
        <v>188</v>
      </c>
      <c r="D33" s="61" t="s">
        <v>426</v>
      </c>
      <c r="E33" s="61" t="s">
        <v>427</v>
      </c>
      <c r="F33" s="62" t="s">
        <v>209</v>
      </c>
      <c r="G33" s="62" t="s">
        <v>441</v>
      </c>
      <c r="H33" s="63" t="s">
        <v>69</v>
      </c>
      <c r="I33" s="66" t="s">
        <v>442</v>
      </c>
      <c r="J33" s="62" t="s">
        <v>302</v>
      </c>
      <c r="K33" s="66" t="s">
        <v>443</v>
      </c>
      <c r="L33" s="62" t="s">
        <v>444</v>
      </c>
      <c r="M33" s="66">
        <f>+SUM(Tabla1[[#This Row],[META 2024]]+Tabla1[[#This Row],[META 2025]]+Tabla1[[#This Row],[META 2026]])</f>
        <v>3</v>
      </c>
      <c r="N33" s="64">
        <f>+SUM(Tabla1[[#This Row],[META 2024 
MARZO]:[META 2024
DICIEMBRE]])</f>
        <v>0</v>
      </c>
      <c r="O33" s="64">
        <v>2</v>
      </c>
      <c r="P33" s="64">
        <v>1</v>
      </c>
      <c r="Q33" s="76"/>
      <c r="R33" s="62" t="s">
        <v>445</v>
      </c>
      <c r="S33" s="62" t="s">
        <v>446</v>
      </c>
      <c r="T33" s="110" t="s">
        <v>447</v>
      </c>
      <c r="U33" s="76"/>
      <c r="V33" s="76"/>
      <c r="W33" s="76"/>
      <c r="X33" s="76"/>
      <c r="Y33" s="76"/>
      <c r="Z33" s="76"/>
      <c r="AA33" s="76"/>
      <c r="AB33" s="76"/>
      <c r="AC33" s="76"/>
      <c r="AD33" s="76"/>
      <c r="AE33" s="76"/>
      <c r="AF33" s="76"/>
      <c r="AG33" s="62" t="s">
        <v>448</v>
      </c>
    </row>
    <row r="34" spans="1:33" ht="221" x14ac:dyDescent="0.35">
      <c r="A34" s="107" t="s">
        <v>171</v>
      </c>
      <c r="B34" s="75" t="s">
        <v>99</v>
      </c>
      <c r="C34" s="62" t="s">
        <v>188</v>
      </c>
      <c r="D34" s="62" t="s">
        <v>426</v>
      </c>
      <c r="E34" s="62" t="s">
        <v>427</v>
      </c>
      <c r="F34" s="62" t="s">
        <v>449</v>
      </c>
      <c r="G34" s="62" t="s">
        <v>450</v>
      </c>
      <c r="H34" s="63" t="s">
        <v>86</v>
      </c>
      <c r="I34" s="66" t="s">
        <v>451</v>
      </c>
      <c r="J34" s="62" t="s">
        <v>302</v>
      </c>
      <c r="K34" s="62" t="s">
        <v>452</v>
      </c>
      <c r="L34" s="62" t="s">
        <v>453</v>
      </c>
      <c r="M34" s="66">
        <v>6</v>
      </c>
      <c r="N34" s="76">
        <f>+SUM(Tabla1[[#This Row],[META 2024 
MARZO]:[META 2024
DICIEMBRE]])</f>
        <v>0</v>
      </c>
      <c r="O34" s="66">
        <v>3</v>
      </c>
      <c r="P34" s="66">
        <v>3</v>
      </c>
      <c r="Q34" s="76"/>
      <c r="R34" s="62" t="s">
        <v>454</v>
      </c>
      <c r="S34" s="62" t="s">
        <v>455</v>
      </c>
      <c r="T34" s="110" t="s">
        <v>456</v>
      </c>
      <c r="U34" s="76"/>
      <c r="V34" s="76"/>
      <c r="W34" s="76"/>
      <c r="X34" s="76"/>
      <c r="Y34" s="76"/>
      <c r="Z34" s="76"/>
      <c r="AA34" s="76"/>
      <c r="AB34" s="76"/>
      <c r="AC34" s="76"/>
      <c r="AD34" s="76"/>
      <c r="AE34" s="76"/>
      <c r="AF34" s="76"/>
      <c r="AG34" s="62" t="s">
        <v>457</v>
      </c>
    </row>
    <row r="35" spans="1:33" ht="65" hidden="1" x14ac:dyDescent="0.35">
      <c r="A35" s="22" t="s">
        <v>216</v>
      </c>
      <c r="B35" s="19" t="s">
        <v>458</v>
      </c>
      <c r="C35" s="15" t="s">
        <v>252</v>
      </c>
      <c r="D35" s="15" t="s">
        <v>459</v>
      </c>
      <c r="E35" s="15" t="s">
        <v>460</v>
      </c>
      <c r="F35" s="16" t="s">
        <v>461</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5" hidden="1" x14ac:dyDescent="0.35">
      <c r="A36" s="22" t="s">
        <v>216</v>
      </c>
      <c r="B36" s="19" t="s">
        <v>462</v>
      </c>
      <c r="C36" s="16" t="s">
        <v>463</v>
      </c>
      <c r="D36" s="15" t="s">
        <v>464</v>
      </c>
      <c r="E36" s="15" t="s">
        <v>465</v>
      </c>
      <c r="F36" s="16" t="s">
        <v>463</v>
      </c>
      <c r="G36" s="18" t="s">
        <v>425</v>
      </c>
      <c r="H36" s="41"/>
      <c r="I36" s="18" t="s">
        <v>425</v>
      </c>
      <c r="J36" s="17"/>
      <c r="K36" s="17" t="s">
        <v>425</v>
      </c>
      <c r="L36" s="17" t="s">
        <v>425</v>
      </c>
      <c r="M36" s="17" t="s">
        <v>425</v>
      </c>
      <c r="N36" s="17" t="s">
        <v>425</v>
      </c>
      <c r="O36" s="17" t="s">
        <v>341</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2" hidden="1" x14ac:dyDescent="0.35">
      <c r="A37" s="21" t="s">
        <v>216</v>
      </c>
      <c r="B37" s="20" t="s">
        <v>466</v>
      </c>
      <c r="C37" s="16" t="s">
        <v>467</v>
      </c>
      <c r="D37" s="18" t="s">
        <v>468</v>
      </c>
      <c r="E37" s="18" t="s">
        <v>469</v>
      </c>
      <c r="F37" s="16" t="s">
        <v>467</v>
      </c>
      <c r="G37" s="18" t="s">
        <v>470</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35">
      <c r="A38" s="22" t="s">
        <v>216</v>
      </c>
      <c r="B38" s="19" t="s">
        <v>24</v>
      </c>
      <c r="C38" s="61" t="s">
        <v>471</v>
      </c>
      <c r="D38" s="61" t="s">
        <v>472</v>
      </c>
      <c r="E38" s="61" t="s">
        <v>473</v>
      </c>
      <c r="F38" s="62" t="s">
        <v>474</v>
      </c>
      <c r="G38" s="62" t="s">
        <v>475</v>
      </c>
      <c r="H38" s="63" t="s">
        <v>69</v>
      </c>
      <c r="I38" s="119" t="s">
        <v>476</v>
      </c>
      <c r="J38" s="76" t="s">
        <v>302</v>
      </c>
      <c r="K38" s="62" t="s">
        <v>477</v>
      </c>
      <c r="L38" s="76" t="s">
        <v>61</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478</v>
      </c>
    </row>
    <row r="39" spans="1:33" ht="85.5" hidden="1" customHeight="1" x14ac:dyDescent="0.35">
      <c r="A39" s="21" t="s">
        <v>216</v>
      </c>
      <c r="B39" s="20" t="s">
        <v>24</v>
      </c>
      <c r="C39" s="18" t="s">
        <v>471</v>
      </c>
      <c r="D39" s="18" t="s">
        <v>472</v>
      </c>
      <c r="E39" s="18" t="s">
        <v>473</v>
      </c>
      <c r="F39" s="16" t="s">
        <v>479</v>
      </c>
      <c r="G39" s="18" t="s">
        <v>480</v>
      </c>
      <c r="H39" s="41" t="s">
        <v>86</v>
      </c>
      <c r="I39" s="18" t="s">
        <v>481</v>
      </c>
      <c r="J39" s="17" t="s">
        <v>302</v>
      </c>
      <c r="K39" s="18" t="s">
        <v>482</v>
      </c>
      <c r="L39" s="17" t="s">
        <v>61</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306</v>
      </c>
      <c r="R39" s="17" t="s">
        <v>483</v>
      </c>
      <c r="S39" s="17" t="s">
        <v>484</v>
      </c>
      <c r="T39" s="45" t="s">
        <v>485</v>
      </c>
      <c r="U39" s="17"/>
      <c r="V39" s="17"/>
      <c r="W39" s="17"/>
      <c r="X39" s="43">
        <v>1</v>
      </c>
      <c r="Y39" s="17"/>
      <c r="Z39" s="17"/>
      <c r="AA39" s="17"/>
      <c r="AB39" s="43">
        <v>1</v>
      </c>
      <c r="AC39" s="17"/>
      <c r="AD39" s="17"/>
      <c r="AE39" s="17"/>
      <c r="AF39" s="43">
        <v>1</v>
      </c>
      <c r="AG39" s="18"/>
    </row>
    <row r="40" spans="1:33" ht="85.5" customHeight="1" x14ac:dyDescent="0.35">
      <c r="A40" s="107" t="s">
        <v>216</v>
      </c>
      <c r="B40" s="75" t="s">
        <v>24</v>
      </c>
      <c r="C40" s="62" t="s">
        <v>471</v>
      </c>
      <c r="D40" s="62" t="s">
        <v>472</v>
      </c>
      <c r="E40" s="62" t="s">
        <v>473</v>
      </c>
      <c r="F40" s="62" t="s">
        <v>479</v>
      </c>
      <c r="G40" s="62" t="s">
        <v>480</v>
      </c>
      <c r="H40" s="63" t="s">
        <v>69</v>
      </c>
      <c r="I40" s="62" t="s">
        <v>486</v>
      </c>
      <c r="J40" s="76" t="s">
        <v>302</v>
      </c>
      <c r="K40" s="62" t="s">
        <v>487</v>
      </c>
      <c r="L40" s="109" t="s">
        <v>304</v>
      </c>
      <c r="M40" s="62" t="s">
        <v>488</v>
      </c>
      <c r="N40" s="62" t="s">
        <v>488</v>
      </c>
      <c r="O40" s="76">
        <f>+SUM(Tabla1[[#This Row],[META 2025
MARZO]:[META 2025
DICIEMBRE]])</f>
        <v>0</v>
      </c>
      <c r="P40" s="76">
        <f>+SUM(Tabla1[[#This Row],[META 2026
MARZO]:[META 2026
DICIEMBRE]])</f>
        <v>0</v>
      </c>
      <c r="Q40" s="76" t="s">
        <v>336</v>
      </c>
      <c r="R40" s="76" t="s">
        <v>483</v>
      </c>
      <c r="S40" s="76" t="s">
        <v>484</v>
      </c>
      <c r="T40" s="110" t="s">
        <v>485</v>
      </c>
      <c r="U40" s="76"/>
      <c r="V40" s="76"/>
      <c r="W40" s="76"/>
      <c r="X40" s="116" t="s">
        <v>489</v>
      </c>
      <c r="Y40" s="76"/>
      <c r="Z40" s="76"/>
      <c r="AA40" s="76"/>
      <c r="AB40" s="109"/>
      <c r="AC40" s="76"/>
      <c r="AD40" s="76"/>
      <c r="AE40" s="76"/>
      <c r="AF40" s="109"/>
      <c r="AG40" s="62" t="s">
        <v>490</v>
      </c>
    </row>
    <row r="41" spans="1:33" ht="85.5" customHeight="1" x14ac:dyDescent="0.35">
      <c r="A41" s="107" t="s">
        <v>216</v>
      </c>
      <c r="B41" s="75" t="s">
        <v>24</v>
      </c>
      <c r="C41" s="62" t="s">
        <v>471</v>
      </c>
      <c r="D41" s="62" t="s">
        <v>472</v>
      </c>
      <c r="E41" s="62" t="s">
        <v>473</v>
      </c>
      <c r="F41" s="62" t="s">
        <v>479</v>
      </c>
      <c r="G41" s="62" t="s">
        <v>480</v>
      </c>
      <c r="H41" s="63" t="s">
        <v>69</v>
      </c>
      <c r="I41" s="62" t="s">
        <v>491</v>
      </c>
      <c r="J41" s="76" t="s">
        <v>302</v>
      </c>
      <c r="K41" s="62" t="s">
        <v>492</v>
      </c>
      <c r="L41" s="109" t="s">
        <v>304</v>
      </c>
      <c r="M41" s="62" t="s">
        <v>493</v>
      </c>
      <c r="N41" s="62" t="s">
        <v>493</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490</v>
      </c>
    </row>
    <row r="42" spans="1:33" ht="55.5" customHeight="1" x14ac:dyDescent="0.35">
      <c r="A42" s="121" t="s">
        <v>216</v>
      </c>
      <c r="B42" s="122" t="s">
        <v>24</v>
      </c>
      <c r="C42" s="123" t="s">
        <v>471</v>
      </c>
      <c r="D42" s="123" t="s">
        <v>472</v>
      </c>
      <c r="E42" s="123" t="s">
        <v>473</v>
      </c>
      <c r="F42" s="124" t="s">
        <v>494</v>
      </c>
      <c r="G42" s="124" t="s">
        <v>495</v>
      </c>
      <c r="H42" s="63" t="s">
        <v>28</v>
      </c>
      <c r="I42" s="62" t="s">
        <v>496</v>
      </c>
      <c r="J42" s="76" t="s">
        <v>302</v>
      </c>
      <c r="K42" s="124" t="s">
        <v>497</v>
      </c>
      <c r="L42" s="125" t="s">
        <v>61</v>
      </c>
      <c r="M42" s="125">
        <f>+SUM(Tabla1[[#This Row],[META 2024]]+Tabla1[[#This Row],[META 2025]]+Tabla1[[#This Row],[META 2026]])</f>
        <v>1.5</v>
      </c>
      <c r="N42" s="126">
        <v>0.5</v>
      </c>
      <c r="O42" s="126">
        <v>0.5</v>
      </c>
      <c r="P42" s="126">
        <v>0.5</v>
      </c>
      <c r="Q42" s="76" t="s">
        <v>336</v>
      </c>
      <c r="R42" s="124" t="s">
        <v>498</v>
      </c>
      <c r="S42" s="125" t="s">
        <v>499</v>
      </c>
      <c r="T42" s="127" t="s">
        <v>500</v>
      </c>
      <c r="U42" s="125"/>
      <c r="V42" s="125"/>
      <c r="W42" s="125"/>
      <c r="X42" s="126">
        <v>0.5</v>
      </c>
      <c r="Y42" s="125"/>
      <c r="Z42" s="125"/>
      <c r="AA42" s="125"/>
      <c r="AB42" s="126">
        <v>0.5</v>
      </c>
      <c r="AC42" s="125"/>
      <c r="AD42" s="125"/>
      <c r="AE42" s="125"/>
      <c r="AF42" s="126">
        <v>0.5</v>
      </c>
      <c r="AG42" s="62"/>
    </row>
    <row r="43" spans="1:33" ht="55.5" customHeight="1" x14ac:dyDescent="0.35">
      <c r="A43" s="121" t="s">
        <v>216</v>
      </c>
      <c r="B43" s="122" t="s">
        <v>24</v>
      </c>
      <c r="C43" s="123" t="s">
        <v>471</v>
      </c>
      <c r="D43" s="123" t="s">
        <v>472</v>
      </c>
      <c r="E43" s="123" t="s">
        <v>473</v>
      </c>
      <c r="F43" s="124" t="s">
        <v>494</v>
      </c>
      <c r="G43" s="124" t="s">
        <v>495</v>
      </c>
      <c r="H43" s="128" t="s">
        <v>28</v>
      </c>
      <c r="I43" s="124" t="s">
        <v>501</v>
      </c>
      <c r="J43" s="125" t="s">
        <v>302</v>
      </c>
      <c r="K43" s="124" t="s">
        <v>502</v>
      </c>
      <c r="L43" s="125" t="s">
        <v>61</v>
      </c>
      <c r="M43" s="125">
        <f>+SUM(Tabla1[[#This Row],[META 2024]]+Tabla1[[#This Row],[META 2025]]+Tabla1[[#This Row],[META 2026]])</f>
        <v>3</v>
      </c>
      <c r="N43" s="126">
        <v>1</v>
      </c>
      <c r="O43" s="126">
        <v>1</v>
      </c>
      <c r="P43" s="126">
        <v>1</v>
      </c>
      <c r="Q43" s="125" t="s">
        <v>336</v>
      </c>
      <c r="R43" s="124" t="s">
        <v>498</v>
      </c>
      <c r="S43" s="125" t="s">
        <v>499</v>
      </c>
      <c r="T43" s="127" t="s">
        <v>500</v>
      </c>
      <c r="U43" s="125"/>
      <c r="V43" s="125"/>
      <c r="W43" s="126">
        <v>1</v>
      </c>
      <c r="X43" s="126"/>
      <c r="Y43" s="125"/>
      <c r="Z43" s="126">
        <v>1</v>
      </c>
      <c r="AA43" s="125"/>
      <c r="AB43" s="126"/>
      <c r="AC43" s="125"/>
      <c r="AD43" s="126">
        <v>1</v>
      </c>
      <c r="AE43" s="125"/>
      <c r="AF43" s="126"/>
      <c r="AG43" s="62"/>
    </row>
    <row r="44" spans="1:33" ht="58.5" customHeight="1" x14ac:dyDescent="0.35">
      <c r="A44" s="121" t="s">
        <v>216</v>
      </c>
      <c r="B44" s="122" t="s">
        <v>24</v>
      </c>
      <c r="C44" s="123" t="s">
        <v>471</v>
      </c>
      <c r="D44" s="123" t="s">
        <v>472</v>
      </c>
      <c r="E44" s="123" t="s">
        <v>473</v>
      </c>
      <c r="F44" s="124" t="s">
        <v>494</v>
      </c>
      <c r="G44" s="124" t="s">
        <v>495</v>
      </c>
      <c r="H44" s="128" t="s">
        <v>28</v>
      </c>
      <c r="I44" s="124" t="s">
        <v>503</v>
      </c>
      <c r="J44" s="125" t="s">
        <v>302</v>
      </c>
      <c r="K44" s="124" t="s">
        <v>504</v>
      </c>
      <c r="L44" s="125" t="s">
        <v>61</v>
      </c>
      <c r="M44" s="125">
        <f>+SUM(Tabla1[[#This Row],[META 2024]]+Tabla1[[#This Row],[META 2025]]+Tabla1[[#This Row],[META 2026]])</f>
        <v>0.123</v>
      </c>
      <c r="N44" s="129">
        <v>4.1000000000000002E-2</v>
      </c>
      <c r="O44" s="129">
        <v>4.1000000000000002E-2</v>
      </c>
      <c r="P44" s="129">
        <v>4.1000000000000002E-2</v>
      </c>
      <c r="Q44" s="125" t="s">
        <v>336</v>
      </c>
      <c r="R44" s="124" t="s">
        <v>498</v>
      </c>
      <c r="S44" s="125" t="s">
        <v>499</v>
      </c>
      <c r="T44" s="127" t="s">
        <v>500</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35">
      <c r="A45" s="121" t="s">
        <v>216</v>
      </c>
      <c r="B45" s="122" t="s">
        <v>24</v>
      </c>
      <c r="C45" s="123" t="s">
        <v>471</v>
      </c>
      <c r="D45" s="123" t="s">
        <v>472</v>
      </c>
      <c r="E45" s="123" t="s">
        <v>473</v>
      </c>
      <c r="F45" s="124" t="s">
        <v>494</v>
      </c>
      <c r="G45" s="124" t="s">
        <v>495</v>
      </c>
      <c r="H45" s="128" t="s">
        <v>28</v>
      </c>
      <c r="I45" s="124" t="s">
        <v>505</v>
      </c>
      <c r="J45" s="125" t="s">
        <v>302</v>
      </c>
      <c r="K45" s="124" t="s">
        <v>506</v>
      </c>
      <c r="L45" s="125" t="s">
        <v>61</v>
      </c>
      <c r="M45" s="125">
        <f>+SUM(Tabla1[[#This Row],[META 2024]]+Tabla1[[#This Row],[META 2025]]+Tabla1[[#This Row],[META 2026]])</f>
        <v>0.89999999999999991</v>
      </c>
      <c r="N45" s="126">
        <v>0.3</v>
      </c>
      <c r="O45" s="126">
        <v>0.3</v>
      </c>
      <c r="P45" s="126">
        <v>0.3</v>
      </c>
      <c r="Q45" s="125" t="s">
        <v>336</v>
      </c>
      <c r="R45" s="124" t="s">
        <v>498</v>
      </c>
      <c r="S45" s="125" t="s">
        <v>499</v>
      </c>
      <c r="T45" s="127" t="s">
        <v>500</v>
      </c>
      <c r="U45" s="125"/>
      <c r="V45" s="125"/>
      <c r="W45" s="126">
        <v>0.3</v>
      </c>
      <c r="X45" s="126"/>
      <c r="Y45" s="125"/>
      <c r="Z45" s="126">
        <v>0.3</v>
      </c>
      <c r="AA45" s="125"/>
      <c r="AB45" s="126"/>
      <c r="AC45" s="125"/>
      <c r="AD45" s="126">
        <v>0.3</v>
      </c>
      <c r="AE45" s="125"/>
      <c r="AF45" s="126"/>
      <c r="AG45" s="62"/>
    </row>
    <row r="46" spans="1:33" ht="117" x14ac:dyDescent="0.35">
      <c r="A46" s="121" t="s">
        <v>216</v>
      </c>
      <c r="B46" s="122" t="s">
        <v>24</v>
      </c>
      <c r="C46" s="123" t="s">
        <v>471</v>
      </c>
      <c r="D46" s="123" t="s">
        <v>472</v>
      </c>
      <c r="E46" s="123" t="s">
        <v>473</v>
      </c>
      <c r="F46" s="124" t="s">
        <v>494</v>
      </c>
      <c r="G46" s="124" t="s">
        <v>495</v>
      </c>
      <c r="H46" s="128" t="s">
        <v>69</v>
      </c>
      <c r="I46" s="124" t="s">
        <v>507</v>
      </c>
      <c r="J46" s="125" t="s">
        <v>302</v>
      </c>
      <c r="K46" s="124" t="s">
        <v>508</v>
      </c>
      <c r="L46" s="125" t="s">
        <v>61</v>
      </c>
      <c r="M46" s="125">
        <f>+SUM(Tabla1[[#This Row],[META 2024]]+Tabla1[[#This Row],[META 2025]]+Tabla1[[#This Row],[META 2026]])</f>
        <v>3</v>
      </c>
      <c r="N46" s="126">
        <v>1</v>
      </c>
      <c r="O46" s="126">
        <v>1</v>
      </c>
      <c r="P46" s="126">
        <v>1</v>
      </c>
      <c r="Q46" s="125" t="s">
        <v>336</v>
      </c>
      <c r="R46" s="124" t="s">
        <v>498</v>
      </c>
      <c r="S46" s="125" t="s">
        <v>499</v>
      </c>
      <c r="T46" s="127" t="s">
        <v>500</v>
      </c>
      <c r="U46" s="125"/>
      <c r="V46" s="125"/>
      <c r="W46" s="126">
        <v>1</v>
      </c>
      <c r="X46" s="126"/>
      <c r="Y46" s="125"/>
      <c r="Z46" s="126">
        <v>1</v>
      </c>
      <c r="AA46" s="125"/>
      <c r="AB46" s="126"/>
      <c r="AC46" s="125"/>
      <c r="AD46" s="126">
        <v>1</v>
      </c>
      <c r="AE46" s="125"/>
      <c r="AF46" s="126"/>
      <c r="AG46" s="124"/>
    </row>
    <row r="47" spans="1:33" ht="13" x14ac:dyDescent="0.3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796875" defaultRowHeight="14.5" x14ac:dyDescent="0.35"/>
  <cols>
    <col min="1" max="1" width="3.7265625" customWidth="1"/>
    <col min="2" max="2" width="53.7265625" bestFit="1" customWidth="1"/>
    <col min="3" max="3" width="9.7265625" style="52" bestFit="1" customWidth="1"/>
    <col min="4" max="4" width="9.1796875" style="52"/>
    <col min="5" max="5" width="13.7265625" style="52" customWidth="1"/>
    <col min="6" max="6" width="41.453125" bestFit="1" customWidth="1"/>
  </cols>
  <sheetData>
    <row r="1" spans="1:6" x14ac:dyDescent="0.35">
      <c r="A1" s="96" t="s">
        <v>509</v>
      </c>
      <c r="B1" s="97" t="s">
        <v>6</v>
      </c>
      <c r="C1" s="98" t="s">
        <v>12</v>
      </c>
      <c r="D1" s="98" t="s">
        <v>13</v>
      </c>
      <c r="E1" s="98" t="s">
        <v>510</v>
      </c>
      <c r="F1" s="99"/>
    </row>
    <row r="2" spans="1:6" x14ac:dyDescent="0.35">
      <c r="A2" s="100">
        <v>1</v>
      </c>
      <c r="B2" s="101" t="s">
        <v>299</v>
      </c>
      <c r="C2" s="102" t="s">
        <v>404</v>
      </c>
      <c r="D2" s="103" t="s">
        <v>404</v>
      </c>
      <c r="E2" s="104" t="s">
        <v>404</v>
      </c>
      <c r="F2" s="99"/>
    </row>
    <row r="3" spans="1:6" x14ac:dyDescent="0.35">
      <c r="A3" s="100">
        <v>2</v>
      </c>
      <c r="B3" s="105" t="s">
        <v>312</v>
      </c>
      <c r="C3" s="103" t="s">
        <v>404</v>
      </c>
      <c r="D3" s="103" t="s">
        <v>404</v>
      </c>
      <c r="E3" s="104" t="s">
        <v>404</v>
      </c>
      <c r="F3" s="99"/>
    </row>
    <row r="4" spans="1:6" x14ac:dyDescent="0.35">
      <c r="A4" s="100">
        <v>3</v>
      </c>
      <c r="B4" s="105" t="s">
        <v>319</v>
      </c>
      <c r="C4" s="103" t="s">
        <v>404</v>
      </c>
      <c r="D4" s="103" t="s">
        <v>404</v>
      </c>
      <c r="E4" s="104" t="s">
        <v>404</v>
      </c>
      <c r="F4" s="99"/>
    </row>
    <row r="5" spans="1:6" x14ac:dyDescent="0.35">
      <c r="A5" s="100">
        <v>4</v>
      </c>
      <c r="B5" s="105" t="s">
        <v>83</v>
      </c>
      <c r="C5" s="103" t="s">
        <v>404</v>
      </c>
      <c r="D5" s="103" t="s">
        <v>341</v>
      </c>
      <c r="E5" s="104" t="s">
        <v>404</v>
      </c>
      <c r="F5" s="99"/>
    </row>
    <row r="6" spans="1:6" x14ac:dyDescent="0.35">
      <c r="A6" s="100">
        <v>5</v>
      </c>
      <c r="B6" s="105" t="s">
        <v>357</v>
      </c>
      <c r="C6" s="103" t="s">
        <v>404</v>
      </c>
      <c r="D6" s="103" t="s">
        <v>404</v>
      </c>
      <c r="E6" s="104" t="s">
        <v>404</v>
      </c>
      <c r="F6" s="106" t="s">
        <v>511</v>
      </c>
    </row>
    <row r="7" spans="1:6" x14ac:dyDescent="0.35">
      <c r="A7" s="100">
        <v>6</v>
      </c>
      <c r="B7" s="105" t="s">
        <v>377</v>
      </c>
      <c r="C7" s="103" t="s">
        <v>404</v>
      </c>
      <c r="D7" s="103" t="s">
        <v>404</v>
      </c>
      <c r="E7" s="104" t="s">
        <v>404</v>
      </c>
      <c r="F7" s="99"/>
    </row>
    <row r="8" spans="1:6" x14ac:dyDescent="0.35">
      <c r="A8" s="100">
        <v>7</v>
      </c>
      <c r="B8" s="105" t="s">
        <v>129</v>
      </c>
      <c r="C8" s="103" t="s">
        <v>404</v>
      </c>
      <c r="D8" s="103" t="s">
        <v>404</v>
      </c>
      <c r="E8" s="104" t="s">
        <v>404</v>
      </c>
      <c r="F8" s="99"/>
    </row>
    <row r="9" spans="1:6" x14ac:dyDescent="0.35">
      <c r="A9" s="100">
        <v>8</v>
      </c>
      <c r="B9" s="101" t="s">
        <v>512</v>
      </c>
      <c r="C9" s="102" t="s">
        <v>404</v>
      </c>
      <c r="D9" s="102" t="s">
        <v>404</v>
      </c>
      <c r="E9" s="104" t="s">
        <v>404</v>
      </c>
      <c r="F9" s="99"/>
    </row>
    <row r="10" spans="1:6" x14ac:dyDescent="0.35">
      <c r="A10" s="100">
        <v>9</v>
      </c>
      <c r="B10" s="101" t="s">
        <v>513</v>
      </c>
      <c r="C10" s="102" t="s">
        <v>404</v>
      </c>
      <c r="D10" s="102" t="s">
        <v>404</v>
      </c>
      <c r="E10" s="104" t="s">
        <v>404</v>
      </c>
      <c r="F10" s="99"/>
    </row>
    <row r="11" spans="1:6" x14ac:dyDescent="0.35">
      <c r="A11" s="100">
        <v>11</v>
      </c>
      <c r="B11" s="105" t="s">
        <v>514</v>
      </c>
      <c r="C11" s="103" t="s">
        <v>341</v>
      </c>
      <c r="D11" s="103" t="s">
        <v>341</v>
      </c>
      <c r="E11" s="104" t="s">
        <v>404</v>
      </c>
      <c r="F11" s="106" t="s">
        <v>511</v>
      </c>
    </row>
    <row r="12" spans="1:6" x14ac:dyDescent="0.35">
      <c r="A12" s="100">
        <v>12</v>
      </c>
      <c r="B12" s="105" t="s">
        <v>190</v>
      </c>
      <c r="C12" s="103" t="s">
        <v>404</v>
      </c>
      <c r="D12" s="103" t="s">
        <v>404</v>
      </c>
      <c r="E12" s="104" t="s">
        <v>404</v>
      </c>
      <c r="F12" s="99"/>
    </row>
    <row r="13" spans="1:6" x14ac:dyDescent="0.35">
      <c r="A13" s="100">
        <v>13</v>
      </c>
      <c r="B13" s="105" t="s">
        <v>202</v>
      </c>
      <c r="C13" s="103" t="s">
        <v>404</v>
      </c>
      <c r="D13" s="103" t="s">
        <v>341</v>
      </c>
      <c r="E13" s="104" t="s">
        <v>404</v>
      </c>
      <c r="F13" s="99"/>
    </row>
    <row r="14" spans="1:6" x14ac:dyDescent="0.35">
      <c r="A14" s="100">
        <v>14</v>
      </c>
      <c r="B14" s="105" t="s">
        <v>209</v>
      </c>
      <c r="C14" s="103" t="s">
        <v>404</v>
      </c>
      <c r="D14" s="103" t="s">
        <v>404</v>
      </c>
      <c r="E14" s="104" t="s">
        <v>404</v>
      </c>
      <c r="F14" s="99"/>
    </row>
    <row r="15" spans="1:6" x14ac:dyDescent="0.35">
      <c r="A15" s="100">
        <v>15</v>
      </c>
      <c r="B15" s="105" t="s">
        <v>515</v>
      </c>
      <c r="C15" s="103" t="s">
        <v>404</v>
      </c>
      <c r="D15" s="103" t="s">
        <v>404</v>
      </c>
      <c r="E15" s="104" t="s">
        <v>404</v>
      </c>
      <c r="F15" s="99"/>
    </row>
    <row r="16" spans="1:6" x14ac:dyDescent="0.35">
      <c r="A16" s="100">
        <v>17</v>
      </c>
      <c r="B16" s="105" t="s">
        <v>463</v>
      </c>
      <c r="C16" s="103" t="s">
        <v>341</v>
      </c>
      <c r="D16" s="103" t="s">
        <v>341</v>
      </c>
      <c r="E16" s="104" t="s">
        <v>404</v>
      </c>
      <c r="F16" s="106" t="s">
        <v>511</v>
      </c>
    </row>
    <row r="17" spans="1:6" x14ac:dyDescent="0.35">
      <c r="A17" s="100">
        <v>18</v>
      </c>
      <c r="B17" s="105" t="s">
        <v>467</v>
      </c>
      <c r="C17" s="103" t="s">
        <v>341</v>
      </c>
      <c r="D17" s="103" t="s">
        <v>341</v>
      </c>
      <c r="E17" s="104" t="s">
        <v>404</v>
      </c>
      <c r="F17" s="106" t="s">
        <v>511</v>
      </c>
    </row>
    <row r="18" spans="1:6" x14ac:dyDescent="0.35">
      <c r="A18" s="100">
        <v>19</v>
      </c>
      <c r="B18" s="105" t="s">
        <v>479</v>
      </c>
      <c r="C18" s="103" t="s">
        <v>404</v>
      </c>
      <c r="D18" s="103" t="s">
        <v>404</v>
      </c>
      <c r="E18" s="104" t="s">
        <v>404</v>
      </c>
      <c r="F18" s="99"/>
    </row>
    <row r="19" spans="1:6" x14ac:dyDescent="0.35">
      <c r="A19" s="100">
        <v>20</v>
      </c>
      <c r="B19" s="105" t="s">
        <v>474</v>
      </c>
      <c r="C19" s="103" t="s">
        <v>404</v>
      </c>
      <c r="D19" s="103" t="s">
        <v>404</v>
      </c>
      <c r="E19" s="104" t="s">
        <v>404</v>
      </c>
      <c r="F19" s="99"/>
    </row>
    <row r="20" spans="1:6" x14ac:dyDescent="0.35">
      <c r="A20" s="100">
        <v>21</v>
      </c>
      <c r="B20" s="105" t="s">
        <v>494</v>
      </c>
      <c r="C20" s="103" t="s">
        <v>404</v>
      </c>
      <c r="D20" s="103" t="s">
        <v>404</v>
      </c>
      <c r="E20" s="104" t="s">
        <v>404</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53125" defaultRowHeight="14.5" x14ac:dyDescent="0.35"/>
  <cols>
    <col min="4" max="4" width="27" style="9" bestFit="1" customWidth="1"/>
    <col min="5" max="5" width="15.453125" customWidth="1"/>
    <col min="6" max="6" width="29.453125" style="9"/>
  </cols>
  <sheetData>
    <row r="1" spans="1:15" x14ac:dyDescent="0.35">
      <c r="J1" s="130" t="s">
        <v>516</v>
      </c>
      <c r="K1" s="130" t="s">
        <v>517</v>
      </c>
      <c r="L1" s="130" t="s">
        <v>518</v>
      </c>
      <c r="M1" s="130" t="s">
        <v>519</v>
      </c>
      <c r="N1" s="131" t="s">
        <v>520</v>
      </c>
      <c r="O1" s="130" t="s">
        <v>521</v>
      </c>
    </row>
    <row r="2" spans="1:15" ht="39" x14ac:dyDescent="0.35">
      <c r="A2" t="s">
        <v>522</v>
      </c>
      <c r="D2" s="2" t="s">
        <v>296</v>
      </c>
      <c r="E2" s="14" t="s">
        <v>297</v>
      </c>
      <c r="F2" s="7" t="s">
        <v>298</v>
      </c>
      <c r="G2" s="8" t="s">
        <v>299</v>
      </c>
      <c r="H2" s="99" t="s">
        <v>28</v>
      </c>
      <c r="J2" s="132" t="s">
        <v>98</v>
      </c>
      <c r="K2" s="133" t="s">
        <v>523</v>
      </c>
      <c r="L2" s="134" t="s">
        <v>524</v>
      </c>
      <c r="M2" s="134" t="s">
        <v>525</v>
      </c>
      <c r="N2" s="135" t="s">
        <v>25</v>
      </c>
      <c r="O2" s="136" t="s">
        <v>172</v>
      </c>
    </row>
    <row r="3" spans="1:15" ht="26" x14ac:dyDescent="0.35">
      <c r="A3" t="s">
        <v>66</v>
      </c>
      <c r="D3" s="3" t="s">
        <v>311</v>
      </c>
      <c r="E3" s="11" t="s">
        <v>331</v>
      </c>
      <c r="F3" s="6" t="s">
        <v>332</v>
      </c>
      <c r="G3" s="8" t="s">
        <v>312</v>
      </c>
      <c r="H3" s="99" t="s">
        <v>86</v>
      </c>
      <c r="J3" s="132" t="s">
        <v>171</v>
      </c>
      <c r="K3" s="133" t="s">
        <v>523</v>
      </c>
      <c r="L3" s="133" t="s">
        <v>526</v>
      </c>
      <c r="M3" s="133" t="s">
        <v>45</v>
      </c>
      <c r="N3" s="135" t="s">
        <v>47</v>
      </c>
      <c r="O3" s="136" t="s">
        <v>527</v>
      </c>
    </row>
    <row r="4" spans="1:15" ht="104" x14ac:dyDescent="0.35">
      <c r="A4" t="s">
        <v>24</v>
      </c>
      <c r="D4" s="4" t="s">
        <v>46</v>
      </c>
      <c r="E4" s="11" t="s">
        <v>355</v>
      </c>
      <c r="F4" s="6" t="s">
        <v>356</v>
      </c>
      <c r="G4" s="8" t="s">
        <v>319</v>
      </c>
      <c r="H4" s="99" t="s">
        <v>69</v>
      </c>
      <c r="J4" s="132" t="s">
        <v>56</v>
      </c>
      <c r="K4" s="133" t="s">
        <v>523</v>
      </c>
      <c r="L4" s="133" t="s">
        <v>526</v>
      </c>
      <c r="M4" s="133" t="s">
        <v>99</v>
      </c>
      <c r="N4" s="135" t="s">
        <v>58</v>
      </c>
      <c r="O4" s="137" t="s">
        <v>528</v>
      </c>
    </row>
    <row r="5" spans="1:15" ht="104" x14ac:dyDescent="0.35">
      <c r="A5" t="s">
        <v>99</v>
      </c>
      <c r="D5" s="5" t="s">
        <v>46</v>
      </c>
      <c r="E5" s="11" t="s">
        <v>386</v>
      </c>
      <c r="F5" s="7" t="s">
        <v>356</v>
      </c>
      <c r="G5" s="8" t="s">
        <v>85</v>
      </c>
      <c r="J5" s="132" t="s">
        <v>216</v>
      </c>
      <c r="K5" s="133" t="s">
        <v>523</v>
      </c>
      <c r="L5" s="133" t="s">
        <v>526</v>
      </c>
      <c r="M5" s="138" t="s">
        <v>24</v>
      </c>
      <c r="N5" s="135" t="s">
        <v>68</v>
      </c>
      <c r="O5" s="137" t="s">
        <v>529</v>
      </c>
    </row>
    <row r="6" spans="1:15" ht="104" x14ac:dyDescent="0.35">
      <c r="A6" t="s">
        <v>217</v>
      </c>
      <c r="D6" s="4" t="s">
        <v>46</v>
      </c>
      <c r="E6" s="11" t="s">
        <v>421</v>
      </c>
      <c r="F6" s="6" t="s">
        <v>356</v>
      </c>
      <c r="G6" s="8" t="s">
        <v>347</v>
      </c>
      <c r="J6" s="132"/>
      <c r="K6" s="133" t="s">
        <v>523</v>
      </c>
      <c r="L6" s="133" t="s">
        <v>526</v>
      </c>
      <c r="M6" s="133" t="s">
        <v>217</v>
      </c>
      <c r="N6" s="135" t="s">
        <v>85</v>
      </c>
      <c r="O6" s="136" t="s">
        <v>530</v>
      </c>
    </row>
    <row r="7" spans="1:15" ht="65" x14ac:dyDescent="0.35">
      <c r="A7" t="s">
        <v>466</v>
      </c>
      <c r="D7" s="6" t="s">
        <v>330</v>
      </c>
      <c r="E7" s="11" t="s">
        <v>426</v>
      </c>
      <c r="F7" s="6" t="s">
        <v>387</v>
      </c>
      <c r="G7" s="1" t="s">
        <v>357</v>
      </c>
      <c r="J7" s="132"/>
      <c r="K7" s="133" t="s">
        <v>523</v>
      </c>
      <c r="L7" s="133" t="s">
        <v>526</v>
      </c>
      <c r="M7" s="133" t="s">
        <v>66</v>
      </c>
      <c r="N7" s="135" t="s">
        <v>531</v>
      </c>
      <c r="O7" s="136" t="s">
        <v>25</v>
      </c>
    </row>
    <row r="8" spans="1:15" ht="78" x14ac:dyDescent="0.35">
      <c r="A8" t="s">
        <v>462</v>
      </c>
      <c r="D8" s="7" t="s">
        <v>100</v>
      </c>
      <c r="E8" s="10" t="s">
        <v>459</v>
      </c>
      <c r="F8" s="6" t="s">
        <v>422</v>
      </c>
      <c r="G8" s="1" t="s">
        <v>377</v>
      </c>
      <c r="J8" s="132"/>
      <c r="K8" s="133" t="s">
        <v>523</v>
      </c>
      <c r="L8" s="133" t="s">
        <v>526</v>
      </c>
      <c r="M8" s="139" t="s">
        <v>82</v>
      </c>
      <c r="N8" s="135" t="s">
        <v>116</v>
      </c>
      <c r="O8" s="140" t="s">
        <v>128</v>
      </c>
    </row>
    <row r="9" spans="1:15" ht="78" x14ac:dyDescent="0.35">
      <c r="A9" t="s">
        <v>458</v>
      </c>
      <c r="D9" s="6" t="s">
        <v>128</v>
      </c>
      <c r="E9" s="11" t="s">
        <v>459</v>
      </c>
      <c r="F9" s="7" t="s">
        <v>422</v>
      </c>
      <c r="G9" s="1" t="s">
        <v>129</v>
      </c>
      <c r="J9" s="132"/>
      <c r="K9" s="141" t="s">
        <v>532</v>
      </c>
      <c r="L9" s="141" t="s">
        <v>533</v>
      </c>
      <c r="M9" s="141" t="s">
        <v>534</v>
      </c>
      <c r="N9" s="135" t="s">
        <v>535</v>
      </c>
      <c r="O9" s="136" t="s">
        <v>218</v>
      </c>
    </row>
    <row r="10" spans="1:15" ht="65" x14ac:dyDescent="0.35">
      <c r="D10" s="6" t="s">
        <v>396</v>
      </c>
      <c r="E10" s="10" t="s">
        <v>464</v>
      </c>
      <c r="F10" s="6" t="s">
        <v>427</v>
      </c>
      <c r="G10" s="1" t="s">
        <v>410</v>
      </c>
      <c r="J10" s="132"/>
      <c r="K10" s="141" t="s">
        <v>532</v>
      </c>
      <c r="L10" s="141" t="s">
        <v>533</v>
      </c>
      <c r="M10" s="141" t="s">
        <v>536</v>
      </c>
      <c r="N10" s="135" t="s">
        <v>143</v>
      </c>
      <c r="O10" s="136" t="s">
        <v>537</v>
      </c>
    </row>
    <row r="11" spans="1:15" ht="52" x14ac:dyDescent="0.35">
      <c r="D11" s="6" t="s">
        <v>420</v>
      </c>
      <c r="E11" s="11" t="s">
        <v>468</v>
      </c>
      <c r="F11" s="7" t="s">
        <v>460</v>
      </c>
      <c r="G11" s="1" t="s">
        <v>538</v>
      </c>
      <c r="J11" s="132"/>
      <c r="K11" s="141" t="s">
        <v>532</v>
      </c>
      <c r="L11" s="141" t="s">
        <v>539</v>
      </c>
      <c r="M11" s="141" t="s">
        <v>540</v>
      </c>
      <c r="N11" s="135" t="s">
        <v>157</v>
      </c>
      <c r="O11" s="135" t="s">
        <v>57</v>
      </c>
    </row>
    <row r="12" spans="1:15" ht="78" x14ac:dyDescent="0.35">
      <c r="D12" s="7" t="s">
        <v>420</v>
      </c>
      <c r="E12" s="10" t="s">
        <v>472</v>
      </c>
      <c r="F12" s="7" t="s">
        <v>465</v>
      </c>
      <c r="G12" s="1" t="s">
        <v>541</v>
      </c>
      <c r="J12" s="132"/>
      <c r="K12" s="142" t="s">
        <v>542</v>
      </c>
      <c r="L12" s="142" t="s">
        <v>543</v>
      </c>
      <c r="M12" s="142" t="s">
        <v>544</v>
      </c>
      <c r="N12" s="135" t="s">
        <v>164</v>
      </c>
      <c r="O12" s="136" t="s">
        <v>545</v>
      </c>
    </row>
    <row r="13" spans="1:15" ht="65" x14ac:dyDescent="0.35">
      <c r="D13" s="6" t="s">
        <v>188</v>
      </c>
      <c r="F13" s="6" t="s">
        <v>469</v>
      </c>
      <c r="G13" s="1" t="s">
        <v>190</v>
      </c>
      <c r="J13" s="132"/>
      <c r="K13" s="142" t="s">
        <v>542</v>
      </c>
      <c r="L13" s="142" t="s">
        <v>543</v>
      </c>
      <c r="M13" s="143" t="s">
        <v>462</v>
      </c>
      <c r="N13" s="135" t="s">
        <v>174</v>
      </c>
      <c r="O13" s="136" t="s">
        <v>141</v>
      </c>
    </row>
    <row r="14" spans="1:15" ht="52" x14ac:dyDescent="0.35">
      <c r="D14" s="7" t="s">
        <v>252</v>
      </c>
      <c r="F14" s="7" t="s">
        <v>473</v>
      </c>
      <c r="G14" s="1" t="s">
        <v>202</v>
      </c>
      <c r="J14" s="132"/>
      <c r="K14" s="142" t="s">
        <v>542</v>
      </c>
      <c r="L14" s="142" t="s">
        <v>543</v>
      </c>
      <c r="M14" s="143" t="s">
        <v>466</v>
      </c>
      <c r="N14" s="135" t="s">
        <v>190</v>
      </c>
      <c r="O14" s="136" t="s">
        <v>546</v>
      </c>
    </row>
    <row r="15" spans="1:15" ht="48" x14ac:dyDescent="0.35">
      <c r="D15" s="8" t="s">
        <v>463</v>
      </c>
      <c r="G15" s="1" t="s">
        <v>209</v>
      </c>
      <c r="J15" s="132"/>
      <c r="K15" s="142" t="s">
        <v>542</v>
      </c>
      <c r="L15" s="143" t="s">
        <v>547</v>
      </c>
      <c r="M15" s="143" t="s">
        <v>548</v>
      </c>
      <c r="N15" s="135" t="s">
        <v>202</v>
      </c>
      <c r="O15" s="135" t="s">
        <v>83</v>
      </c>
    </row>
    <row r="16" spans="1:15" ht="26" x14ac:dyDescent="0.35">
      <c r="D16" s="8" t="s">
        <v>467</v>
      </c>
      <c r="G16" s="1" t="s">
        <v>449</v>
      </c>
      <c r="J16" s="132"/>
      <c r="K16" s="142" t="s">
        <v>549</v>
      </c>
      <c r="L16" s="142" t="s">
        <v>550</v>
      </c>
      <c r="M16" s="142" t="s">
        <v>228</v>
      </c>
      <c r="N16" s="135" t="s">
        <v>209</v>
      </c>
      <c r="O16" s="136" t="s">
        <v>46</v>
      </c>
    </row>
    <row r="17" spans="4:15" ht="36" x14ac:dyDescent="0.35">
      <c r="D17" s="7" t="s">
        <v>471</v>
      </c>
      <c r="G17" s="1" t="s">
        <v>461</v>
      </c>
      <c r="J17" s="132"/>
      <c r="K17" s="142" t="s">
        <v>549</v>
      </c>
      <c r="L17" s="142" t="s">
        <v>551</v>
      </c>
      <c r="M17" s="142" t="s">
        <v>552</v>
      </c>
      <c r="N17" s="135" t="s">
        <v>553</v>
      </c>
      <c r="O17" s="137" t="s">
        <v>554</v>
      </c>
    </row>
    <row r="18" spans="4:15" ht="36" x14ac:dyDescent="0.35">
      <c r="G18" s="1" t="s">
        <v>463</v>
      </c>
      <c r="J18" s="132"/>
      <c r="K18" s="143" t="s">
        <v>555</v>
      </c>
      <c r="L18" s="142" t="s">
        <v>551</v>
      </c>
      <c r="M18" s="143" t="s">
        <v>556</v>
      </c>
      <c r="N18" s="135" t="s">
        <v>463</v>
      </c>
      <c r="O18" s="136" t="s">
        <v>557</v>
      </c>
    </row>
    <row r="19" spans="4:15" ht="24" x14ac:dyDescent="0.35">
      <c r="G19" s="1" t="s">
        <v>467</v>
      </c>
      <c r="J19" s="132"/>
      <c r="K19" s="143" t="s">
        <v>221</v>
      </c>
      <c r="L19" s="143" t="s">
        <v>221</v>
      </c>
      <c r="M19" s="143" t="s">
        <v>221</v>
      </c>
      <c r="N19" s="135" t="s">
        <v>231</v>
      </c>
      <c r="O19" s="136" t="s">
        <v>558</v>
      </c>
    </row>
    <row r="20" spans="4:15" ht="24" x14ac:dyDescent="0.35">
      <c r="G20" s="1" t="s">
        <v>474</v>
      </c>
      <c r="J20" s="132"/>
      <c r="K20" s="132"/>
      <c r="L20" s="132"/>
      <c r="M20" s="132"/>
      <c r="N20" s="135" t="s">
        <v>479</v>
      </c>
      <c r="O20" s="136" t="s">
        <v>559</v>
      </c>
    </row>
    <row r="21" spans="4:15" ht="26" x14ac:dyDescent="0.35">
      <c r="G21" s="12" t="s">
        <v>479</v>
      </c>
      <c r="J21" s="132"/>
      <c r="K21" s="132"/>
      <c r="L21" s="132"/>
      <c r="M21" s="132"/>
      <c r="N21" s="135" t="s">
        <v>474</v>
      </c>
      <c r="O21" s="136" t="s">
        <v>559</v>
      </c>
    </row>
    <row r="22" spans="4:15" x14ac:dyDescent="0.35">
      <c r="G22" s="13" t="s">
        <v>494</v>
      </c>
      <c r="J22" s="132"/>
      <c r="K22" s="132"/>
      <c r="L22" s="132"/>
      <c r="M22" s="132"/>
      <c r="N22" s="135" t="s">
        <v>494</v>
      </c>
      <c r="O22" s="136" t="s">
        <v>560</v>
      </c>
    </row>
    <row r="23" spans="4:15" x14ac:dyDescent="0.35">
      <c r="J23" s="132"/>
      <c r="K23" s="132"/>
      <c r="L23" s="132"/>
      <c r="M23" s="132"/>
      <c r="N23" s="135" t="s">
        <v>561</v>
      </c>
      <c r="O23" s="137" t="s">
        <v>562</v>
      </c>
    </row>
    <row r="24" spans="4:15" x14ac:dyDescent="0.35">
      <c r="J24" s="132"/>
      <c r="K24" s="132"/>
      <c r="L24" s="132"/>
      <c r="M24" s="132"/>
      <c r="N24" s="135"/>
      <c r="O24" s="136" t="s">
        <v>563</v>
      </c>
    </row>
    <row r="25" spans="4:15" x14ac:dyDescent="0.35">
      <c r="J25" s="132"/>
      <c r="K25" s="132"/>
      <c r="L25" s="132"/>
      <c r="M25" s="132"/>
      <c r="N25" s="135"/>
      <c r="O25" s="136" t="s">
        <v>115</v>
      </c>
    </row>
    <row r="26" spans="4:15" x14ac:dyDescent="0.35">
      <c r="J26" s="132"/>
      <c r="K26" s="132"/>
      <c r="L26" s="132"/>
      <c r="M26" s="132"/>
      <c r="N26" s="135"/>
      <c r="O26" s="136" t="s">
        <v>100</v>
      </c>
    </row>
    <row r="27" spans="4:15" x14ac:dyDescent="0.35">
      <c r="J27" s="132"/>
      <c r="K27" s="132"/>
      <c r="L27" s="132"/>
      <c r="M27" s="132"/>
      <c r="N27" s="135"/>
      <c r="O27" s="136" t="s">
        <v>188</v>
      </c>
    </row>
    <row r="28" spans="4:15" x14ac:dyDescent="0.35">
      <c r="J28" s="132"/>
      <c r="K28" s="132"/>
      <c r="L28" s="132"/>
      <c r="M28" s="132"/>
      <c r="N28" s="135"/>
      <c r="O28" s="135" t="s">
        <v>564</v>
      </c>
    </row>
    <row r="29" spans="4:15" x14ac:dyDescent="0.35">
      <c r="J29" s="132"/>
      <c r="K29" s="132"/>
      <c r="L29" s="132"/>
      <c r="M29" s="132"/>
      <c r="N29" s="135"/>
      <c r="O29" s="136" t="s">
        <v>565</v>
      </c>
    </row>
    <row r="30" spans="4:15" x14ac:dyDescent="0.35">
      <c r="J30" s="132"/>
      <c r="K30" s="132"/>
      <c r="L30" s="132"/>
      <c r="M30" s="132"/>
      <c r="N30" s="135"/>
      <c r="O30" s="136" t="s">
        <v>566</v>
      </c>
    </row>
    <row r="31" spans="4:15" x14ac:dyDescent="0.35">
      <c r="J31" s="132"/>
      <c r="K31" s="132"/>
      <c r="L31" s="132"/>
      <c r="M31" s="132"/>
      <c r="N31" s="135"/>
      <c r="O31" s="136" t="s">
        <v>156</v>
      </c>
    </row>
    <row r="32" spans="4:15" x14ac:dyDescent="0.35">
      <c r="J32" s="132"/>
      <c r="K32" s="132"/>
      <c r="L32" s="132"/>
      <c r="M32" s="132"/>
      <c r="N32" s="135"/>
      <c r="O32" s="136" t="s">
        <v>252</v>
      </c>
    </row>
    <row r="33" spans="10:15" x14ac:dyDescent="0.35">
      <c r="J33" s="132"/>
      <c r="K33" s="132"/>
      <c r="L33" s="132"/>
      <c r="M33" s="132"/>
      <c r="N33" s="135"/>
      <c r="O33" s="137" t="s">
        <v>567</v>
      </c>
    </row>
    <row r="34" spans="10:15" x14ac:dyDescent="0.35">
      <c r="J34" s="132"/>
      <c r="K34" s="132"/>
      <c r="L34" s="132"/>
      <c r="M34" s="132"/>
      <c r="N34" s="135"/>
      <c r="O34" s="137" t="s">
        <v>568</v>
      </c>
    </row>
    <row r="35" spans="10:15" x14ac:dyDescent="0.35">
      <c r="J35" s="132"/>
      <c r="K35" s="132"/>
      <c r="L35" s="132"/>
      <c r="M35" s="132"/>
      <c r="N35" s="135"/>
      <c r="O35" s="137" t="s">
        <v>569</v>
      </c>
    </row>
    <row r="36" spans="10:15" x14ac:dyDescent="0.35">
      <c r="J36" s="132"/>
      <c r="K36" s="132"/>
      <c r="L36" s="132"/>
      <c r="M36" s="132"/>
      <c r="N36" s="135"/>
      <c r="O36" s="136" t="s">
        <v>67</v>
      </c>
    </row>
    <row r="37" spans="10:15" x14ac:dyDescent="0.35">
      <c r="J37" s="132"/>
      <c r="K37" s="132"/>
      <c r="L37" s="132"/>
      <c r="M37" s="132"/>
      <c r="N37" s="135"/>
      <c r="O37" s="136" t="s">
        <v>229</v>
      </c>
    </row>
    <row r="38" spans="10:15" x14ac:dyDescent="0.35">
      <c r="J38" s="132"/>
      <c r="K38" s="132"/>
      <c r="L38" s="132"/>
      <c r="M38" s="132"/>
      <c r="N38" s="144"/>
      <c r="O38" s="136" t="s">
        <v>221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3" ma:contentTypeDescription="Create a new document." ma:contentTypeScope="" ma:versionID="c4c86039995fd545600f4dff5532c82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205fb5da7dbd150bc99aedb7f9bdae32"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2.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customXml/itemProps3.xml><?xml version="1.0" encoding="utf-8"?>
<ds:datastoreItem xmlns:ds="http://schemas.openxmlformats.org/officeDocument/2006/customXml" ds:itemID="{D4A31A19-FA1D-4231-973D-BE2230295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PES-PEI 2024 </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LAURA VIVIANNE BERMUDEZ FRANCO</cp:lastModifiedBy>
  <cp:revision/>
  <dcterms:created xsi:type="dcterms:W3CDTF">2024-02-14T15:50:12Z</dcterms:created>
  <dcterms:modified xsi:type="dcterms:W3CDTF">2025-01-30T16:07:30Z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