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Y:\1500 ATENCIÓN AUDITORÍA FISCAL CGR\15.46. ATENCIÓN REQUERIMIENTOS ENTES DE CONTROL 2025\1.3 CGR - AUDITORIA FINANCIERA V. 2024\23. Planes de mejora\"/>
    </mc:Choice>
  </mc:AlternateContent>
  <xr:revisionPtr revIDLastSave="0" documentId="13_ncr:1_{BF223761-D6A0-4082-B166-3F089603AD27}" xr6:coauthVersionLast="47" xr6:coauthVersionMax="47" xr10:uidLastSave="{00000000-0000-0000-0000-000000000000}"/>
  <bookViews>
    <workbookView xWindow="-105" yWindow="0" windowWidth="10455" windowHeight="10905" xr2:uid="{00000000-000D-0000-FFFF-FFFF00000000}"/>
  </bookViews>
  <sheets>
    <sheet name="400 F14.1  PLANES DE MEJORAM..."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11" i="1" l="1"/>
  <c r="Q11" i="1"/>
  <c r="S12" i="1"/>
  <c r="Q12" i="1"/>
  <c r="Q13" i="1" s="1"/>
  <c r="M23" i="1" l="1"/>
  <c r="M14" i="1"/>
  <c r="M13" i="1"/>
</calcChain>
</file>

<file path=xl/sharedStrings.xml><?xml version="1.0" encoding="utf-8"?>
<sst xmlns="http://schemas.openxmlformats.org/spreadsheetml/2006/main" count="125" uniqueCount="106">
  <si>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</si>
  <si>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</si>
  <si>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</si>
  <si>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</si>
  <si>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</si>
  <si>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</si>
  <si>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</si>
  <si>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</si>
  <si>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</si>
  <si>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</si>
  <si>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</si>
  <si>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</si>
  <si>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</si>
  <si>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</si>
  <si>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</si>
  <si>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</si>
  <si>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</si>
  <si>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</si>
  <si>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</si>
  <si>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</si>
  <si>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</si>
  <si>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</si>
  <si>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</si>
  <si>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</si>
  <si>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H-1</t>
  </si>
  <si>
    <t>Revisado el reporte de operaciones recíprocas en el aplicativo CHIP a diciembre 31 de 2024, se evidenció que los saldos reportados por el Ministerio presentan diferencias respecto de los valores recíprocos registrados por las diferentes entidades del sector público y las entidades obligadas a reportar ante la Contaduría General de la Nación.</t>
  </si>
  <si>
    <t>Las actividades realizadas no han sido efectivas, para la vigencia 2024 se presentan diferencias respecto de los valores recíprocos registrados por las diferentes entidades del sector público y las entidades obligadas a reportar ante la CGN, impidiendo que la información contable cumpla con las características de relevancia, representación fiel de que trata el marco conceptual</t>
  </si>
  <si>
    <t xml:space="preserve">Realizar la circularización trimestral de operaciones recíprocas con el FORMATO CONCILIACIÓN DE OPERACIONES RECÍPROCAS T-GF-F-08. para ser firmado por las dos entidades.
</t>
  </si>
  <si>
    <t xml:space="preserve">Circularización trimestral de los valores reportadas en el CHIP adjuntando FORMATO CONCILIACIÓN DE OPERACIONES RECÍPROCAS T-GF-F-08. 
</t>
  </si>
  <si>
    <t>Responsable GGFC</t>
  </si>
  <si>
    <t>Revisado el reporte de operaciones reciprocas en el aplicativo CHIP a diciembre 31 de 2024, se evidenció que los saldos reportados por el Ministerio presentan diferencias respecto de los valores recíprocos registrados por las diferentes entidades del sector público y las entidades obligadas a reportar ante la Contaduría General de la Nación.</t>
  </si>
  <si>
    <t>Las actividades realizadas no han sido efectivas, para la vigencia 2024 se presentan diferencias respecto de los valores recíprocos registrados por las diferentes entidades del sector público y las entidades obligadas a reportar ante la CGN, impidiendo que la información contable cumpla con las características de relevancia, representación fiel de que trata el marco conceptúa.</t>
  </si>
  <si>
    <t>H-2</t>
  </si>
  <si>
    <t>Verificadas las respuestas dadas por las 35 comercializadores de energía y gas, con el fin de determinar los valores pendientes por cobrar por concepto de subsidios se evidencia que el valor registrado en las cuentas por pagar del Ministerio, es inferior al valor reportado por las empresas, cuyo monto generando una diferencia por valor de $1.605.860.164.677,34</t>
  </si>
  <si>
    <t>Debilidades en el seguimiento y control a los saldos contables adeudados y a deficiencias en la conciliación de la información entre las áreas de Contabilidad, Dirección de Energía y Dirección de Hidrocarburos, así como a la falta de comunicación con las comercializadoras, lo cual conllevó a que se presente una subestimación de las cuentas por pagar por valor de $1.605.860.164.677,34</t>
  </si>
  <si>
    <t>Solicitar mesa de trabajo para contextualizar el caso ante la Contaduría General de la Nación</t>
  </si>
  <si>
    <t>Se solicitará por parte del Grupo de Gestión Financiera y Contable -GGFC una mesa de trabajo para contextualizar a la Contaduría General de la Nación -CGN sobre el caso, antes de proceder a solicitar el concepto o procedimiento contable para el registro de subsidios de energía y gas</t>
  </si>
  <si>
    <t>Solicitud Mesa de trabajo.
Lista de asistencia a la mesa de trabajo.</t>
  </si>
  <si>
    <t>Responsable GGFC pero se requiere la participación de los grupos de subsidios de la Dirección de Energía y la Dirección de Hidrocarburos</t>
  </si>
  <si>
    <t xml:space="preserve">Solicitar concepto o procedimiento a la CGN </t>
  </si>
  <si>
    <t>Solicitud de concepto o procedimiento</t>
  </si>
  <si>
    <t>H-6</t>
  </si>
  <si>
    <t>Publicación en SECOP I Contrato GGC-620-2019</t>
  </si>
  <si>
    <t>Falta de lineamiento de que documentos deben cargarse, producto de créditos y regidos por contratación con organismos internacionales</t>
  </si>
  <si>
    <t>Cargue de los documentos del contrato GGC-620-2019</t>
  </si>
  <si>
    <t>Cargar el expediente contractual en la plataforma SECOP I correspondiente al contrato GGC-620-2019</t>
  </si>
  <si>
    <t>Expediente contractual cargado</t>
  </si>
  <si>
    <t>Responsable GGC</t>
  </si>
  <si>
    <t>Diseñar un instructivo o guía donde se indique los documentos, tiempos y responsables que deben ser cargados en SECOP respecto a la Contratación con Organismos Internacionales</t>
  </si>
  <si>
    <t>Instructivo o Guía formalizado en el SIG</t>
  </si>
  <si>
    <t>H-7</t>
  </si>
  <si>
    <t>Según circularización se determino que los valores pendientes por cobrar al Ministerio con corte a 31/12/2023 de . – CEDENAR, por la custodia de los activos pertenecientes a las centrales de generación ubicadas en las localidades de Olaya Herrera , Francisco Pizarro  y Santa Bárbara de Iscuande no están registradas como cuentas por pagar en el Ministerio</t>
  </si>
  <si>
    <t>La situación descrita se presentó por deficiencias en la conciliación de la información entre las áreas de contabilidad y la Dirección de Energía, máxime cuando son deudas causadas desde la vigencia 2019. Ocasionando que en los estados financieros las cuentas por pagar al cierre de la vigencia 2023 se encuentren subestimadas en 21.960.882.278.</t>
  </si>
  <si>
    <t>Responsable GGFC pero se requiere la participación de la  Dirección de Energía.</t>
  </si>
  <si>
    <t>1 SUSCRIPCIÓN DEL PLAN DE MEJORAMIENTO</t>
  </si>
  <si>
    <t>2 AVANCE ó SEGUIMIENTO DEL PLAN DE MEJORAMIENTO</t>
  </si>
  <si>
    <t>H-5</t>
  </si>
  <si>
    <t>El Decreto 1068 de 2015 Artículo 2.8.1.7.1.10. establece la caducidad de las vigencias futuras y los avales fiscales, de la informacion suministrada se evidencio (15) oficios emitidos por Minhacienda  mediante los cuales autoriza el uso de VF ordinarias  2024, por $244.423, comprometiendo $122.463 se liberaron $15.647 expirando al cierre de la vigencia auditada la suma de $106.312</t>
  </si>
  <si>
    <t xml:space="preserve">
Situación generada por la falta de gestión del Ministerio para la ejecución de los recursos aprobados, ocasionando que se limite el espacio de maniobra fiscal de cada vigencia, conforme con lo expuesto se configura una falta disciplinaria consagrada en el art 38 numeral 1 de la Ley 1952 de 2019</t>
  </si>
  <si>
    <t>Comunicaciones y Reuniones</t>
  </si>
  <si>
    <t>Procedimiento Actualizado</t>
  </si>
  <si>
    <t>Ejercer por parte de la Subdirección Administrativa y Financiera  el control y seguimiento del uso de los cupos de vigencias futuras autorizadas por Minhacienda con el apoyo de la Oficina de Planeación y Gestión Internacional, asegurando las liberaciones de los saldos de los cupos no utilizados.</t>
  </si>
  <si>
    <t>Remitir comunicaciones a las dependencias informando la necesidad de dar tramite oportuno a la solicitud de cupos y  la asignación de los mismos para VF, promoviendo su ejecución y/o su liberación. 
Continuar con el seguimiento en las reuniones mensuales de ejecucion presupuestal. Planeación reportará los soportes de las liberaciones, una vez aprobadas.</t>
  </si>
  <si>
    <t>Actualizar el procedimiento de vigencias futuras, con el apoyo de la Oficina de Planeación y Gestión Internacional, frente a las liberaciones oportunas de los cupos no utilizados, respecto al marco normativo del hallazgo, establecido en el Artículo 2.8.1.7.1.10. del Decreto 1068 de 2015,  que establece la Caducidad de las vigencias futuras.</t>
  </si>
  <si>
    <t>Responsable GP</t>
  </si>
  <si>
    <t xml:space="preserve">Responsable GP </t>
  </si>
  <si>
    <t xml:space="preserve">3
</t>
  </si>
  <si>
    <t xml:space="preserve">Soportes de Circularización, incluyendo formato de conciliación de operaciones recíprocas con las entidades a conciliar
</t>
  </si>
  <si>
    <t>Oficio trimestral a la CGN trimestral relacionando las entidades con las que no ha sido posible comunicación o conciliación.</t>
  </si>
  <si>
    <t>Oficio CGN</t>
  </si>
  <si>
    <t xml:space="preserve">Solicitar a la Contaduria General de la Nacion un concepto o procedimiento (Según considere la CGN después de la mesa de trabajo de contextualización) para definir el tratamiento contable de registro de subsidios de energía y gas por parte del Ministerio y de las empresas. </t>
  </si>
  <si>
    <t>Remitir oficio por medio del sistema de gestión documental a la Contaduría General de la Nación - CGN relacionando las entidades con las que no ha sido posible comunicación o conciliación.</t>
  </si>
  <si>
    <t>Actualizar el procedimiento de vigencias futuras, frente a las liberaciones oportunas de los cupos no utilizados.</t>
  </si>
  <si>
    <t>Estructurar un instructivo o guia respecto al la Contratación con Organismos Intenacionales</t>
  </si>
  <si>
    <t>Solicitud de información mediante oficio que soporte análisis de cuentas remitida a la Dirección de Energía</t>
  </si>
  <si>
    <t>Solicitar mediante oficio a la Dirección de Energía la información que soporte el análisis y registro de las cuentas, ya sea como cuenta por pagar o provisión contable.</t>
  </si>
  <si>
    <t xml:space="preserve">Se solicitará mediante oficio  la información que soporte el análisis y registro ya sea como cuenta por pagar o provisión contable por parte del Ministerio a la Dirección de Energía. </t>
  </si>
  <si>
    <t>Hallazgo No 02
Subestimación en la cuenta Cuentas por Pagar – Subsidios</t>
  </si>
  <si>
    <t xml:space="preserve">Debilidades en el seguimiento y control a los saldos contables adeudados y a deficiencias en la conciliación de la información entre las áreas de Contabilidad y la Dirección de Energía </t>
  </si>
  <si>
    <t>Conocer y validar concepto o procedimiento emitido por la Contaduría General y, realizar los ajustes procedimentales o normativos que se requieran</t>
  </si>
  <si>
    <t>Realizar mesa de trabajo con el Grupo de Gestión Financiera y contable a fin de conocer y validar concepto o procedimiento emitido por la Contaduría General de la Nación y a partir de lo definido, realizar los ajustes procedimentales o normativos que se requieran para garantizar el flujo de la información financiera y el debido proceso</t>
  </si>
  <si>
    <t>Mesa de trabajo o reunión</t>
  </si>
  <si>
    <t>El responsable de la actividad será el Grupo de Subsidios de la DEE</t>
  </si>
  <si>
    <t>Hallazgo No 03. Sobrestimación de la cuenta propiedades planta y equipo.</t>
  </si>
  <si>
    <t>Falta de seguimiento y control a los activos construidos con recursos de diferentes fondos</t>
  </si>
  <si>
    <t>Realizar la clasificación de los activos y generación de los  inventarios correspondientes y el seguimiento y control de los mismos</t>
  </si>
  <si>
    <t>Consolidar la información necesaria para construir los inventarios de los contratos PRONE: 096-2013 y 226-2012, FAER: 107-2013, FAZNI: 208- 2013 y 299-2014</t>
  </si>
  <si>
    <t xml:space="preserve">Inventario por proyecto.  
 Número de Contratos con inventario/Número de contratos que requieren inventario </t>
  </si>
  <si>
    <t>El responsable de la actividad será el Grupo de supervisión  de la DEE</t>
  </si>
  <si>
    <t>Realizar la clasificación de los activos y generación de los  inventarios correspondientes y el seguimiento y control de los mismos.  Mediante el formato de informe   de AOM que presenta el OR, verificar actualización del estado del inventario</t>
  </si>
  <si>
    <t xml:space="preserve">Reiterar solicitud a los operadores a fin de  recibir los informes de AOM requeridos, para el seguimiento y control de los Activos por parte del grupo de Supervisión de la Dirección de Energía Eléctrica y realizar los ajustes a los Activos correspondientes. </t>
  </si>
  <si>
    <t xml:space="preserve">Comunicado de solicitud de Reporte periódico dirigido a los  operadores </t>
  </si>
  <si>
    <t>Hallazgo No 08. Subestimación en la cuenta propiedad, planta y equipo</t>
  </si>
  <si>
    <t>Deficiencias en el control interno contable frente al registro y control de los bienes y elementos adquiridos en el marco de los contratos y convenios suscritos por el Ministerio de Minas y Energía, y entregados al operador a través de contrato especial.</t>
  </si>
  <si>
    <t xml:space="preserve">Construir el inventario del contrato FAZNI-GSA-057-2009 y remitir la información correspondiente al grupo de  contabilidad  y almacén de la SAF </t>
  </si>
  <si>
    <t>Construir   el inventario del contrato  FAZNI-GSA-057-2009 y remitir dicha información a la SAF para que sea ingresado en el almacén del MME y así se pueda soportar los activos del contrato AOM GGC-680-2017 de AOM</t>
  </si>
  <si>
    <t>Inventario del contrato FAZNI-GSA-057-2009 y remisión a contabilidad de la SAF</t>
  </si>
  <si>
    <t>H-3</t>
  </si>
  <si>
    <t>H-4</t>
  </si>
  <si>
    <t xml:space="preserve">Analizada la respuesta dada por la entidad mediante oficio del 25 de abril de 2025,
la entidad reconoce que dicho reporte obedece a un error involuntario y
corresponde a un infortunado error generado, con ocasión al valor reportado. </t>
  </si>
  <si>
    <t>Situación generada por la falta de conciliación entre las áreas responsables de la
rendición de la cuenta, ocasionando inexactitud en las cifras reportadas por el sujeto
de control.</t>
  </si>
  <si>
    <t xml:space="preserve">Realizar mesas de trabajo entre la Oficina Aserora Jurídica y el Grupo de Gestión Financiera y Contable, con el fin de poder crear y un instructivo guía, sobre el paso a paso que se debe seguir para el diligenciamiento del formato F9 del SIRECI, con el fin de poder mitigar cualquier error en el diligenciamiento de la información.   </t>
  </si>
  <si>
    <t>MESAS DE TRABAJO PARA CREACIÓN DE INTRUCTIVO</t>
  </si>
  <si>
    <t>INSTRUCTIVO</t>
  </si>
  <si>
    <t>Auditoria Financiera vigencia 2024- OAJ</t>
  </si>
  <si>
    <t>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</si>
</sst>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0;[Red]0"/>
  </numFmts>
  <fonts count="11" x14ac:knownFonts="1">
    <font>
      <sz val="11"/>
      <color indexed="8"/>
      <name val="Calibri"/>
      <family val="2"/>
      <scheme val="minor"/>
    </font>
    <font>
      <sz val="11"/>
      <color theme="1"/>
      <name val="Calibri"/>
      <family val="2"/>
      <scheme val="minor"/>
    </font>
    <font>
      <sz val="11"/>
      <color theme="1"/>
      <name val="Calibri"/>
      <family val="2"/>
      <scheme val="minor"/>
    </font>
    <font>
      <sz val="11"/>
      <name val="Calibri"/>
      <family val="2"/>
      <scheme val="minor"/>
    </font>
    <font>
      <sz val="8"/>
      <name val="Calibri"/>
      <family val="2"/>
      <scheme val="minor"/>
    </font>
    <font>
      <b/>
      <sz val="11"/>
      <color indexed="9"/>
      <name val="Calibri"/>
      <family val="2"/>
      <scheme val="minor"/>
    </font>
    <font>
      <b/>
      <sz val="11"/>
      <color indexed="8"/>
      <name val="Calibri"/>
      <family val="2"/>
      <scheme val="minor"/>
    </font>
    <font>
      <sz val="11"/>
      <color rgb="FF000000"/>
      <name val="Calibri"/>
      <family val="2"/>
      <scheme val="minor"/>
    </font>
    <font>
      <sz val="10"/>
      <name val="Arial"/>
      <family val="2"/>
    </font>
    <font>
      <sz val="11"/>
      <color indexed="8"/>
      <name val="Calibri"/>
      <family val="2"/>
      <scheme val="minor"/>
    </font>
    <font>
      <sz val="11"/>
      <color indexed="8"/>
      <name val="Aptos"/>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
      <patternFill patternType="solid">
        <fgColor rgb="FFFFFFFF"/>
        <bgColor rgb="FF000000"/>
      </patternFill>
    </fill>
    <fill>
      <patternFill patternType="solid">
        <fgColor theme="0"/>
      </patternFill>
    </fill>
  </fills>
  <borders count="9">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9" fillId="0" borderId="0" applyFont="0" applyFill="0" applyBorder="0" applyAlignment="0" applyProtection="0"/>
  </cellStyleXfs>
  <cellXfs count="56">
    <xf numFmtId="0" fontId="0" fillId="0" borderId="0" xfId="0"/>
    <xf numFmtId="0" fontId="3" fillId="5" borderId="4" xfId="0" applyFont="1" applyFill="1" applyBorder="1" applyAlignment="1">
      <alignment vertical="center" wrapText="1"/>
    </xf>
    <xf numFmtId="0" fontId="3" fillId="5" borderId="4" xfId="0" applyFont="1" applyFill="1" applyBorder="1" applyAlignment="1">
      <alignment horizontal="center" vertical="center" wrapText="1"/>
    </xf>
    <xf numFmtId="0" fontId="3" fillId="4" borderId="4" xfId="0" applyFont="1" applyFill="1" applyBorder="1" applyAlignment="1">
      <alignment horizontal="center" vertical="center" wrapText="1" shrinkToFit="1"/>
    </xf>
    <xf numFmtId="0" fontId="3" fillId="4" borderId="4" xfId="0" applyFont="1" applyFill="1" applyBorder="1" applyAlignment="1" applyProtection="1">
      <alignment horizontal="center" vertical="center" wrapText="1"/>
      <protection locked="0"/>
    </xf>
    <xf numFmtId="164" fontId="3" fillId="4" borderId="4" xfId="0" applyNumberFormat="1" applyFont="1" applyFill="1" applyBorder="1" applyAlignment="1" applyProtection="1">
      <alignment horizontal="center" vertical="center" wrapText="1"/>
      <protection locked="0"/>
    </xf>
    <xf numFmtId="165" fontId="3" fillId="4" borderId="4" xfId="0" applyNumberFormat="1" applyFont="1" applyFill="1" applyBorder="1" applyAlignment="1">
      <alignment horizontal="center" vertical="center" wrapText="1"/>
    </xf>
    <xf numFmtId="0" fontId="3" fillId="4" borderId="4" xfId="0" applyFont="1" applyFill="1" applyBorder="1" applyAlignment="1">
      <alignment vertical="center" wrapText="1"/>
    </xf>
    <xf numFmtId="0" fontId="3" fillId="4" borderId="4" xfId="0" applyFont="1" applyFill="1" applyBorder="1" applyAlignment="1">
      <alignment horizontal="center" vertical="center" wrapText="1"/>
    </xf>
    <xf numFmtId="0" fontId="5" fillId="2" borderId="1" xfId="0" applyFont="1" applyFill="1" applyBorder="1" applyAlignment="1">
      <alignment horizontal="center" vertical="center"/>
    </xf>
    <xf numFmtId="0" fontId="0" fillId="0" borderId="0" xfId="0" applyAlignment="1">
      <alignment wrapText="1"/>
    </xf>
    <xf numFmtId="164" fontId="6" fillId="3" borderId="2"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0" fillId="3" borderId="4" xfId="0" applyFill="1" applyBorder="1" applyAlignment="1" applyProtection="1">
      <alignment horizontal="center" vertical="center" wrapText="1"/>
      <protection locked="0"/>
    </xf>
    <xf numFmtId="0" fontId="0" fillId="3" borderId="4" xfId="0" applyFill="1" applyBorder="1" applyAlignment="1" applyProtection="1">
      <alignment horizontal="center" vertical="center"/>
      <protection locked="0"/>
    </xf>
    <xf numFmtId="164" fontId="0" fillId="3" borderId="4" xfId="0" applyNumberFormat="1" applyFill="1" applyBorder="1" applyAlignment="1" applyProtection="1">
      <alignment horizontal="center" vertical="center"/>
      <protection locked="0"/>
    </xf>
    <xf numFmtId="0" fontId="0" fillId="3" borderId="4" xfId="0" applyFill="1" applyBorder="1" applyAlignment="1">
      <alignment horizontal="center" vertical="center"/>
    </xf>
    <xf numFmtId="0" fontId="0" fillId="0" borderId="4" xfId="0" applyBorder="1" applyAlignment="1">
      <alignment wrapText="1"/>
    </xf>
    <xf numFmtId="0" fontId="0" fillId="0" borderId="4" xfId="0" applyBorder="1"/>
    <xf numFmtId="0" fontId="0" fillId="3" borderId="4" xfId="0" applyFill="1" applyBorder="1" applyAlignment="1" applyProtection="1">
      <alignment vertical="center"/>
      <protection locked="0"/>
    </xf>
    <xf numFmtId="0" fontId="0" fillId="0" borderId="4" xfId="0" applyBorder="1" applyAlignment="1">
      <alignment horizontal="center" vertical="center" wrapText="1"/>
    </xf>
    <xf numFmtId="9" fontId="0" fillId="3" borderId="4" xfId="0" applyNumberFormat="1" applyFill="1" applyBorder="1" applyAlignment="1" applyProtection="1">
      <alignment horizontal="center" vertical="center"/>
      <protection locked="0"/>
    </xf>
    <xf numFmtId="0" fontId="0" fillId="0" borderId="5" xfId="0" applyBorder="1" applyAlignment="1" applyProtection="1">
      <alignment vertical="center" wrapText="1"/>
      <protection locked="0"/>
    </xf>
    <xf numFmtId="0" fontId="7" fillId="0" borderId="4" xfId="0" applyFont="1" applyBorder="1" applyAlignment="1" applyProtection="1">
      <alignment horizontal="center" vertical="center" wrapText="1"/>
      <protection locked="0"/>
    </xf>
    <xf numFmtId="1" fontId="2" fillId="0" borderId="4" xfId="0" applyNumberFormat="1" applyFont="1" applyBorder="1" applyAlignment="1" applyProtection="1">
      <alignment horizontal="center" vertical="center" wrapText="1"/>
      <protection locked="0"/>
    </xf>
    <xf numFmtId="14" fontId="8" fillId="4" borderId="6" xfId="0" applyNumberFormat="1" applyFont="1" applyFill="1" applyBorder="1" applyAlignment="1">
      <alignment horizontal="center" vertical="center" wrapText="1"/>
    </xf>
    <xf numFmtId="14" fontId="8" fillId="4" borderId="7" xfId="0" applyNumberFormat="1" applyFont="1" applyFill="1" applyBorder="1" applyAlignment="1">
      <alignment horizontal="center" vertical="center" wrapText="1"/>
    </xf>
    <xf numFmtId="14" fontId="8" fillId="0" borderId="7" xfId="0" applyNumberFormat="1" applyFont="1" applyBorder="1" applyAlignment="1">
      <alignment horizontal="center" vertical="center" wrapText="1"/>
    </xf>
    <xf numFmtId="43" fontId="0" fillId="0" borderId="0" xfId="1" applyFont="1"/>
    <xf numFmtId="0" fontId="0" fillId="0" borderId="4" xfId="0" applyBorder="1" applyAlignment="1" applyProtection="1">
      <alignment vertical="center" wrapText="1"/>
      <protection locked="0"/>
    </xf>
    <xf numFmtId="0" fontId="0" fillId="0" borderId="4" xfId="0" applyBorder="1" applyAlignment="1" applyProtection="1">
      <alignment horizontal="center" vertical="center" wrapText="1"/>
      <protection locked="0"/>
    </xf>
    <xf numFmtId="164" fontId="2" fillId="0" borderId="4" xfId="0" applyNumberFormat="1" applyFont="1" applyBorder="1" applyAlignment="1" applyProtection="1">
      <alignment horizontal="center" vertical="center" wrapText="1"/>
      <protection locked="0"/>
    </xf>
    <xf numFmtId="164" fontId="3" fillId="0" borderId="4" xfId="0" applyNumberFormat="1" applyFont="1" applyBorder="1" applyAlignment="1" applyProtection="1">
      <alignment horizontal="center" vertical="center" wrapText="1"/>
      <protection locked="0"/>
    </xf>
    <xf numFmtId="0" fontId="3" fillId="0" borderId="4" xfId="0" applyFont="1" applyBorder="1" applyAlignment="1">
      <alignment horizontal="center" vertical="center" wrapText="1"/>
    </xf>
    <xf numFmtId="0" fontId="7" fillId="0" borderId="4" xfId="0" applyFont="1" applyBorder="1" applyAlignment="1">
      <alignment horizontal="left" vertical="center" wrapText="1"/>
    </xf>
    <xf numFmtId="0" fontId="7" fillId="0" borderId="4" xfId="0" applyFont="1" applyBorder="1" applyAlignment="1">
      <alignment horizontal="center" vertical="center" wrapText="1"/>
    </xf>
    <xf numFmtId="0" fontId="7" fillId="0" borderId="4" xfId="0" applyFont="1" applyBorder="1" applyAlignment="1" applyProtection="1">
      <alignment vertical="center" wrapText="1"/>
      <protection locked="0"/>
    </xf>
    <xf numFmtId="0" fontId="3" fillId="0" borderId="4" xfId="0" applyFont="1" applyBorder="1" applyAlignment="1">
      <alignment horizontal="justify" vertical="center" wrapText="1"/>
    </xf>
    <xf numFmtId="0" fontId="3" fillId="0" borderId="4" xfId="0" applyFont="1" applyBorder="1" applyAlignment="1" applyProtection="1">
      <alignment horizontal="center" vertical="center" wrapText="1"/>
      <protection locked="0"/>
    </xf>
    <xf numFmtId="0" fontId="3" fillId="0" borderId="4" xfId="0" applyFont="1" applyBorder="1" applyAlignment="1">
      <alignment vertical="center" wrapText="1"/>
    </xf>
    <xf numFmtId="1" fontId="0" fillId="3" borderId="4" xfId="0" applyNumberFormat="1" applyFill="1" applyBorder="1" applyAlignment="1" applyProtection="1">
      <alignment horizontal="center" vertical="center"/>
      <protection locked="0"/>
    </xf>
    <xf numFmtId="0" fontId="7" fillId="3" borderId="4" xfId="0" applyFont="1" applyFill="1" applyBorder="1" applyAlignment="1" applyProtection="1">
      <alignment horizontal="center" vertical="center" wrapText="1"/>
      <protection locked="0"/>
    </xf>
    <xf numFmtId="0" fontId="7" fillId="3" borderId="4" xfId="0" applyFont="1" applyFill="1" applyBorder="1" applyAlignment="1" applyProtection="1">
      <alignment horizontal="center" vertical="center"/>
      <protection locked="0"/>
    </xf>
    <xf numFmtId="0" fontId="0" fillId="0" borderId="1" xfId="0" applyBorder="1" applyAlignment="1">
      <alignment horizontal="center" vertical="center"/>
    </xf>
    <xf numFmtId="0" fontId="0" fillId="6" borderId="1" xfId="0" applyFill="1" applyBorder="1" applyAlignment="1" applyProtection="1">
      <alignment horizontal="center" vertical="center"/>
      <protection locked="0"/>
    </xf>
    <xf numFmtId="0" fontId="10" fillId="0" borderId="1" xfId="0" applyFont="1" applyBorder="1" applyAlignment="1">
      <alignment horizontal="justify"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xf>
    <xf numFmtId="14" fontId="10" fillId="0" borderId="1" xfId="0" applyNumberFormat="1" applyFont="1" applyBorder="1" applyAlignment="1">
      <alignment horizontal="center" vertical="center"/>
    </xf>
    <xf numFmtId="0" fontId="0" fillId="3" borderId="4" xfId="0" applyFill="1" applyBorder="1" applyAlignment="1" applyProtection="1">
      <alignment horizontal="justify" vertical="center" wrapText="1"/>
      <protection locked="0"/>
    </xf>
    <xf numFmtId="0" fontId="0" fillId="3" borderId="8" xfId="0" applyFill="1" applyBorder="1" applyAlignment="1" applyProtection="1">
      <alignment horizontal="justify" vertical="center" wrapText="1"/>
      <protection locked="0"/>
    </xf>
    <xf numFmtId="1" fontId="1" fillId="0" borderId="4" xfId="0" applyNumberFormat="1" applyFont="1" applyBorder="1" applyAlignment="1" applyProtection="1">
      <alignment horizontal="center" vertical="center" wrapText="1"/>
      <protection locked="0"/>
    </xf>
    <xf numFmtId="0" fontId="5"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51009"/>
  <sheetViews>
    <sheetView tabSelected="1" zoomScale="58" zoomScaleNormal="58" workbookViewId="0">
      <pane xSplit="3" ySplit="10" topLeftCell="M24" activePane="bottomRight" state="frozen"/>
      <selection pane="topRight" activeCell="D1" sqref="D1"/>
      <selection pane="bottomLeft" activeCell="A12" sqref="A12"/>
      <selection pane="bottomRight" activeCell="D11" sqref="D11:O24"/>
    </sheetView>
  </sheetViews>
  <sheetFormatPr baseColWidth="10" defaultColWidth="9.28515625" defaultRowHeight="15" x14ac:dyDescent="0.25"/>
  <cols>
    <col min="2" max="2" width="16" customWidth="1"/>
    <col min="3" max="3" width="27" customWidth="1"/>
    <col min="4" max="4" width="21" customWidth="1"/>
    <col min="5" max="5" width="29" customWidth="1"/>
    <col min="6" max="6" width="38.7109375" customWidth="1"/>
    <col min="7" max="7" width="47.5703125" style="10" customWidth="1"/>
    <col min="8" max="8" width="36.7109375"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17" width="11.5703125" bestFit="1" customWidth="1"/>
  </cols>
  <sheetData>
    <row r="1" spans="1:19" x14ac:dyDescent="0.25">
      <c r="B1" s="9" t="s">
        <v>0</v>
      </c>
      <c r="C1" s="9">
        <v>53</v>
      </c>
      <c r="D1" s="9" t="s">
        <v>1</v>
      </c>
    </row>
    <row r="2" spans="1:19" x14ac:dyDescent="0.25">
      <c r="B2" s="9" t="s">
        <v>2</v>
      </c>
      <c r="C2" s="9">
        <v>400</v>
      </c>
      <c r="D2" s="9" t="s">
        <v>3</v>
      </c>
    </row>
    <row r="3" spans="1:19" x14ac:dyDescent="0.25">
      <c r="B3" s="9" t="s">
        <v>4</v>
      </c>
      <c r="C3" s="9">
        <v>1</v>
      </c>
    </row>
    <row r="4" spans="1:19" x14ac:dyDescent="0.25">
      <c r="B4" s="9" t="s">
        <v>5</v>
      </c>
      <c r="C4" s="9">
        <v>463</v>
      </c>
    </row>
    <row r="5" spans="1:19" x14ac:dyDescent="0.25">
      <c r="B5" s="9" t="s">
        <v>6</v>
      </c>
      <c r="C5" s="11"/>
    </row>
    <row r="6" spans="1:19" x14ac:dyDescent="0.25">
      <c r="B6" s="9" t="s">
        <v>7</v>
      </c>
      <c r="C6" s="9">
        <v>0</v>
      </c>
      <c r="D6" s="9" t="s">
        <v>8</v>
      </c>
    </row>
    <row r="8" spans="1:19" x14ac:dyDescent="0.25">
      <c r="A8" s="9" t="s">
        <v>9</v>
      </c>
      <c r="B8" s="54" t="s">
        <v>10</v>
      </c>
      <c r="C8" s="55"/>
      <c r="D8" s="55"/>
      <c r="E8" s="55"/>
      <c r="F8" s="55"/>
      <c r="G8" s="55"/>
      <c r="H8" s="55"/>
      <c r="I8" s="55"/>
      <c r="J8" s="55"/>
      <c r="K8" s="55"/>
      <c r="L8" s="55"/>
      <c r="M8" s="55"/>
      <c r="N8" s="55"/>
      <c r="O8" s="55"/>
    </row>
    <row r="9" spans="1:19" x14ac:dyDescent="0.25">
      <c r="C9" s="9">
        <v>4</v>
      </c>
      <c r="D9" s="9">
        <v>8</v>
      </c>
      <c r="E9" s="9">
        <v>12</v>
      </c>
      <c r="F9" s="9">
        <v>16</v>
      </c>
      <c r="G9" s="12">
        <v>20</v>
      </c>
      <c r="H9" s="9">
        <v>24</v>
      </c>
      <c r="I9" s="9">
        <v>28</v>
      </c>
      <c r="J9" s="9">
        <v>31</v>
      </c>
      <c r="K9" s="9">
        <v>32</v>
      </c>
      <c r="L9" s="9">
        <v>36</v>
      </c>
      <c r="M9" s="9">
        <v>40</v>
      </c>
      <c r="N9" s="9">
        <v>44</v>
      </c>
      <c r="O9" s="9">
        <v>48</v>
      </c>
    </row>
    <row r="10" spans="1:19" x14ac:dyDescent="0.25">
      <c r="C10" s="13" t="s">
        <v>11</v>
      </c>
      <c r="D10" s="13" t="s">
        <v>12</v>
      </c>
      <c r="E10" s="13" t="s">
        <v>13</v>
      </c>
      <c r="F10" s="13" t="s">
        <v>14</v>
      </c>
      <c r="G10" s="14" t="s">
        <v>15</v>
      </c>
      <c r="H10" s="13" t="s">
        <v>16</v>
      </c>
      <c r="I10" s="13" t="s">
        <v>17</v>
      </c>
      <c r="J10" s="13" t="s">
        <v>18</v>
      </c>
      <c r="K10" s="13" t="s">
        <v>19</v>
      </c>
      <c r="L10" s="13" t="s">
        <v>20</v>
      </c>
      <c r="M10" s="13" t="s">
        <v>21</v>
      </c>
      <c r="N10" s="13" t="s">
        <v>22</v>
      </c>
      <c r="O10" s="13" t="s">
        <v>23</v>
      </c>
    </row>
    <row r="11" spans="1:19" ht="195" x14ac:dyDescent="0.25">
      <c r="A11" s="9">
        <v>6</v>
      </c>
      <c r="C11" s="15"/>
      <c r="D11" s="16" t="s">
        <v>24</v>
      </c>
      <c r="E11" s="15" t="s">
        <v>25</v>
      </c>
      <c r="F11" s="15" t="s">
        <v>26</v>
      </c>
      <c r="G11" s="15" t="s">
        <v>27</v>
      </c>
      <c r="H11" s="15" t="s">
        <v>28</v>
      </c>
      <c r="I11" s="15" t="s">
        <v>67</v>
      </c>
      <c r="J11" s="15" t="s">
        <v>66</v>
      </c>
      <c r="K11" s="17">
        <v>45824</v>
      </c>
      <c r="L11" s="17">
        <v>46112</v>
      </c>
      <c r="M11" s="42">
        <v>42</v>
      </c>
      <c r="N11" s="16"/>
      <c r="O11" s="15" t="s">
        <v>29</v>
      </c>
      <c r="Q11" s="30">
        <f>+L11-K11</f>
        <v>288</v>
      </c>
      <c r="S11">
        <f>9*4</f>
        <v>36</v>
      </c>
    </row>
    <row r="12" spans="1:19" ht="195" x14ac:dyDescent="0.25">
      <c r="A12" s="9">
        <v>6</v>
      </c>
      <c r="C12" s="15"/>
      <c r="D12" s="16" t="s">
        <v>24</v>
      </c>
      <c r="E12" s="15" t="s">
        <v>30</v>
      </c>
      <c r="F12" s="15" t="s">
        <v>31</v>
      </c>
      <c r="G12" s="15" t="s">
        <v>71</v>
      </c>
      <c r="H12" s="15" t="s">
        <v>68</v>
      </c>
      <c r="I12" s="15" t="s">
        <v>69</v>
      </c>
      <c r="J12" s="15">
        <v>3</v>
      </c>
      <c r="K12" s="17">
        <v>45824</v>
      </c>
      <c r="L12" s="17">
        <v>46112</v>
      </c>
      <c r="M12" s="42">
        <v>42</v>
      </c>
      <c r="N12" s="16"/>
      <c r="O12" s="15" t="s">
        <v>29</v>
      </c>
      <c r="Q12" s="30">
        <f>+L12-K12</f>
        <v>288</v>
      </c>
      <c r="S12">
        <f>9*4</f>
        <v>36</v>
      </c>
    </row>
    <row r="13" spans="1:19" ht="195" x14ac:dyDescent="0.25">
      <c r="A13" s="9">
        <v>6</v>
      </c>
      <c r="C13" s="15"/>
      <c r="D13" s="16" t="s">
        <v>32</v>
      </c>
      <c r="E13" s="15" t="s">
        <v>33</v>
      </c>
      <c r="F13" s="15" t="s">
        <v>34</v>
      </c>
      <c r="G13" s="15" t="s">
        <v>35</v>
      </c>
      <c r="H13" s="15" t="s">
        <v>36</v>
      </c>
      <c r="I13" s="43" t="s">
        <v>37</v>
      </c>
      <c r="J13" s="16">
        <v>1</v>
      </c>
      <c r="K13" s="17">
        <v>45824</v>
      </c>
      <c r="L13" s="17">
        <v>45930</v>
      </c>
      <c r="M13" s="42">
        <f>+(L13-K13)/7</f>
        <v>15.142857142857142</v>
      </c>
      <c r="N13" s="16"/>
      <c r="O13" s="15" t="s">
        <v>38</v>
      </c>
      <c r="Q13">
        <f>+Q12/7</f>
        <v>41.142857142857146</v>
      </c>
    </row>
    <row r="14" spans="1:19" ht="195" x14ac:dyDescent="0.25">
      <c r="A14" s="9">
        <v>7</v>
      </c>
      <c r="C14" s="15"/>
      <c r="D14" s="16" t="s">
        <v>32</v>
      </c>
      <c r="E14" s="15" t="s">
        <v>33</v>
      </c>
      <c r="F14" s="15" t="s">
        <v>34</v>
      </c>
      <c r="G14" s="15" t="s">
        <v>39</v>
      </c>
      <c r="H14" s="15" t="s">
        <v>70</v>
      </c>
      <c r="I14" s="44" t="s">
        <v>40</v>
      </c>
      <c r="J14" s="16">
        <v>1</v>
      </c>
      <c r="K14" s="17">
        <v>45824</v>
      </c>
      <c r="L14" s="17">
        <v>46022</v>
      </c>
      <c r="M14" s="42">
        <f>+(L14-K14)/7</f>
        <v>28.285714285714285</v>
      </c>
      <c r="N14" s="16"/>
      <c r="O14" s="15" t="s">
        <v>38</v>
      </c>
    </row>
    <row r="15" spans="1:19" ht="150" x14ac:dyDescent="0.25">
      <c r="A15" s="9"/>
      <c r="C15" s="15"/>
      <c r="D15" s="16" t="s">
        <v>32</v>
      </c>
      <c r="E15" s="15" t="s">
        <v>77</v>
      </c>
      <c r="F15" s="15" t="s">
        <v>78</v>
      </c>
      <c r="G15" s="51" t="s">
        <v>79</v>
      </c>
      <c r="H15" s="51" t="s">
        <v>80</v>
      </c>
      <c r="I15" s="16" t="s">
        <v>81</v>
      </c>
      <c r="J15" s="16">
        <v>1</v>
      </c>
      <c r="K15" s="17">
        <v>45839</v>
      </c>
      <c r="L15" s="17">
        <v>46022</v>
      </c>
      <c r="M15" s="16">
        <v>26</v>
      </c>
      <c r="N15" s="16"/>
      <c r="O15" s="15" t="s">
        <v>82</v>
      </c>
    </row>
    <row r="16" spans="1:19" ht="75" x14ac:dyDescent="0.25">
      <c r="A16" s="9"/>
      <c r="C16" s="15"/>
      <c r="D16" s="16" t="s">
        <v>97</v>
      </c>
      <c r="E16" s="15" t="s">
        <v>83</v>
      </c>
      <c r="F16" s="51" t="s">
        <v>84</v>
      </c>
      <c r="G16" s="51" t="s">
        <v>85</v>
      </c>
      <c r="H16" s="51" t="s">
        <v>86</v>
      </c>
      <c r="I16" s="15" t="s">
        <v>87</v>
      </c>
      <c r="J16" s="16">
        <v>106</v>
      </c>
      <c r="K16" s="17">
        <v>45812</v>
      </c>
      <c r="L16" s="17">
        <v>46542</v>
      </c>
      <c r="M16" s="16">
        <v>104</v>
      </c>
      <c r="N16" s="16"/>
      <c r="O16" s="15" t="s">
        <v>88</v>
      </c>
    </row>
    <row r="17" spans="1:15" ht="105" x14ac:dyDescent="0.25">
      <c r="A17" s="9"/>
      <c r="C17" s="15"/>
      <c r="D17" s="16" t="s">
        <v>97</v>
      </c>
      <c r="E17" s="15" t="s">
        <v>83</v>
      </c>
      <c r="F17" s="51" t="s">
        <v>84</v>
      </c>
      <c r="G17" s="10" t="s">
        <v>89</v>
      </c>
      <c r="H17" s="52" t="s">
        <v>90</v>
      </c>
      <c r="I17" s="15" t="s">
        <v>91</v>
      </c>
      <c r="J17" s="16">
        <v>6</v>
      </c>
      <c r="K17" s="17">
        <v>45812</v>
      </c>
      <c r="L17" s="17">
        <v>46542</v>
      </c>
      <c r="M17" s="16">
        <v>104</v>
      </c>
      <c r="N17" s="16"/>
      <c r="O17" s="15" t="s">
        <v>88</v>
      </c>
    </row>
    <row r="18" spans="1:15" ht="135" x14ac:dyDescent="0.25">
      <c r="A18" s="9"/>
      <c r="C18" s="15"/>
      <c r="D18" s="16" t="s">
        <v>98</v>
      </c>
      <c r="E18" s="15" t="s">
        <v>99</v>
      </c>
      <c r="F18" s="15" t="s">
        <v>100</v>
      </c>
      <c r="G18" s="15" t="s">
        <v>101</v>
      </c>
      <c r="H18" s="16" t="s">
        <v>102</v>
      </c>
      <c r="I18" s="16" t="s">
        <v>103</v>
      </c>
      <c r="J18" s="16">
        <v>2</v>
      </c>
      <c r="K18" s="17">
        <v>45833</v>
      </c>
      <c r="L18" s="17">
        <v>45861</v>
      </c>
      <c r="M18" s="16">
        <v>4</v>
      </c>
      <c r="N18" s="16"/>
      <c r="O18" s="15" t="s">
        <v>104</v>
      </c>
    </row>
    <row r="19" spans="1:15" ht="225" x14ac:dyDescent="0.25">
      <c r="A19" s="9"/>
      <c r="C19" s="15"/>
      <c r="D19" s="16" t="s">
        <v>56</v>
      </c>
      <c r="E19" s="47" t="s">
        <v>57</v>
      </c>
      <c r="F19" s="48" t="s">
        <v>58</v>
      </c>
      <c r="G19" s="47" t="s">
        <v>61</v>
      </c>
      <c r="H19" s="48" t="s">
        <v>62</v>
      </c>
      <c r="I19" s="49" t="s">
        <v>59</v>
      </c>
      <c r="J19" s="49">
        <v>7</v>
      </c>
      <c r="K19" s="17">
        <v>45824</v>
      </c>
      <c r="L19" s="50">
        <v>46022</v>
      </c>
      <c r="M19" s="49">
        <v>28</v>
      </c>
      <c r="N19" s="46"/>
      <c r="O19" s="45" t="s">
        <v>64</v>
      </c>
    </row>
    <row r="20" spans="1:15" ht="225" x14ac:dyDescent="0.25">
      <c r="A20" s="9"/>
      <c r="C20" s="15"/>
      <c r="D20" s="16" t="s">
        <v>56</v>
      </c>
      <c r="E20" s="47" t="s">
        <v>57</v>
      </c>
      <c r="F20" s="48" t="s">
        <v>58</v>
      </c>
      <c r="G20" s="48" t="s">
        <v>63</v>
      </c>
      <c r="H20" s="47" t="s">
        <v>72</v>
      </c>
      <c r="I20" s="49" t="s">
        <v>60</v>
      </c>
      <c r="J20" s="49">
        <v>1</v>
      </c>
      <c r="K20" s="17">
        <v>45824</v>
      </c>
      <c r="L20" s="50">
        <v>46022</v>
      </c>
      <c r="M20" s="49">
        <v>28</v>
      </c>
      <c r="N20" s="46"/>
      <c r="O20" s="45" t="s">
        <v>65</v>
      </c>
    </row>
    <row r="21" spans="1:15" ht="60" x14ac:dyDescent="0.25">
      <c r="A21" s="9"/>
      <c r="C21" s="15"/>
      <c r="D21" s="16" t="s">
        <v>41</v>
      </c>
      <c r="E21" s="15" t="s">
        <v>42</v>
      </c>
      <c r="F21" s="15" t="s">
        <v>43</v>
      </c>
      <c r="G21" s="15" t="s">
        <v>44</v>
      </c>
      <c r="H21" s="15" t="s">
        <v>45</v>
      </c>
      <c r="I21" s="16" t="s">
        <v>46</v>
      </c>
      <c r="J21" s="16">
        <v>1</v>
      </c>
      <c r="K21" s="17">
        <v>45839</v>
      </c>
      <c r="L21" s="17">
        <v>46022</v>
      </c>
      <c r="M21" s="16">
        <v>26</v>
      </c>
      <c r="N21" s="16"/>
      <c r="O21" s="15" t="s">
        <v>47</v>
      </c>
    </row>
    <row r="22" spans="1:15" ht="75" x14ac:dyDescent="0.25">
      <c r="A22" s="9"/>
      <c r="C22" s="15"/>
      <c r="D22" s="16" t="s">
        <v>41</v>
      </c>
      <c r="E22" s="15" t="s">
        <v>42</v>
      </c>
      <c r="F22" s="15" t="s">
        <v>43</v>
      </c>
      <c r="G22" s="15" t="s">
        <v>73</v>
      </c>
      <c r="H22" s="15" t="s">
        <v>48</v>
      </c>
      <c r="I22" s="15" t="s">
        <v>49</v>
      </c>
      <c r="J22" s="16">
        <v>1</v>
      </c>
      <c r="K22" s="17">
        <v>45839</v>
      </c>
      <c r="L22" s="17">
        <v>46113</v>
      </c>
      <c r="M22" s="16">
        <v>39</v>
      </c>
      <c r="N22" s="16"/>
      <c r="O22" s="15" t="s">
        <v>47</v>
      </c>
    </row>
    <row r="23" spans="1:15" ht="195" x14ac:dyDescent="0.25">
      <c r="A23" s="9">
        <v>8</v>
      </c>
      <c r="C23" s="15"/>
      <c r="D23" s="16" t="s">
        <v>50</v>
      </c>
      <c r="E23" s="15" t="s">
        <v>51</v>
      </c>
      <c r="F23" s="15" t="s">
        <v>52</v>
      </c>
      <c r="G23" s="15" t="s">
        <v>75</v>
      </c>
      <c r="H23" s="15" t="s">
        <v>76</v>
      </c>
      <c r="I23" s="43" t="s">
        <v>74</v>
      </c>
      <c r="J23" s="16">
        <v>1</v>
      </c>
      <c r="K23" s="17">
        <v>45824</v>
      </c>
      <c r="L23" s="17">
        <v>46022</v>
      </c>
      <c r="M23" s="42">
        <f>+(L23-K23)/7</f>
        <v>28.285714285714285</v>
      </c>
      <c r="N23" s="16"/>
      <c r="O23" s="15" t="s">
        <v>53</v>
      </c>
    </row>
    <row r="24" spans="1:15" ht="105" x14ac:dyDescent="0.25">
      <c r="A24" s="9">
        <v>9</v>
      </c>
      <c r="C24" s="15"/>
      <c r="D24" s="16" t="s">
        <v>105</v>
      </c>
      <c r="E24" s="15" t="s">
        <v>92</v>
      </c>
      <c r="F24" s="51" t="s">
        <v>93</v>
      </c>
      <c r="G24" s="51" t="s">
        <v>94</v>
      </c>
      <c r="H24" s="52" t="s">
        <v>95</v>
      </c>
      <c r="I24" s="15" t="s">
        <v>96</v>
      </c>
      <c r="J24" s="32">
        <v>1</v>
      </c>
      <c r="K24" s="17">
        <v>45812</v>
      </c>
      <c r="L24" s="17">
        <v>46022</v>
      </c>
      <c r="M24" s="53">
        <v>30</v>
      </c>
      <c r="N24" s="16"/>
      <c r="O24" s="15" t="s">
        <v>88</v>
      </c>
    </row>
    <row r="25" spans="1:15" x14ac:dyDescent="0.25">
      <c r="A25" s="9">
        <v>10</v>
      </c>
      <c r="C25" s="15"/>
      <c r="D25" s="16"/>
      <c r="E25" s="31"/>
      <c r="F25" s="31"/>
      <c r="G25" s="31"/>
      <c r="H25" s="32"/>
      <c r="I25" s="32"/>
      <c r="J25" s="32"/>
      <c r="K25" s="33"/>
      <c r="L25" s="34"/>
      <c r="M25" s="26"/>
      <c r="N25" s="16"/>
      <c r="O25" s="15"/>
    </row>
    <row r="26" spans="1:15" x14ac:dyDescent="0.25">
      <c r="A26" s="9">
        <v>11</v>
      </c>
      <c r="C26" s="15"/>
      <c r="D26" s="16"/>
      <c r="E26" s="31"/>
      <c r="F26" s="31"/>
      <c r="G26" s="31"/>
      <c r="H26" s="32"/>
      <c r="I26" s="32"/>
      <c r="J26" s="32"/>
      <c r="K26" s="33"/>
      <c r="L26" s="34"/>
      <c r="M26" s="26"/>
      <c r="N26" s="16"/>
      <c r="O26" s="15"/>
    </row>
    <row r="27" spans="1:15" x14ac:dyDescent="0.25">
      <c r="A27" s="9">
        <v>12</v>
      </c>
      <c r="C27" s="15"/>
      <c r="D27" s="16"/>
      <c r="E27" s="15"/>
      <c r="F27" s="15"/>
      <c r="G27" s="15"/>
      <c r="H27" s="16"/>
      <c r="I27" s="16"/>
      <c r="J27" s="16"/>
      <c r="K27" s="17"/>
      <c r="L27" s="17"/>
      <c r="M27" s="16"/>
      <c r="N27" s="16"/>
      <c r="O27" s="15"/>
    </row>
    <row r="28" spans="1:15" x14ac:dyDescent="0.25">
      <c r="A28" s="9">
        <v>13</v>
      </c>
      <c r="C28" s="15"/>
      <c r="D28" s="16"/>
      <c r="E28" s="15"/>
      <c r="F28" s="15"/>
      <c r="G28" s="15"/>
      <c r="H28" s="15"/>
      <c r="I28" s="15"/>
      <c r="J28" s="16"/>
      <c r="K28" s="17"/>
      <c r="L28" s="17"/>
      <c r="M28" s="16"/>
      <c r="N28" s="16"/>
      <c r="O28" s="15"/>
    </row>
    <row r="29" spans="1:15" x14ac:dyDescent="0.25">
      <c r="A29" s="9">
        <v>14</v>
      </c>
      <c r="C29" s="15"/>
      <c r="D29" s="16"/>
      <c r="E29" s="15"/>
      <c r="F29" s="15"/>
      <c r="G29" s="15"/>
      <c r="H29" s="16"/>
      <c r="I29" s="16"/>
      <c r="J29" s="16"/>
      <c r="K29" s="17"/>
      <c r="L29" s="17"/>
      <c r="M29" s="18"/>
      <c r="N29" s="16"/>
      <c r="O29" s="15"/>
    </row>
    <row r="30" spans="1:15" x14ac:dyDescent="0.25">
      <c r="A30" s="9">
        <v>15</v>
      </c>
      <c r="C30" s="15"/>
      <c r="D30" s="16"/>
      <c r="E30" s="31"/>
      <c r="F30" s="31"/>
      <c r="G30" s="31"/>
      <c r="H30" s="32"/>
      <c r="I30" s="32"/>
      <c r="J30" s="35"/>
      <c r="K30" s="33"/>
      <c r="L30" s="34"/>
      <c r="M30" s="26"/>
      <c r="N30" s="16"/>
      <c r="O30" s="15"/>
    </row>
    <row r="31" spans="1:15" x14ac:dyDescent="0.25">
      <c r="A31" s="9">
        <v>16</v>
      </c>
      <c r="C31" s="15"/>
      <c r="D31" s="16"/>
      <c r="E31" s="31"/>
      <c r="F31" s="31"/>
      <c r="G31" s="31"/>
      <c r="H31" s="32"/>
      <c r="I31" s="32"/>
      <c r="J31" s="35"/>
      <c r="K31" s="33"/>
      <c r="L31" s="34"/>
      <c r="M31" s="26"/>
      <c r="N31" s="16"/>
      <c r="O31" s="15"/>
    </row>
    <row r="32" spans="1:15" x14ac:dyDescent="0.25">
      <c r="A32" s="9">
        <v>17</v>
      </c>
      <c r="C32" s="15"/>
      <c r="D32" s="16"/>
      <c r="E32" s="31"/>
      <c r="F32" s="31"/>
      <c r="G32" s="31"/>
      <c r="H32" s="32"/>
      <c r="I32" s="32"/>
      <c r="J32" s="35"/>
      <c r="K32" s="33"/>
      <c r="L32" s="34"/>
      <c r="M32" s="26"/>
      <c r="N32" s="16"/>
      <c r="O32" s="15"/>
    </row>
    <row r="33" spans="1:15" x14ac:dyDescent="0.25">
      <c r="A33" s="9">
        <v>18</v>
      </c>
      <c r="C33" s="15"/>
      <c r="D33" s="16"/>
      <c r="E33" s="31"/>
      <c r="F33" s="31"/>
      <c r="G33" s="31"/>
      <c r="H33" s="32"/>
      <c r="I33" s="32"/>
      <c r="J33" s="32"/>
      <c r="K33" s="33"/>
      <c r="L33" s="34"/>
      <c r="M33" s="26"/>
      <c r="N33" s="16"/>
      <c r="O33" s="15"/>
    </row>
    <row r="34" spans="1:15" x14ac:dyDescent="0.25">
      <c r="A34" s="9">
        <v>19</v>
      </c>
      <c r="C34" s="15"/>
      <c r="D34" s="16"/>
      <c r="E34" s="31"/>
      <c r="F34" s="31"/>
      <c r="G34" s="31"/>
      <c r="H34" s="32"/>
      <c r="I34" s="32"/>
      <c r="J34" s="32"/>
      <c r="K34" s="33"/>
      <c r="L34" s="34"/>
      <c r="M34" s="26"/>
      <c r="N34" s="16"/>
      <c r="O34" s="15"/>
    </row>
    <row r="35" spans="1:15" x14ac:dyDescent="0.25">
      <c r="A35" s="9">
        <v>20</v>
      </c>
      <c r="C35" s="15"/>
      <c r="D35" s="16"/>
      <c r="E35" s="31"/>
      <c r="F35" s="31"/>
      <c r="G35" s="36"/>
      <c r="H35" s="37"/>
      <c r="I35" s="32"/>
      <c r="J35" s="32"/>
      <c r="K35" s="33"/>
      <c r="L35" s="34"/>
      <c r="M35" s="26"/>
      <c r="N35" s="16"/>
      <c r="O35" s="15"/>
    </row>
    <row r="36" spans="1:15" x14ac:dyDescent="0.25">
      <c r="A36" s="9">
        <v>21</v>
      </c>
      <c r="C36" s="15"/>
      <c r="D36" s="16"/>
      <c r="E36" s="31"/>
      <c r="F36" s="31"/>
      <c r="G36" s="36"/>
      <c r="H36" s="37"/>
      <c r="I36" s="32"/>
      <c r="J36" s="32"/>
      <c r="K36" s="33"/>
      <c r="L36" s="34"/>
      <c r="M36" s="26"/>
      <c r="N36" s="16"/>
      <c r="O36" s="15"/>
    </row>
    <row r="37" spans="1:15" x14ac:dyDescent="0.25">
      <c r="A37" s="9">
        <v>22</v>
      </c>
      <c r="C37" s="15"/>
      <c r="D37" s="16"/>
      <c r="E37" s="31"/>
      <c r="F37" s="31"/>
      <c r="G37" s="36"/>
      <c r="H37" s="37"/>
      <c r="I37" s="32"/>
      <c r="J37" s="32"/>
      <c r="K37" s="33"/>
      <c r="L37" s="34"/>
      <c r="M37" s="26"/>
      <c r="N37" s="26"/>
      <c r="O37" s="15"/>
    </row>
    <row r="38" spans="1:15" x14ac:dyDescent="0.25">
      <c r="A38" s="9">
        <v>23</v>
      </c>
      <c r="C38" s="15"/>
      <c r="D38" s="16"/>
      <c r="E38" s="31"/>
      <c r="F38" s="31"/>
      <c r="G38" s="36"/>
      <c r="H38" s="37"/>
      <c r="I38" s="32"/>
      <c r="J38" s="32"/>
      <c r="K38" s="33"/>
      <c r="L38" s="34"/>
      <c r="M38" s="26"/>
      <c r="N38" s="26"/>
      <c r="O38" s="15"/>
    </row>
    <row r="39" spans="1:15" x14ac:dyDescent="0.25">
      <c r="A39" s="9">
        <v>24</v>
      </c>
      <c r="C39" s="15"/>
      <c r="D39" s="16"/>
      <c r="E39" s="31"/>
      <c r="F39" s="31"/>
      <c r="G39" s="36"/>
      <c r="H39" s="37"/>
      <c r="I39" s="32"/>
      <c r="J39" s="32"/>
      <c r="K39" s="33"/>
      <c r="L39" s="34"/>
      <c r="M39" s="26"/>
      <c r="N39" s="26"/>
      <c r="O39" s="15"/>
    </row>
    <row r="40" spans="1:15" x14ac:dyDescent="0.25">
      <c r="A40" s="9">
        <v>25</v>
      </c>
      <c r="C40" s="15"/>
      <c r="D40" s="16"/>
      <c r="E40" s="31"/>
      <c r="F40" s="31"/>
      <c r="G40" s="36"/>
      <c r="H40" s="37"/>
      <c r="I40" s="32"/>
      <c r="J40" s="32"/>
      <c r="K40" s="33"/>
      <c r="L40" s="34"/>
      <c r="M40" s="26"/>
      <c r="N40" s="26"/>
      <c r="O40" s="15"/>
    </row>
    <row r="41" spans="1:15" x14ac:dyDescent="0.25">
      <c r="A41" s="9">
        <v>26</v>
      </c>
      <c r="C41" s="15"/>
      <c r="D41" s="16"/>
      <c r="E41" s="31"/>
      <c r="F41" s="31"/>
      <c r="G41" s="38"/>
      <c r="H41" s="25"/>
      <c r="I41" s="25"/>
      <c r="J41" s="32"/>
      <c r="K41" s="33"/>
      <c r="L41" s="34"/>
      <c r="M41" s="26"/>
      <c r="N41" s="26"/>
      <c r="O41" s="15"/>
    </row>
    <row r="42" spans="1:15" x14ac:dyDescent="0.25">
      <c r="A42" s="9">
        <v>27</v>
      </c>
      <c r="C42" s="15"/>
      <c r="D42" s="16"/>
      <c r="E42" s="24"/>
      <c r="F42" s="31"/>
      <c r="G42" s="38"/>
      <c r="H42" s="38"/>
      <c r="I42" s="38"/>
      <c r="J42" s="25"/>
      <c r="K42" s="27"/>
      <c r="L42" s="28"/>
      <c r="M42" s="26"/>
      <c r="N42" s="26"/>
      <c r="O42" s="15"/>
    </row>
    <row r="43" spans="1:15" x14ac:dyDescent="0.25">
      <c r="A43" s="9">
        <v>28</v>
      </c>
      <c r="C43" s="15"/>
      <c r="D43" s="16"/>
      <c r="E43" s="24"/>
      <c r="F43" s="31"/>
      <c r="G43" s="38"/>
      <c r="H43" s="38"/>
      <c r="I43" s="38"/>
      <c r="J43" s="25"/>
      <c r="K43" s="27"/>
      <c r="L43" s="28"/>
      <c r="M43" s="26"/>
      <c r="N43" s="26"/>
      <c r="O43" s="15"/>
    </row>
    <row r="44" spans="1:15" x14ac:dyDescent="0.25">
      <c r="A44" s="9">
        <v>29</v>
      </c>
      <c r="C44" s="15"/>
      <c r="D44" s="16"/>
      <c r="E44" s="24"/>
      <c r="F44" s="31"/>
      <c r="G44" s="38"/>
      <c r="H44" s="38"/>
      <c r="I44" s="38"/>
      <c r="J44" s="25"/>
      <c r="K44" s="27"/>
      <c r="L44" s="29"/>
      <c r="M44" s="26"/>
      <c r="N44" s="26"/>
      <c r="O44" s="15"/>
    </row>
    <row r="45" spans="1:15" x14ac:dyDescent="0.25">
      <c r="A45" s="9">
        <v>30</v>
      </c>
      <c r="C45" s="15"/>
      <c r="D45" s="16"/>
      <c r="E45" s="24"/>
      <c r="F45" s="31"/>
      <c r="G45" s="38"/>
      <c r="H45" s="38"/>
      <c r="I45" s="38"/>
      <c r="J45" s="25"/>
      <c r="K45" s="27"/>
      <c r="L45" s="28"/>
      <c r="M45" s="26"/>
      <c r="N45" s="26"/>
      <c r="O45" s="15"/>
    </row>
    <row r="46" spans="1:15" x14ac:dyDescent="0.25">
      <c r="A46" s="9">
        <v>31</v>
      </c>
      <c r="C46" s="15"/>
      <c r="D46" s="16"/>
      <c r="E46" s="31"/>
      <c r="F46" s="31"/>
      <c r="G46" s="31"/>
      <c r="H46" s="32"/>
      <c r="I46" s="25"/>
      <c r="J46" s="35"/>
      <c r="K46" s="33"/>
      <c r="L46" s="34"/>
      <c r="M46" s="26"/>
      <c r="N46" s="26"/>
      <c r="O46" s="15"/>
    </row>
    <row r="47" spans="1:15" x14ac:dyDescent="0.25">
      <c r="A47" s="9">
        <v>32</v>
      </c>
      <c r="C47" s="15"/>
      <c r="D47" s="16"/>
      <c r="E47" s="31"/>
      <c r="F47" s="31"/>
      <c r="G47" s="31"/>
      <c r="H47" s="32"/>
      <c r="I47" s="25"/>
      <c r="J47" s="35"/>
      <c r="K47" s="33"/>
      <c r="L47" s="34"/>
      <c r="M47" s="26"/>
      <c r="N47" s="26"/>
      <c r="O47" s="15"/>
    </row>
    <row r="48" spans="1:15" ht="62.65" customHeight="1" x14ac:dyDescent="0.25">
      <c r="A48" s="9">
        <v>33</v>
      </c>
      <c r="C48" s="15"/>
      <c r="D48" s="19"/>
      <c r="E48" s="20"/>
      <c r="F48" s="19"/>
      <c r="G48" s="1"/>
      <c r="H48" s="2"/>
      <c r="I48" s="3"/>
      <c r="J48" s="4"/>
      <c r="K48" s="5"/>
      <c r="L48" s="5"/>
      <c r="M48" s="6"/>
      <c r="N48" s="21"/>
      <c r="O48" s="22"/>
    </row>
    <row r="49" spans="1:15" x14ac:dyDescent="0.25">
      <c r="A49" s="9">
        <v>34</v>
      </c>
      <c r="C49" s="15"/>
      <c r="D49" s="19"/>
      <c r="E49" s="20"/>
      <c r="F49" s="19"/>
      <c r="G49" s="7"/>
      <c r="H49" s="8"/>
      <c r="I49" s="3"/>
      <c r="J49" s="4"/>
      <c r="K49" s="5"/>
      <c r="L49" s="5"/>
      <c r="M49" s="6"/>
      <c r="N49" s="5"/>
      <c r="O49" s="22"/>
    </row>
    <row r="50" spans="1:15" x14ac:dyDescent="0.25">
      <c r="A50" s="9">
        <v>35</v>
      </c>
      <c r="C50" s="15"/>
      <c r="D50" s="19"/>
      <c r="E50" s="20"/>
      <c r="F50" s="19"/>
      <c r="G50" s="7"/>
      <c r="H50" s="8"/>
      <c r="I50" s="3"/>
      <c r="J50" s="4"/>
      <c r="K50" s="5"/>
      <c r="L50" s="5"/>
      <c r="M50" s="6"/>
      <c r="N50" s="23"/>
      <c r="O50" s="22"/>
    </row>
    <row r="51" spans="1:15" x14ac:dyDescent="0.25">
      <c r="A51" s="9">
        <v>36</v>
      </c>
      <c r="C51" s="15"/>
      <c r="D51" s="19"/>
      <c r="E51" s="20"/>
      <c r="F51" s="19"/>
      <c r="G51" s="7"/>
      <c r="H51" s="8"/>
      <c r="I51" s="3"/>
      <c r="J51" s="4"/>
      <c r="K51" s="5"/>
      <c r="L51" s="5"/>
      <c r="M51" s="6"/>
      <c r="N51" s="21"/>
      <c r="O51" s="22"/>
    </row>
    <row r="52" spans="1:15" x14ac:dyDescent="0.25">
      <c r="A52" s="9">
        <v>37</v>
      </c>
      <c r="C52" s="15"/>
      <c r="D52" s="19"/>
      <c r="E52" s="39"/>
      <c r="F52" s="39"/>
      <c r="G52" s="39"/>
      <c r="H52" s="35"/>
      <c r="I52" s="35"/>
      <c r="J52" s="40"/>
      <c r="K52" s="33"/>
      <c r="L52" s="34"/>
      <c r="M52" s="26"/>
      <c r="O52" s="15"/>
    </row>
    <row r="53" spans="1:15" x14ac:dyDescent="0.25">
      <c r="A53" s="9">
        <v>38</v>
      </c>
      <c r="C53" s="15"/>
      <c r="D53" s="19"/>
      <c r="E53" s="41"/>
      <c r="F53" s="39"/>
      <c r="G53" s="39"/>
      <c r="H53" s="35"/>
      <c r="I53" s="35"/>
      <c r="J53" s="35"/>
      <c r="K53" s="33"/>
      <c r="L53" s="34"/>
      <c r="M53" s="26"/>
      <c r="O53" s="15"/>
    </row>
    <row r="351008" spans="1:1" x14ac:dyDescent="0.25">
      <c r="A351008" t="s">
        <v>54</v>
      </c>
    </row>
    <row r="351009" spans="1:1" x14ac:dyDescent="0.25">
      <c r="A351009" t="s">
        <v>55</v>
      </c>
    </row>
  </sheetData>
  <mergeCells count="1">
    <mergeCell ref="B8:O8"/>
  </mergeCells>
  <phoneticPr fontId="4" type="noConversion"/>
  <dataValidations xWindow="602" yWindow="855" count="17">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52:O53 O11:O47" xr:uid="{00000000-0002-0000-0000-000000000000}">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50:N51 N48 N11:N36" xr:uid="{00000000-0002-0000-00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46:M53 N37:N47 M11:M41" xr:uid="{00000000-0002-0000-0000-000002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49 L50:L53 L25:L41 L46:L47 M42:M45 L11:L14 L18:L23"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48:L49 K50:K53 K46:K47 L24 K11:K41 L15:L17" xr:uid="{00000000-0002-0000-0000-000004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33:J41 J48:J52 J13:J29"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33:I41 I53:J53 J42:J45 J11:J12 I11:I29"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52:F53 F11:F17 F19:F47"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52:E53 E46:E47 F42:F45 E25:E41 E21:E23 E11:E18 F18"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6 C30:C52" xr:uid="{00000000-0002-0000-0000-000009000000}">
      <formula1>$A$351007:$A$351009</formula1>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1 G33:G34 G52:G53 H20 G11:G16 G18:G29" xr:uid="{00000000-0002-0000-0000-00000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41 H27:H29 H33:H34 H52:H53 I52 H21:H23 H11:H19" xr:uid="{00000000-0002-0000-0000-00000B000000}">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49:G51" xr:uid="{00000000-0002-0000-0000-00000C000000}">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49:H51" xr:uid="{00000000-0002-0000-0000-00000D00000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48:I51"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7:C29 C53 C11:C23" xr:uid="{00000000-0002-0000-0000-00000F000000}">
      <formula1>$A$351035:$A$351037</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7" xr:uid="{00000000-0002-0000-0000-000010000000}">
      <formula1>0</formula1>
      <formula2>9</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lenovo R7</dc:creator>
  <cp:keywords/>
  <dc:description/>
  <cp:lastModifiedBy>SANDRA MILENA CASTRO ACHURY</cp:lastModifiedBy>
  <cp:revision/>
  <dcterms:created xsi:type="dcterms:W3CDTF">2024-05-31T19:32:39Z</dcterms:created>
  <dcterms:modified xsi:type="dcterms:W3CDTF">2025-06-13T02:15:19Z</dcterms:modified>
  <cp:category/>
  <cp:contentStatus/>
</cp:coreProperties>
</file>