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mac/Downloads/"/>
    </mc:Choice>
  </mc:AlternateContent>
  <xr:revisionPtr revIDLastSave="0" documentId="13_ncr:1_{84D933BC-625E-5343-A102-D6513114B473}" xr6:coauthVersionLast="47" xr6:coauthVersionMax="47" xr10:uidLastSave="{00000000-0000-0000-0000-000000000000}"/>
  <bookViews>
    <workbookView xWindow="160" yWindow="920" windowWidth="26880" windowHeight="16700" activeTab="3" xr2:uid="{3577458F-C616-45FC-9618-2840F8BB96C8}"/>
  </bookViews>
  <sheets>
    <sheet name="FORMULACIÓN INDICADOR" sheetId="1" state="hidden" r:id="rId1"/>
    <sheet name="Cuadro de control" sheetId="3" state="hidden" r:id="rId2"/>
    <sheet name="Desplegables" sheetId="2" state="hidden" r:id="rId3"/>
    <sheet name="Indicadores PEI" sheetId="4" r:id="rId4"/>
  </sheets>
  <definedNames>
    <definedName name="_xlnm._FilterDatabase" localSheetId="3" hidden="1">'Indicadores PEI'!$A$2:$AF$9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M31" i="1" l="1"/>
  <c r="P27" i="1"/>
  <c r="O27" i="1"/>
  <c r="N27" i="1"/>
  <c r="N26" i="1"/>
  <c r="P26" i="1"/>
  <c r="O26" i="1"/>
  <c r="N29" i="1"/>
  <c r="O29" i="1"/>
  <c r="P29" i="1"/>
  <c r="N22" i="1"/>
  <c r="O22" i="1"/>
  <c r="P22" i="1"/>
  <c r="O41" i="1"/>
  <c r="P41" i="1"/>
  <c r="O40" i="1"/>
  <c r="P40" i="1"/>
  <c r="N39" i="1"/>
  <c r="O39" i="1"/>
  <c r="P39" i="1"/>
  <c r="M25" i="1"/>
  <c r="M24" i="1"/>
  <c r="N14" i="1"/>
  <c r="O14" i="1"/>
  <c r="P14" i="1"/>
  <c r="M43" i="1"/>
  <c r="M44" i="1"/>
  <c r="M21" i="1"/>
  <c r="P20" i="1"/>
  <c r="O20" i="1"/>
  <c r="N20" i="1"/>
  <c r="M28" i="1"/>
  <c r="O18" i="1"/>
  <c r="P18" i="1"/>
  <c r="O15" i="1"/>
  <c r="P15" i="1"/>
  <c r="N16" i="1"/>
  <c r="O16" i="1"/>
  <c r="P16" i="1"/>
  <c r="O17" i="1"/>
  <c r="P17" i="1"/>
  <c r="P8" i="1"/>
  <c r="N10" i="1"/>
  <c r="O10" i="1"/>
  <c r="P10" i="1"/>
  <c r="P13" i="1"/>
  <c r="P23" i="1"/>
  <c r="P32" i="1"/>
  <c r="P35" i="1"/>
  <c r="P36" i="1"/>
  <c r="P37" i="1"/>
  <c r="P38" i="1"/>
  <c r="O6" i="1"/>
  <c r="O13" i="1"/>
  <c r="O23" i="1"/>
  <c r="O32" i="1"/>
  <c r="O35" i="1"/>
  <c r="O37" i="1"/>
  <c r="O38" i="1"/>
  <c r="N23" i="1"/>
  <c r="N33" i="1"/>
  <c r="M33" i="1"/>
  <c r="N34" i="1"/>
  <c r="N35" i="1"/>
  <c r="N37" i="1"/>
  <c r="N38" i="1"/>
  <c r="M27" i="1"/>
  <c r="M20" i="1"/>
  <c r="M26" i="1"/>
  <c r="M29" i="1"/>
  <c r="M23" i="1"/>
  <c r="M46" i="1"/>
  <c r="M45" i="1"/>
  <c r="M8" i="1"/>
  <c r="M10" i="1"/>
  <c r="M35" i="1"/>
  <c r="M39" i="1"/>
  <c r="M38" i="1"/>
  <c r="M42" i="1"/>
  <c r="M37" i="1"/>
  <c r="M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tc={E6F2D9C8-749F-4016-897E-845E0627A4A6}</author>
    <author>tc={D2107451-3B6D-4FBB-BC63-6578A3E39B4D}</author>
    <author>tc={A6AC0FED-1B56-458C-86BF-D8DB1E22F0C0}</author>
    <author>tc={D79F0B3B-66C8-441E-9606-8B5458FEE927}</author>
    <author>tc={96CA2722-8D88-4053-AEAE-25814A86E827}</author>
    <author>tc={BC311298-0A6C-4CF1-B5DF-216DB238F7F3}</author>
    <author>tc={627FA928-D2A1-4CC9-A417-E76AEF3E0D13}</author>
    <author>tc={58AF73CF-2E37-4117-8ACC-8CAE4A7D3A3F}</author>
    <author>tc={4F4FC24C-C96E-4B12-BB74-E46FDA4FD3A3}</author>
    <author>tc={59FEEBFE-221E-4FB9-BA31-4DD88BCB3947}</author>
    <author>tc={FE6C2117-3E8E-401C-93C7-13D0817FD0CC}</author>
    <author>tc={1E14E5E7-B068-4FC4-AEFD-D64534E60418}</author>
    <author>tc={140222BA-418E-4E6B-8CED-DF1107C34FD9}</author>
    <author>tc={97B0915A-05C3-49E6-8D08-46989D3E605C}</author>
    <author>tc={EF0955D3-BB63-46F0-ACFF-6638AA592A2F}</author>
    <author>tc={2C804577-03D6-4B6A-BE46-D9425DA80B20}</author>
    <author>tc={4D0EA3F5-F84A-4231-AAF0-E4269FF3B404}</author>
    <author>tc={C467B02F-F955-4578-B5A2-CDDDB41A18B0}</author>
    <author>tc={F8B61119-D8DD-44B6-B088-5259591863AA}</author>
    <author>tc={2EE27BFC-9039-45DA-A529-C10AB727F654}</author>
    <author>tc={61A9F8F3-5FD1-46F0-A71D-FD9A5F02DEED}</author>
    <author>tc={2BFD9FCF-5CFF-4DD5-B2D4-47A22E96ECF9}</author>
    <author>tc={FD00204C-229D-4300-8D62-07F3656C6468}</author>
    <author>tc={1B65B175-5142-4F09-ADB8-A40B3370D98B}</author>
    <author>tc={AB700513-D66B-42D8-8E7B-DD1B0553B3F7}</author>
    <author>tc={70E973DB-F26C-4A60-B3E4-3C7B5205E71D}</author>
    <author>tc={D7187CD5-A294-4304-89AF-B10D332D824F}</author>
    <author>tc={9D73875D-12C7-4679-8CDC-4E90541D3291}</author>
    <author>tc={E87326BC-6FFE-41F4-84EF-AB692761802E}</author>
  </authors>
  <commentList>
    <comment ref="P3" authorId="0" shapeId="0" xr:uid="{E6F2D9C8-749F-4016-897E-845E0627A4A6}">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La meta pendiente no seria la diferencia entre 20000 y 6760 ?</t>
        </r>
      </text>
    </comment>
    <comment ref="I4" authorId="1" shapeId="0" xr:uid="{D2107451-3B6D-4FBB-BC63-6578A3E39B4D}">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El indicador solo muestra metas en 2025, esto significa que solo se enfocaran en este año? Qué se haría en 2026? </t>
        </r>
      </text>
    </comment>
    <comment ref="K5" authorId="2" shapeId="0" xr:uid="{A6AC0FED-1B56-458C-86BF-D8DB1E22F0C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Este indicador es diferente al de PND y 6G?</t>
        </r>
      </text>
    </comment>
    <comment ref="I6" authorId="3" shapeId="0" xr:uid="{D79F0B3B-66C8-441E-9606-8B5458FEE92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Puede ser indicador de plan de acción dado que solo se espera desarrollarlo en 2024 (según metas)</t>
        </r>
      </text>
    </comment>
    <comment ref="K6" authorId="4" shapeId="0" xr:uid="{96CA2722-8D88-4053-AEAE-25814A86E827}">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Recomendaría que el indicador hiciera referencia al producto terminado
</t>
        </r>
      </text>
    </comment>
    <comment ref="I7" authorId="5" shapeId="0" xr:uid="{BC311298-0A6C-4CF1-B5DF-216DB238F7F3}">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Puede ser indicador de plan de acción dado que solo se espera desarrollarlo en 2024 (según metas)</t>
        </r>
      </text>
    </comment>
    <comment ref="K7" authorId="6" shapeId="0" xr:uid="{627FA928-D2A1-4CC9-A417-E76AEF3E0D13}">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Recomendaría que el indicador hiciera referencia al producto terminado</t>
        </r>
      </text>
    </comment>
    <comment ref="K8" authorId="7" shapeId="0" xr:uid="{58AF73CF-2E37-4117-8ACC-8CAE4A7D3A3F}">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Recomendaría que el indicador hiciera referencia al producto terminado</t>
        </r>
      </text>
    </comment>
    <comment ref="K9" authorId="8" shapeId="0" xr:uid="{4F4FC24C-C96E-4B12-BB74-E46FDA4FD3A3}">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Recomendaría que el indicador hiciera referencia al producto terminado
</t>
        </r>
      </text>
    </comment>
    <comment ref="K13" authorId="9" shapeId="0" xr:uid="{59FEEBFE-221E-4FB9-BA31-4DD88BCB394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Dado que solo tiene metas 2024, podría ser PAA?</t>
        </r>
      </text>
    </comment>
    <comment ref="K14" authorId="10" shapeId="0" xr:uid="{FE6C2117-3E8E-401C-93C7-13D0817FD0CC}">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 podría desagregar en hitos y su ponderación</t>
        </r>
      </text>
    </comment>
    <comment ref="K15" authorId="11" shapeId="0" xr:uid="{1E14E5E7-B068-4FC4-AEFD-D64534E60418}">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Puede ser PAA</t>
        </r>
      </text>
    </comment>
    <comment ref="K16" authorId="12" shapeId="0" xr:uid="{140222BA-418E-4E6B-8CED-DF1107C34FD9}">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Puede ser PAA
</t>
        </r>
      </text>
    </comment>
    <comment ref="K17" authorId="13" shapeId="0" xr:uid="{97B0915A-05C3-49E6-8D08-46989D3E605C}">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Puede ser PAA
</t>
        </r>
      </text>
    </comment>
    <comment ref="K18" authorId="14" shapeId="0" xr:uid="{EF0955D3-BB63-46F0-ACFF-6638AA592A2F}">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Puede ser PAA
</t>
        </r>
      </text>
    </comment>
    <comment ref="K20" authorId="15" shapeId="0" xr:uid="{2C804577-03D6-4B6A-BE46-D9425DA80B2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Puede ser PAA
</t>
        </r>
      </text>
    </comment>
    <comment ref="K24" authorId="16" shapeId="0" xr:uid="{4D0EA3F5-F84A-4231-AAF0-E4269FF3B404}">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 pueden incluir los hitos y ponderarlos</t>
        </r>
      </text>
    </comment>
    <comment ref="K25" authorId="17" shapeId="0" xr:uid="{C467B02F-F955-4578-B5A2-CDDDB41A18B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Las metas anualizadas podrían tener avances en los demás trimestres?</t>
        </r>
      </text>
    </comment>
    <comment ref="K26" authorId="18" shapeId="0" xr:uid="{F8B61119-D8DD-44B6-B088-5259591863AA}">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Si solo se tiene meta para 2024, sería un indicador de PAA?</t>
        </r>
      </text>
    </comment>
    <comment ref="K27" authorId="19" shapeId="0" xr:uid="{2EE27BFC-9039-45DA-A529-C10AB727F654}">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Si solo se tiene meta para 2024, sería un indicador de PAA?
</t>
        </r>
      </text>
    </comment>
    <comment ref="M29" authorId="20" shapeId="0" xr:uid="{61A9F8F3-5FD1-46F0-A71D-FD9A5F02DEED}">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En los hitos del indicador, se debería indicar cuáles son esas actividades y su ponderación
Reply:
    La meta podría ser 100%, porque así como está expresada, el indicador sería más de producto </t>
        </r>
      </text>
    </comment>
    <comment ref="K31" authorId="21" shapeId="0" xr:uid="{2BFD9FCF-5CFF-4DD5-B2D4-47A22E96ECF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¿Esta sería la meta más importante del cuatrienio?</t>
        </r>
      </text>
    </comment>
    <comment ref="M31" authorId="22" shapeId="0" xr:uid="{FD00204C-229D-4300-8D62-07F3656C6468}">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En los hitos del indicador, se debería indicar cuáles son esas actividades y su ponderación</t>
        </r>
      </text>
    </comment>
    <comment ref="K32" authorId="23" shapeId="0" xr:uid="{1B65B175-5142-4F09-ADB8-A40B3370D98B}">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¿Esta sería la meta más importante de la prioridad?</t>
        </r>
      </text>
    </comment>
    <comment ref="I34" authorId="24" shapeId="0" xr:uid="{AB700513-D66B-42D8-8E7B-DD1B0553B3F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¿La gran meta del cuatrienio es generar la reglamentación en este tema?</t>
        </r>
      </text>
    </comment>
    <comment ref="K34" authorId="25" shapeId="0" xr:uid="{70E973DB-F26C-4A60-B3E4-3C7B5205E71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Número de documentos elaborados para la reglamentación xxx</t>
        </r>
      </text>
    </comment>
    <comment ref="K40" authorId="26" shapeId="0" xr:uid="{D7187CD5-A294-4304-89AF-B10D332D824F}">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Dado que no se tienen claras las metas de los otros años, se debería modificar el indicador</t>
        </r>
      </text>
    </comment>
    <comment ref="N40" authorId="27" shapeId="0" xr:uid="{9D73875D-12C7-4679-8CDC-4E90541D3291}">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Dado que la meta es solo para 2024, podría ser parte del PAA y no del PES</t>
        </r>
      </text>
    </comment>
    <comment ref="K41" authorId="28" shapeId="0" xr:uid="{E87326BC-6FFE-41F4-84EF-AB692761802E}">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Dado que no se tienen claras las metas de los otros años, se debería modificar el indicador</t>
        </r>
      </text>
    </comment>
  </commentList>
</comments>
</file>

<file path=xl/sharedStrings.xml><?xml version="1.0" encoding="utf-8"?>
<sst xmlns="http://schemas.openxmlformats.org/spreadsheetml/2006/main" count="1209" uniqueCount="451">
  <si>
    <t>ALINEACIÓN ESTRATÉGICA</t>
  </si>
  <si>
    <t>FORMULACIÓN INDICADOR</t>
  </si>
  <si>
    <t>SEGUIMIENTO TRIMESTRAL 2024</t>
  </si>
  <si>
    <t>SEGUIMIENTO TRIMESTRAL 2025</t>
  </si>
  <si>
    <t>SEGUIMIENTO TRIMESTRAL 2026</t>
  </si>
  <si>
    <t>PIVOTE</t>
  </si>
  <si>
    <t>COMPONENTE PND</t>
  </si>
  <si>
    <t>TEMA</t>
  </si>
  <si>
    <t>EJE ESTRATÉGICO</t>
  </si>
  <si>
    <t>RESULTADO</t>
  </si>
  <si>
    <t>PRIORIDAD</t>
  </si>
  <si>
    <t xml:space="preserve">IMPORTANCIA DEL DESARROLLO  DE LA PRIORIDAD </t>
  </si>
  <si>
    <t>TIPO DE INDICADOR</t>
  </si>
  <si>
    <t xml:space="preserve">INDICADOR </t>
  </si>
  <si>
    <t>TIPO DE INDICADOR2</t>
  </si>
  <si>
    <t>FÓRMULA DE CÁLCULO DEL INDICADOR</t>
  </si>
  <si>
    <t>UNIDAD DE MEDIDA</t>
  </si>
  <si>
    <t>META CUATRIENIO</t>
  </si>
  <si>
    <t>META 2024</t>
  </si>
  <si>
    <t>META 2025</t>
  </si>
  <si>
    <t>META 2026</t>
  </si>
  <si>
    <t>NATURALEZA DEL INDICADOR</t>
  </si>
  <si>
    <t xml:space="preserve">ÁREA/ENTIDAD QUE REPORTA </t>
  </si>
  <si>
    <t>PERSONA RESPONSABLE DEL REPORTE</t>
  </si>
  <si>
    <t xml:space="preserve">CORREO DEL RESPONSABLE </t>
  </si>
  <si>
    <t>META 2024 
MARZO</t>
  </si>
  <si>
    <t>META 2024
JUNIO</t>
  </si>
  <si>
    <t>META 2024
SEPTIEMBRE</t>
  </si>
  <si>
    <t>META 2024
DICIEMBRE</t>
  </si>
  <si>
    <t>META 2025
MARZO</t>
  </si>
  <si>
    <t>META 2025
JUNIO</t>
  </si>
  <si>
    <t>META 2025
SEPTIEMBRE</t>
  </si>
  <si>
    <t>META 2025
DICIEMBRE</t>
  </si>
  <si>
    <t>META 2026
MARZO</t>
  </si>
  <si>
    <t>META 2026
JUNIO</t>
  </si>
  <si>
    <t>META 2026
SEPTIEMBRE</t>
  </si>
  <si>
    <t>META 2026
DICIEMBRE</t>
  </si>
  <si>
    <t>COMENTARIOS GENERALES</t>
  </si>
  <si>
    <t>Energía</t>
  </si>
  <si>
    <t>Cierre de brechas energéticas</t>
  </si>
  <si>
    <t xml:space="preserve">Comunidades Energéticas </t>
  </si>
  <si>
    <t>1.1 Plan 6 Gigas</t>
  </si>
  <si>
    <t>1.1.1 Democratizar la generación, distribución y comercialización de energía a partir de fuentes FNCER.</t>
  </si>
  <si>
    <t>Comunidades energéticas y Techos solares</t>
  </si>
  <si>
    <t>Las Comunidades Energéticas son un abrazo colectivo para organizarnos y unidos crear la Energía del Cambio.
Los usuarios o potenciales usuarios de servicios energéticos podrán constituir Comunidades Energéticas para generar, comercializar o usar eficientemente la energía a través del uso de fuentes no convencionales de energía renovables -(FNCER)-, combustibles renovables y recursos energéticos distribuidos.</t>
  </si>
  <si>
    <t>Resultado</t>
  </si>
  <si>
    <t>Comunidades energéticas consolidadas</t>
  </si>
  <si>
    <t>Principal</t>
  </si>
  <si>
    <t>Comunidades energeticas registradas en el Registro Unico de Comunidades</t>
  </si>
  <si>
    <t>Número</t>
  </si>
  <si>
    <t>Pte</t>
  </si>
  <si>
    <t>Acumulativo</t>
  </si>
  <si>
    <t>Viceministerio de energia</t>
  </si>
  <si>
    <t xml:space="preserve">Mauricio Rey </t>
  </si>
  <si>
    <t xml:space="preserve">nmrey@minenergia.gov.co
</t>
  </si>
  <si>
    <t>¿La meta de 2026 (columna P) no corresponderìa con las 20.000 que se muestran en la columna AF?</t>
  </si>
  <si>
    <t>Cobertura de Energía</t>
  </si>
  <si>
    <t>Costos de la energía y Modernización del Sector Eléctrico</t>
  </si>
  <si>
    <t>Durante los últimos periodos, se ha evidenciado un incremento constante en el valor de la factura que están pagando los usuarios del servicio de energía eléctrica, por lo cual se considera necesario buscar alternativas para que se pueda reducir el valor que se les factura por la prestación del servicio</t>
  </si>
  <si>
    <t xml:space="preserve">Porcentaje de disminución de la factura de energía eléctrica. </t>
  </si>
  <si>
    <t>Porcentaje</t>
  </si>
  <si>
    <t>Juan Carlos Bedoya</t>
  </si>
  <si>
    <t>jcbedoya@minenergia.gov.co</t>
  </si>
  <si>
    <t>Estaría pendiente incluir la fórmula de cálculo del indicador y ajustar las metas, ya que en la columa P se dice que se espera reducir en un 5%, pero en el seguimiento 2024, la meta está pendiente. No sería la misma de 5% distribuida en los trimestres? 
No es claro por qué las metas trimestrales de 2025 incluyen todas las metas del cuatrienio</t>
  </si>
  <si>
    <t>Generación de energía a partir de Fuentes No Convencionales de Energía Renovable (FNCER)</t>
  </si>
  <si>
    <t>FNCER</t>
  </si>
  <si>
    <t>Proyectos FNCER a gran escala</t>
  </si>
  <si>
    <t xml:space="preserve"> El Gobierno Nacional ha planteado la meta estratégica de adicionar 6GW de fuentes no convencionales de energía renovable (FNCER) para 2026. Si bien actualmente existen proyectos con conexión asignada suficientes para cubrir dicha meta, se ha observado que éstos no entran en operación comercial de forma oportuna. La entrada oportuna en operación de los proyectos de FNCER es fundamental para avanzar en la TEJ. Es necesario identificar las principales causas de retraso de los proyectos FNCER, y contar con una estrategia que monitoree, alerte y gestione los riesgos para la entrada en operación de los proyectos con conexión asignada, de manera que puedan mitigarse dichos retrasos y alcanzarse la meta.</t>
  </si>
  <si>
    <t>Capacidad FNCER adicionada desde agosto de 2022 (en pruebas u operación) conectadas al sistema interconectado nacional.</t>
  </si>
  <si>
    <r>
      <t xml:space="preserve">Agregado de los proyectos FNCER en operación y pruebas desde el inicio de gobierno (agosto 2022) </t>
    </r>
    <r>
      <rPr>
        <sz val="10"/>
        <color rgb="FFFF0000"/>
        <rFont val="Aptos Narrow"/>
        <family val="2"/>
      </rPr>
      <t>hasta la fecha</t>
    </r>
  </si>
  <si>
    <t>MW</t>
  </si>
  <si>
    <t>Rosana Buelvas</t>
  </si>
  <si>
    <t xml:space="preserve">rbbuelvas@minenergia.gov.co
</t>
  </si>
  <si>
    <t xml:space="preserve">1500 MW </t>
  </si>
  <si>
    <t>1900 MW</t>
  </si>
  <si>
    <t>2800 MW</t>
  </si>
  <si>
    <t>5300 MW</t>
  </si>
  <si>
    <t xml:space="preserve">Revisar el término "hasta la fecha" de la fórmula de cálculo para que sea un poco más preciso. 
</t>
  </si>
  <si>
    <t>Diversificación productiva asociada a las actividades extractivas</t>
  </si>
  <si>
    <t>Descarbonización del sector transporte</t>
  </si>
  <si>
    <t>1.2 Eficiencia Energética</t>
  </si>
  <si>
    <t xml:space="preserve">1.1.2 Reducir los gigavatios hora por acciones de eficiencia energética </t>
  </si>
  <si>
    <t>Electromovilidad y Reconversión vehicular</t>
  </si>
  <si>
    <t>La demanda nacional energética ubica al sector transporte terrestre carretero como el mayor consumidor de energía del país, con un 44% de la demanda total nacional al 2021 de los cuales más del 90% son combustibles fósiles de acuerdo al Balance Energético Colombiano (BECO) de la Unidad Nacional de Planeación Minero Energética (UPME) (UPME, 2021).  Así, el sector transporte es clave para lograr la descarbonización de la matriz energética Colombiana. Por tanto, se debe impulsar la  movilidad eléctrica o electromovilidad, como la estrategía principal a nivel mundial para el dicho sector. 
Con esta estrategia se busca (i) disminuir el consumo de gasolina y diesel del sector transporte, (ii) disminuir las emisiones de efecto invernadero, (iii) disminuir las importaciones de derivados del crudo para suplir la demanda actual y proyectada, (iv) potencializar la cadena de valor de la electromovilidad mediante la reindustrialización y el fomento de la industría nacional de vehículos y autopartes, en consecuencia, la generación de nuevas fuentes de empleo, competencias y la reconversión laboral y productiva, y finalmente como resultado, aportar a la descarbonición de la matriz energética.</t>
  </si>
  <si>
    <t>Porcentaje de avances en la construcción del  análisis de impacto normativo (AIN) de retrofit siguiendo la metodología del DNP.</t>
  </si>
  <si>
    <t>Número de avances en la construcción del análisis de impacto normativo AIN/Análisis de impacto normativo final X 100</t>
  </si>
  <si>
    <t>Anualizado</t>
  </si>
  <si>
    <t>Ana María Orozco</t>
  </si>
  <si>
    <t xml:space="preserve">Porcentaje de estructuración del proyecto "Movimiento pacífico: Transitando hacia la movilidad eléctrica, sostenible y productiva del transporte fluvial en el Pacífico" </t>
  </si>
  <si>
    <t xml:space="preserve">Secundario </t>
  </si>
  <si>
    <t>Número de avances en la estructuración del proyecto/Proyecto Movimiento Pacífico X 100</t>
  </si>
  <si>
    <t>Sin definir</t>
  </si>
  <si>
    <t>Viceministerio de Minas</t>
  </si>
  <si>
    <t>Gestión</t>
  </si>
  <si>
    <t>Porcentaje de avances en la creación de línea de crédito para electromovilidad (ascenso tecnológico / vehículos eléctricos nuevos) con MinHacienda</t>
  </si>
  <si>
    <t>Número de avances en la creación de línea de crédito para electromovilidad/ Línea de crédito para electromovilidad consolidada X100</t>
  </si>
  <si>
    <t>Producto</t>
  </si>
  <si>
    <t>Expedición de la regulación para el aumento de  en ventas y retrofit de vehículos eléctricos, híbridos y retrofit</t>
  </si>
  <si>
    <t>Sumatoria de expedición de la regulación para el aumento de en ventas y retrofit de vehículos eléctricos, híbridos y retrofit</t>
  </si>
  <si>
    <t>Fomento a la industria fotovoltaica</t>
  </si>
  <si>
    <t xml:space="preserve"> Diversificación productiva asociada a las actividades extractivas </t>
  </si>
  <si>
    <t>Eficiencia Energética y Electromovilidad</t>
  </si>
  <si>
    <t> </t>
  </si>
  <si>
    <t>Número de proyectos de electromovilidad para diversos modos de transporte implementados</t>
  </si>
  <si>
    <t>Pendiente incluir las metas para el seguimiento trimestral de 2025 y 2026</t>
  </si>
  <si>
    <t>Porcentaje de avance en la implementación de proyecto de comunidades energéticas basadas en fuentes hídricas</t>
  </si>
  <si>
    <r>
      <t xml:space="preserve">Porcentaje de avance en la implementacón del proyecto de comunidades energéticas basadas en fuentes hídricas a partir de los siguientes hitos: </t>
    </r>
    <r>
      <rPr>
        <b/>
        <sz val="10"/>
        <rFont val="Aptos Narrow"/>
        <family val="2"/>
      </rPr>
      <t xml:space="preserve">Hito 1: </t>
    </r>
    <r>
      <rPr>
        <sz val="10"/>
        <rFont val="Aptos Narrow"/>
        <family val="2"/>
      </rPr>
      <t>Definir comunidades en ZNI, en la cuenta del San Juan para instalación de turbinas para autogeneración eléctrica - Ruta eléctrica</t>
    </r>
    <r>
      <rPr>
        <b/>
        <sz val="10"/>
        <color rgb="FFFF0000"/>
        <rFont val="Aptos Narrow"/>
        <family val="2"/>
      </rPr>
      <t xml:space="preserve"> (x%)</t>
    </r>
    <r>
      <rPr>
        <sz val="10"/>
        <rFont val="Aptos Narrow"/>
        <family val="2"/>
      </rPr>
      <t xml:space="preserve">
</t>
    </r>
    <r>
      <rPr>
        <b/>
        <sz val="10"/>
        <rFont val="Aptos Narrow"/>
        <family val="2"/>
      </rPr>
      <t xml:space="preserve">Hito 2: </t>
    </r>
    <r>
      <rPr>
        <sz val="10"/>
        <rFont val="Aptos Narrow"/>
        <family val="2"/>
      </rPr>
      <t xml:space="preserve"> Realizar modelado y caracterización de energía (demanda de hogares + proyección para productividad + demanda de embarcaciones eléctricas eLanchas) </t>
    </r>
    <r>
      <rPr>
        <b/>
        <sz val="10"/>
        <color rgb="FFFF0000"/>
        <rFont val="Aptos Narrow"/>
        <family val="2"/>
      </rPr>
      <t>(x%)</t>
    </r>
    <r>
      <rPr>
        <sz val="10"/>
        <rFont val="Aptos Narrow"/>
        <family val="2"/>
      </rPr>
      <t xml:space="preserve">
</t>
    </r>
    <r>
      <rPr>
        <b/>
        <sz val="10"/>
        <rFont val="Aptos Narrow"/>
        <family val="2"/>
      </rPr>
      <t>Hito 3:</t>
    </r>
    <r>
      <rPr>
        <sz val="10"/>
        <rFont val="Aptos Narrow"/>
        <family val="2"/>
      </rPr>
      <t xml:space="preserve"> Realizar la estructuración técnica, financiera y socioambiental del proyecto y Generar el Plan de Implementación de las soluciones de ingeniería del proyecto .</t>
    </r>
    <r>
      <rPr>
        <b/>
        <sz val="10"/>
        <color rgb="FFFF0000"/>
        <rFont val="Aptos Narrow"/>
        <family val="2"/>
      </rPr>
      <t>(x%)</t>
    </r>
  </si>
  <si>
    <t xml:space="preserve">Pendiente incluir la ponderación de los hitos registrados en la fórmula de cálculo, así como las metas para el seguimiento trimestral de 2024, 2025 y 2026 </t>
  </si>
  <si>
    <t>Minería</t>
  </si>
  <si>
    <t>Normativa minera</t>
  </si>
  <si>
    <t>2.1 Política Minera para el cambio</t>
  </si>
  <si>
    <t>2.1.1 Implementar una nueva visión y planificación de la minería en el país que promueva el aprovechamiento de los recursos minerales respetando las condiciones ambientales y sociales del territorio y fomentando una economía productiva.</t>
  </si>
  <si>
    <t>Nuevo marco regulatorio para la minería</t>
  </si>
  <si>
    <t xml:space="preserve">Transformar el marco regulatorio para el desarrollo de la actividad minera en Colombia, de conformidad con los lineamientos trazados en el Programa de Gobierno "Colombia potencia mundial de la vida" y el Plan Nacional de Desarrollo 2022-2026. Teniendo en cuenta los siguientes pilares:
1. Planificación de la actividad minera, teniendo en cuenta determinantes ambientales, sociales y culturales.  
2, Desarrollo de la actividad minera en condiciones de garantía de derechos humanos y ambientales.
3. Administración soberana de los minerales yacentes en el territorio nacional.
4. Tránsito de una economía extractivista a una productiva y diversificada.
5. Protección y fomento para la minería de pequeña escala y minería artesanal.
6. Aprovechamiento de minerales estratégicos como vehiculo para avanzar en los procesos de TEJ, reindustrialización, construcción de infraestructura y desarrollo agrícola.
7. Robustecimiento de la capacidad del Estado para el seguimiento, control y fiscalización de proyectos mineros.
</t>
  </si>
  <si>
    <t>Realización de consultas previas con comunidades indígenas, negras y ROM, en el marco del proyecto de la nueva Ley Minero</t>
  </si>
  <si>
    <t>Sumatoria de consultas previas realizadas con comunidades indígenas, negras y ROM.</t>
  </si>
  <si>
    <t>Marcela Moreno</t>
  </si>
  <si>
    <t>Porcentaje de acciones para la implementación de la Ley Minera</t>
  </si>
  <si>
    <t>Número de avances de acciones para la implementación de la Ley Minera/Total de acciones para la implementación de la Ley Minera X 100</t>
  </si>
  <si>
    <t>Decreto Distritos Mineros Especiales para la Diversificación Productiva DMEDP</t>
  </si>
  <si>
    <t>Sumatoria de Decretos Distritos Mineros Especiales para la Diversificación Productiva DMEDP firmados</t>
  </si>
  <si>
    <t>´1</t>
  </si>
  <si>
    <t xml:space="preserve"> Expedición de Decreto de Cierre de Minas</t>
  </si>
  <si>
    <t>Sumatoria de decretos de cierre de minas expedidos</t>
  </si>
  <si>
    <t>Texto de Política Minero Ambiental para comentarios</t>
  </si>
  <si>
    <t>Sumatorio de textos de la Política  Minero Ambiental para comentarios generados y socializados en terrotorio</t>
  </si>
  <si>
    <t>Porcentaje de avance en el Plan Nacional de Desarrollo Minero</t>
  </si>
  <si>
    <t>Número de avances en las fases del desarollo del PNDM/PNDM primera versión X 100</t>
  </si>
  <si>
    <t>Porcentaje de avance de cumplimiento de órdenes del Consejo de Estado Sentencia Ventanilla Minera</t>
  </si>
  <si>
    <t>100&amp;</t>
  </si>
  <si>
    <t xml:space="preserve">Número de sentencias estructurales para el sector minero </t>
  </si>
  <si>
    <t>Número de sentencias estructurales del sector minero para el sector minero establecidas</t>
  </si>
  <si>
    <t>Empresa Pública para el Sector Minero</t>
  </si>
  <si>
    <t>Para la transformación de la Minería del Pais, se propone la creación de una empresa estatal minera cuyo objetivo es garantizar una minería sostenible, responsable y productiva. Entre las funciones clave de la empresa se encuentran la gestión de bienes revertidos al Estado, el fomento de la formalización de la pequeña y mediana minería, la comercialización de minerales estratégicos como el oro para abastecer el mercado local, y el impulso a cadenas de joyería limpia.</t>
  </si>
  <si>
    <t>Porcentaje de avance en la consolidación de la empresa pública del sector minero con estructura orgánica y presupuesto</t>
  </si>
  <si>
    <t>MME / VM</t>
  </si>
  <si>
    <t>Ivan Montenegro</t>
  </si>
  <si>
    <t>imontenegro@minenergia.gov.co</t>
  </si>
  <si>
    <t xml:space="preserve">Si el indicador es acumulado, las metas del cuatrienio deberían serlo: 20%- 90%-100%. 
Se recomienda incluir 2 o 3 hitos generales y su ponderación en la fórmula de cálculo. 
Se recomienda que las metas de seguimiento trimestral no queden solamente en diciembre (Si es posible) </t>
  </si>
  <si>
    <t>Porcentaje de avance en la participación de los debates y audiencias públicas en el Congreso de la República</t>
  </si>
  <si>
    <t>No se recomienda como indicador PES</t>
  </si>
  <si>
    <t>Conocimiento Geocientífico</t>
  </si>
  <si>
    <t>2.2 Minería productiva y sostenible</t>
  </si>
  <si>
    <t>2.2.1 Aprovechar los recursos minerales para la industria local, la transición energética, el desarrollo agrícola, la infraestructura pública y la diversificación productiva.</t>
  </si>
  <si>
    <t>Plan Nacional de Conocimiento Geocientífico</t>
  </si>
  <si>
    <t>El Plan Nacional de Desarrollo 2022 - 2026, Colombia, Potencia Mundial de la Vida, establece una serie de metas asociadas con el conocimiento geocientífico como: a) Incrementar la inversión en investigación y desarrollo (I+D) en geociencias en un 20% para el año 2026, b) fortalecer la capacidad institucional del Servicio Geológico Colombiano (SGC) para generar y difundir el conocimiento geocientífico, c) generar conocimiento geocientífico relevante para la toma de decisiones en políticas públicas d) promover el uso del conocimiento geocientífico en el sector privado para el desarrollo sostenible, d) sensibilizar a la sociedad sobre la importancia del conocimiento geocientífico para el desarrollo del país. Además, los pilares fundamentales de este plan son; agua, territorio, energía, recursos minerales, ciencia y tecnología.</t>
  </si>
  <si>
    <t>Plan Nacional de Conocimiento Geocientífico formulado</t>
  </si>
  <si>
    <t>Un (1) Plan Nacional de Conocimiento Geocientífico Formulado</t>
  </si>
  <si>
    <t>MME / SGC</t>
  </si>
  <si>
    <t>John Londoño 
Elias Pinto</t>
  </si>
  <si>
    <t xml:space="preserve">jglondono@minenergia.gov.co
epinto@minenergia.gov.co
</t>
  </si>
  <si>
    <t>% avance de implementación del Plan Nacional de Conocimiento Geocientífico</t>
  </si>
  <si>
    <t>Se podría dejar el indicador como porcentaje de avance en la formulación e implementación del PNCG y en la fórmula de cálculo, definir hitos con su ponderación. Así, el 2024 tendría metas relacionadas con el hito 1: formulación. 
Si el indicador es acumulado, debería reflejar eso en las metas: 0- 50%-100%</t>
  </si>
  <si>
    <t>Distritos mineros/Reconversión Productiva</t>
  </si>
  <si>
    <t>Distritos Mineros y Formalización</t>
  </si>
  <si>
    <t>Para mitigar esta problemática, se ha dispuesto dentro del Plan Nacional de Desarrollo 2022 – 2026 “Colombia Potencia Mundial de la Vida”, acciones para lograr un equilibrio entre el desarrollo minero, la sostenibilidad ambiental y los derechos de las comunidades locales. Para cumplir con esta apuesta, se propone la creación de distritos mineros especiales para la diversificación,  con el objetivo de promover el desarrollo de actividades productivas que permitan aprovechar las vocaciones de los diferentes territorios, avanzar hacia la formalización de las empresas más pequeñas y lograr el aprovechamiento de minerales estratégicos. 
Como se menciona dentro de la delimitación de los distritos mineros, es importante el componente de Formalización Minera, por ello el Gobierno impulsará estrategias para mejorar la implementación de los mecanismos técnicos, jurídicos, ambientales y empresariales para los procesos de formalización, mediante la reglamentación de la Ley 2250 de 2022 que permita el acceso a la formalización de la pequeña minería de manera ágil y diferenciada. Adicionalmente se propone la estrategia de reconversión laboral y diversificación productiva con un enfoque territorial de los mineros de pequeña escala, teniendo en cuenta factores como el cuidado del agua y el cambio climático.</t>
  </si>
  <si>
    <t xml:space="preserve">Delimitación de Distritos Mineros para la diversificación productiva en zonas de alta presencia de minería ilegal con acciones de formalización </t>
  </si>
  <si>
    <t>Número de distritos mineros delimitados y reglamentados para la diversificación productiva en zonas de alta presencia de minería ilegal con acciones de formalización</t>
  </si>
  <si>
    <t>MME/ DFM</t>
  </si>
  <si>
    <t>Jenny Marcela Rodríguez Cañon</t>
  </si>
  <si>
    <t>jmrodriguezc@minenergia.gov.co</t>
  </si>
  <si>
    <t>ok</t>
  </si>
  <si>
    <t>Medir  la efectividad de los DMEPLDP en el desarrollo de alternativas de reconversión productiva.</t>
  </si>
  <si>
    <t>Cantidad de Mineros que cambiaron su actividad</t>
  </si>
  <si>
    <t>Dado que solo tiene meta 2024 recomendaría que fuera PAA y no PES</t>
  </si>
  <si>
    <t>Mejorar la administración de la actividad minera mediante la formalización de mineros y la actualización de registros</t>
  </si>
  <si>
    <t>Número de Mineros formalizados / Mineros Informales Identif en la Caracterización</t>
  </si>
  <si>
    <t xml:space="preserve">Distritos Mineros y Reindustrialización </t>
  </si>
  <si>
    <t xml:space="preserve">En esa lucha contra el cambio climático, el Gobierno propone impulsar alternativas de diversificación productiva en áreas dependientes de actividades extractivas sobre todo de carbón térmico en los departamentos del Cesar y la Guajira. Según el estudio realizado por el Ministerio de Minas y Energía (MME), se estima que el carbón podría salir de la industria debido a los crecientes costos relativos de uso generados por la entrada en vigor del impuesto al carbono y de la generación de electricidad en 2035. 
De acuerdo con lo anterior, el escenario calculado establece una reducción del 55% en las exportaciones de carbón en 2030 . 
Por lo anterior, se hace necesario realizar un proceso paulatino de transición de las termoeléctricas que permita avanzar en la descarbonización y además promover paralelamente la reconversión laboral de los trabajadores de ese sector de la minería. 
</t>
  </si>
  <si>
    <t>Delimitación de Distritos Mineros para la diversificación productiva en zonas de gran minería con acciones de reindustrialización</t>
  </si>
  <si>
    <t>Número de distritos mineros delimitados y reglamentados para la diversificación productiva en zonas de gran minería con acciones de reindustrialización</t>
  </si>
  <si>
    <t>MME / DME / DFM</t>
  </si>
  <si>
    <t>Felipe Corral
Catalina Caro</t>
  </si>
  <si>
    <t>facorral@minenergia.gov.co
ccaro@minenergia.gov.co</t>
  </si>
  <si>
    <t>Avance en las acciones de reindustrialización relacionadas con los Distritos Mineros</t>
  </si>
  <si>
    <t>Porcentaje de avance en las acciones de reindustrialización relacionadas con los Distritos Mineros</t>
  </si>
  <si>
    <t xml:space="preserve">Si va a ser un indicador de gestión, las metas deberían ser en porcentaje. En la fórmula de cálculo se pueden establecer hitos y su ponderación. </t>
  </si>
  <si>
    <t>Hidrocarburos</t>
  </si>
  <si>
    <t>Seguridad y confiabilidad energética</t>
  </si>
  <si>
    <t>Eficiencia-recobro mejorado</t>
  </si>
  <si>
    <t>3.1 Gestión de Recursos y Reservas</t>
  </si>
  <si>
    <t>3.1.1 Incrementar las reservas de hidrocarburos en el país.</t>
  </si>
  <si>
    <t>Incorporar reservas de hidrocarburos
--&gt;Gestión operativa (Recobro mejorado, Liga B, Poliductos)                             
--&gt;Gestión social (Reactivar y prevenir contratos suspendidos)</t>
  </si>
  <si>
    <t>En el maco de la linea de gobierno de no firmar nuevos contratos de exploración de hidocaburos; mejorar la gestión operativa de los contractos actuales (exploración y producción) y la gestión social para asegurar la continuidad o reactivación de contratos suspendidos, se vuelve fundamental  para la sobenia energetica del pais, y para garantizar los recursos economicos necesarios en el financiamiento la Transición Energética Justa</t>
  </si>
  <si>
    <t>SIN DEFINIR</t>
  </si>
  <si>
    <t>Nuevos energéticos</t>
  </si>
  <si>
    <t>3.2 Exploración Energética / Nuevos energéticos</t>
  </si>
  <si>
    <t>3.2.1 Aumentar las exploraciones/explotación de nuevos energéticos para la diversificación de la matriz energética</t>
  </si>
  <si>
    <t>Hidrógeno</t>
  </si>
  <si>
    <t>El hidrógeno como combustible limpio y versátil, ofrece una alternativa viable a los combustibles fósiles, contribuyendo a la descarbonización de la economía y al cumplimiento de las metas climáticas propuestas por el Gobierno Nacional, por lo anterior el desarrollo de un marco normativo y un modelo de negocio nacional claro, es fundamental para impulsar este nuevo energético de manera progresvia en la transición de la matriz energetica tanto electrica como termica hacia una matriz limpia y eficiente.</t>
  </si>
  <si>
    <t>Expedición de marco normativo para la habilitación de la demanda, oferta y exportación del hirdógeno verde</t>
  </si>
  <si>
    <t>Número de documentos normativos de hidrógeno verde expedidos</t>
  </si>
  <si>
    <t>DEE</t>
  </si>
  <si>
    <t xml:space="preserve">Juan Camilo Zapata </t>
  </si>
  <si>
    <t>jczapata@minenergia.gov.co</t>
  </si>
  <si>
    <t>Geotermia</t>
  </si>
  <si>
    <t xml:space="preserve">La geotermia ofrece una serie de ventajas significativas, desde su disponibilidad constante hasta su baja emisión de gases de efecto invernadero. Sin embargo, para que esta fuente de energía alcance su máximo impacto, es crucial establecer un mercado definido y estructurado, atractivo para el pais contemplando a las comunidades y haicendo participe a empresas públicas. Esto implica crear un marco regulatorio adecuado, fomentar la inversión en investigación y desarrollo, entre otros. Al desarrollar un mercado de negocio claro para la geotermia, no solo estamos impulsando la transición hacia un futuro más sostenible y libre de carbono, sino también creando oportunidades económicas y de empleo en industrias relacionadas. </t>
  </si>
  <si>
    <t xml:space="preserve">Actos administrativos expedidos para la primera ronda de asignación de áreas </t>
  </si>
  <si>
    <t xml:space="preserve">Número de actos administrativos expedidos para la primera ronda de asignación de áreas </t>
  </si>
  <si>
    <t xml:space="preserve">Número </t>
  </si>
  <si>
    <t>DH</t>
  </si>
  <si>
    <t xml:space="preserve">Lina Franco </t>
  </si>
  <si>
    <t>lbfranco@minenergia.gov.co</t>
  </si>
  <si>
    <t>Pendiente definir las metas del cuatrienio y las metas para el seguimiento trimestral por año. 
En el informe de marzo, se muestra que dentro de las metas 2024 está Generar 700 kWhr de energía eléctrica a través de geotermia. No se podría pensar en que el indicador PES sea este pero con metas del cuatrienio?
Consolidar la información técnica de las zonas con potencial geotérmico (algo que tenga que ver con esto?)</t>
  </si>
  <si>
    <t>Eólica offshore</t>
  </si>
  <si>
    <t xml:space="preserve">En materia de eólica costa afuera, se espera continuar con la primera ronda de asignación de áreas para la generación de energía electrica en el caribe central, la cual administrará la Agencia Nacional de Hidrocarburos acorde con el acuerdo interadministrativo ANH-DIMAR 314 de 2023 y la resolución 40712; lo anterior con el objetivo de desarrollar, integrar e incentivar esta nueva tecnología dentro de la matriz energética del pais. </t>
  </si>
  <si>
    <t>Habilitación de empresas para el primer proceso competitivo de asignación de áreas para la genración de energía electrica a partir de tecnologias de eólica offshore</t>
  </si>
  <si>
    <t>Asignar entre 1 a 3 GW  de porducción de energía electrica a partir de Eólica Offshore</t>
  </si>
  <si>
    <t>Capacidad asignada</t>
  </si>
  <si>
    <t>OARE</t>
  </si>
  <si>
    <t>Ingrid Amaya</t>
  </si>
  <si>
    <t>ijamaya@minenergia.gov.co</t>
  </si>
  <si>
    <t>No es clara la relación entre el nombre del indicador y la fórmula de cálculo. Si el indicador se mide en capacidad asignada entonces su unidad de medida es número o MW y no serìa de gestiòn sino de resultado y/o producto. 
Pendiente definir las metas de seguimiento trimestral por cuatrienio</t>
  </si>
  <si>
    <t>Bioenergía: biogas y biodigestores</t>
  </si>
  <si>
    <t>El biogás desempeña un papel crucial en el desarrollo de la transición energética hacia un futuro más sostenible y libre de carbono. Esta fuente de energía renovable se produce a partir de materia orgánica, como residuos agrícolas, estiércol, desechos alimentarios y aguas residuales, lo que no solo ayuda a reducir la contaminación y mitigar el cambio climático al evitar la liberación de metano, sino que también proporciona una fuente de energía limpia y confiable. Además, el biogás puede utilizarse de diversas maneras, desde la generación de electricidad y calor hasta el transporte y la producción de biocombustibles. Al integrar el biogás en el mix energético, no solo diversificamos nuestras fuentes de energía, reduciendo así nuestra dependencia de los combustibles fósiles, sino que también contribuimos al desarrollo económico local al fomentar la creación de empleo en sectores como la agricultura y la gestión de residuos. En resumen, el biogás emerge como un componente esencial en el camino hacia un futuro energético más limpio, más seguro y más sostenible para las generaciones presentes y futuras.</t>
  </si>
  <si>
    <t xml:space="preserve">Reglamentación de 6 esquemas de implementación de proyectos de biogás y biometano  (1individuales, 4 comunitarios y 1 gran escala) </t>
  </si>
  <si>
    <t xml:space="preserve">marco normativo, técnico, financiero, social y colaborativo para la implementación de proyectos de: soluciones individuales de Biogás para la sustitución de leña en zona rurales del país, proyectos de Biogás comunitario y/o generación eléctrica (Comunidad energética con Biogás) y proyectos de Biometano para inyectar al Sistema Nacional de Transporte de Gas Natural del país. </t>
  </si>
  <si>
    <t>Esquemas de biogás reglamentados</t>
  </si>
  <si>
    <t>VE</t>
  </si>
  <si>
    <t>Isleany Angulo</t>
  </si>
  <si>
    <t>iangulo@minenergia.gov.co</t>
  </si>
  <si>
    <t>El indicador PES deberìa estar enfocado en el número de proyectos implementados de:
a. Soluciones individuales de Biogás para la sustitución de leña en zona 
rurales del país.
b. Biogás comunitario y/o generación eléctrica (Comunidad energética con 
Biogás).
c. Biometano para inyectar al Sistema Nacional de Transporte de Gas 
Natural del país.
O incluso se puede formular como un indicador de gestión con diferentes hitos: 
a) reglamentación (PONDERACIÓN %) 
b) Implementación de proyectos (PONDERACIÓN %)</t>
  </si>
  <si>
    <t>Transversal</t>
  </si>
  <si>
    <t>Capacidades y articulación para la gestión territorial</t>
  </si>
  <si>
    <t>Relacionamiento territorial</t>
  </si>
  <si>
    <t>4.1 Procesos organizativos y comunitarios del sector minero-energético de la TEJ</t>
  </si>
  <si>
    <t>4.1.1 Conformar el movimiento social y popular del sector minero-energético para la Transición Energética Justa</t>
  </si>
  <si>
    <t>Relacionamiento social y territorial</t>
  </si>
  <si>
    <t>Entidades públicas territoriales y nacionales fortalecidas</t>
  </si>
  <si>
    <t>Comunicación estratégica</t>
  </si>
  <si>
    <t>4.2 Comunicación política-estratégica para consolidar el Cambio</t>
  </si>
  <si>
    <t xml:space="preserve">4.1.2 Posicionar al sector y al Ministro como líder en la implementación de la agenda del gobierno del cambio.
</t>
  </si>
  <si>
    <t>Gobierno digital para la gente</t>
  </si>
  <si>
    <t xml:space="preserve">Gobernanza del dato y monitoreo </t>
  </si>
  <si>
    <t>4.3 Transformación digital del sector</t>
  </si>
  <si>
    <t xml:space="preserve">4.1.3 Desarrollar una eficiente gestión de datos y la información que permite hacer más transparente el sector y basar las decisiones en la evidencia </t>
  </si>
  <si>
    <t>Creación de Sala de Monitoreo del Sector (Sistema de Información)</t>
  </si>
  <si>
    <t>Fondo para la TEJ</t>
  </si>
  <si>
    <t>4.4 Movilización de recursos para la TEJ</t>
  </si>
  <si>
    <t>4.1.4 Implementar una sólida estrategia de movilización de recursos para apalancar la implementación de la TEJ</t>
  </si>
  <si>
    <t>Regalías para la TEJ</t>
  </si>
  <si>
    <t>El Ministerio de Minas y Energía es el responsable de distribuir el recurso del incentivo a la producción conforme a lo descrito en el el numeral 8, literal A del artículo 7 de la Ley 2056 de 2020. A través del Acuerdo 05 de 2021, la Comisión Rectora del Sistema General de Regalías adopotó la metodología de distribución del incentivo a la producción - 30% de los rendimientos financieros del Sistema.
La Ley 2279 de 2022 “Ley bienal de Presupuesto 2023-2024”, determina que el valor total asignado por concepto de Incentivo a la producción es de $ 395.680.537.553, de los cuales el Ministerio de Minas y Energía en el año 2023 realizó una distribución parcial de $ 158.272.215.021 (Resolución 4 0320 de 2023), quedando pendiente por distribuir para el año 2024 $ 237.408.322.532.
En ese sentido y con el fin de realizar la distribución del saldo pendiente, el Grupo de Regalías del Ministerio de Minas y Energía realizó la aplicación de la metodología ya adoptada por Comisión Rectora y se desarrolló un proyecto de Resolución para la distribución y asignación del saldo disponible para el bienio</t>
  </si>
  <si>
    <t xml:space="preserve">Distribución de los recursos correspondientes al 5% de mayor recaudo para proyectos enfocados a la TEJ en los territorios (monto actual 2024: $483 mil millones).  </t>
  </si>
  <si>
    <t>Recursos comprometidos para proyectos TEJ/total de recursos correspondientes al 5% de mayor recaudo de regalías</t>
  </si>
  <si>
    <t xml:space="preserve">No es claro por qué si el indicador se va a medir en porcentaje, la meta del cuatrienio es 3. Identificar la naturaleza del indicador para definir las metas </t>
  </si>
  <si>
    <t xml:space="preserve">Cooperación para la TEJ e inversión extranjera </t>
  </si>
  <si>
    <t>El papel de la cooperación internacional es necesario para el proceso de transición energética justa. Dada la magnitud del cambio climático en su componente transnacional y transgeneracional, es una apuesta global. Numerosas iniciativas de cooperación internacional para facilitar las TEJ se han identificado, sin embargo se debe hacer seguimiento y lograr su efectiva operación. Entre estas son especialmente relevantes aquellas regionales que permitirán la soberanía energética y confiabilidad de nuestro sistema en la transición.</t>
  </si>
  <si>
    <t xml:space="preserve">Número de escenarios generados para visibilidad internacional del MME.  </t>
  </si>
  <si>
    <t>Número de escenarios en los que participó el MME para visibilidad internacional / Número de escenarios generados para visibilidad internacional del MME</t>
  </si>
  <si>
    <t>Grupo de Gestión Internacional</t>
  </si>
  <si>
    <t>Orlando Trujillo</t>
  </si>
  <si>
    <t>ojtrujillo@minenergia.gov.co</t>
  </si>
  <si>
    <t xml:space="preserve">Recursos de cooperación para apoyar la estructuración de proyectos de TEJ con énfasis en Comunidades energéticas, movilidad sostenible, distritos mineros para la vida. </t>
  </si>
  <si>
    <t>Sumatoria de recursos de cooperación internacional para apoyar la estructuración de proyectos TEJ</t>
  </si>
  <si>
    <t>12 millones de dolares</t>
  </si>
  <si>
    <t>12.000.000 de dolares</t>
  </si>
  <si>
    <t>Estos indicadores pueden ser PES, pero es necesario definir las metas para el cuatrienio</t>
  </si>
  <si>
    <t xml:space="preserve">Recursos de cooperación para apoyar la implementación de proyectos de TEJ con énfasis en Comunidades energéticas, movilidad sostenible, distritos mineros para la vida. </t>
  </si>
  <si>
    <t>Sumatorio de recursos de cooperación internacional para apoyar la implementación de proyectos TEJ</t>
  </si>
  <si>
    <t>30 millones de dolares</t>
  </si>
  <si>
    <t>Alianzas para el financiamiento</t>
  </si>
  <si>
    <t>Actualmente, los recursos situados en el presupuestos de rentas y gastos de la vigencia 2024 del MME no se encuentran alineados con las estrategias del PND 2022-2026 "Colombia potencia de vida"relacionados con componente de transformación productiva/ Transición Energética Justa. Por lo anterior, se propone estrategias de trabajo con diferentes fuentes de financiación para que se puedan utilizar los recursos adecuadamente, tales fuentes como: FONENERGIA, Obras por Impuestos, SGP (libre inversión y libre destinación), Crédito y presupuesto del MME de baja ejecución.</t>
  </si>
  <si>
    <t>Viabilización del 50% de los recursos de FONENERGIA para Comunidades Energéticas.</t>
  </si>
  <si>
    <t>(Recursos comprometidos  de FONERNERGIA para Comunidades Energéticas / Recursos total de FONENERGIA)*100</t>
  </si>
  <si>
    <t>MME / Despacho / Secretaría General</t>
  </si>
  <si>
    <t>Leonardo Rojas</t>
  </si>
  <si>
    <t>lrojas@minenergia.gov.co</t>
  </si>
  <si>
    <t>Financiamiento a través de obras por impustos</t>
  </si>
  <si>
    <t>(Presupuesto comprometido / presupuesto proyectado )* 100</t>
  </si>
  <si>
    <t>Viabilización del 4,1% de los recursos de SGP para Comunidades Energéticas, dirigido a municipios y distritos especiales de categorías 1,2 y 3.</t>
  </si>
  <si>
    <t xml:space="preserve">(recursos comprometidos de SGP para CE / recurso total de SGP) *100 </t>
  </si>
  <si>
    <t>Viabilización del 30% de las líneas de crédito para techos solares y compra de electrodomésticos de alta eficiencia</t>
  </si>
  <si>
    <t>(recursos comprometidos de líneas de crédito para techos solares y compra de electrodomésticos de alta eficiencia / recurso total de créditos)*100</t>
  </si>
  <si>
    <t>100% de recursos de baja ejecución del MME redireccionados a CE</t>
  </si>
  <si>
    <t>(recursos de baja ejecución del MME comprometidos para CE / total de recursos identificados de baja ejecución del MME)*100</t>
  </si>
  <si>
    <t>#</t>
  </si>
  <si>
    <t>PES. 9/4/2024</t>
  </si>
  <si>
    <t xml:space="preserve">Pendiente definir si se incluirá indicador PES </t>
  </si>
  <si>
    <t>Distritos Mineros - formalización</t>
  </si>
  <si>
    <t>Distritos Mineros -  Reindustrialización - corredores de vida</t>
  </si>
  <si>
    <t xml:space="preserve">IIncorporar reservas de hidrocarburos </t>
  </si>
  <si>
    <t xml:space="preserve">Bioenergía:  Biogás y Biometano </t>
  </si>
  <si>
    <t>Pivote</t>
  </si>
  <si>
    <t>Transformación PND</t>
  </si>
  <si>
    <t>Catalizador PND</t>
  </si>
  <si>
    <t>Componente PND</t>
  </si>
  <si>
    <t>Prioridad Estratégica</t>
  </si>
  <si>
    <t>Temática línea de acción</t>
  </si>
  <si>
    <t>Generación de energía a partir de Fuentes No Convencionales de Energía Renovable (FNCER</t>
  </si>
  <si>
    <t>Transformación Productiva, Internacionalización y Acción Climática</t>
  </si>
  <si>
    <t>Transición económica para alcanzar carbono neutralidad y  consolidar territorios resilientes al clima</t>
  </si>
  <si>
    <t>Territorio y sociedad resilientes al clima</t>
  </si>
  <si>
    <t>Comunidades energéticas</t>
  </si>
  <si>
    <t>Almacenamiento energético</t>
  </si>
  <si>
    <t>Transición energética justa, segura, confiable y eficiente</t>
  </si>
  <si>
    <t>Generación de energía a partir de FNCER</t>
  </si>
  <si>
    <t xml:space="preserve">Proyectos FNCER a gran escala </t>
  </si>
  <si>
    <t>Captura y almacenamiento de Carbono</t>
  </si>
  <si>
    <t>Costos de la energía y modernización del sistema eléctrico</t>
  </si>
  <si>
    <t>Cobertura de energía</t>
  </si>
  <si>
    <t>Electromovilidad</t>
  </si>
  <si>
    <t>Plantas (Termos, Micay, PCH´s)</t>
  </si>
  <si>
    <t>Cobertura de gas</t>
  </si>
  <si>
    <t>Eficiencia energética y del mercado como factor de desarrollo económico</t>
  </si>
  <si>
    <t>Comunicación y apropiación de la información</t>
  </si>
  <si>
    <t>Nuevo Marco Regulatorio de Minería</t>
  </si>
  <si>
    <t>Ascenso tecnológico del sector transporte y promoción de la movilidad activa</t>
  </si>
  <si>
    <t>Empresa pública para el sector minero</t>
  </si>
  <si>
    <t>Ordenamiento del territorio alrededor del agua y Justicia Ambiental</t>
  </si>
  <si>
    <t>Justicia Ambiental y gobernanza
inclusiva</t>
  </si>
  <si>
    <t>Democratización del conocimiento, la información ambiental y de riesgo de desastres</t>
  </si>
  <si>
    <t>Plan nacional de Conocimiento Geocientífico</t>
  </si>
  <si>
    <t>Consumo energético eficiente</t>
  </si>
  <si>
    <t>Instrumentos de control y vigilancia ambiental para la resiliencia</t>
  </si>
  <si>
    <t>Distritos Mineros</t>
  </si>
  <si>
    <t>Consumo indispensable</t>
  </si>
  <si>
    <t>Incorporar reservas de hidrocarburos
--&gt; Gestión operativa (Recobro mejorado, Liga B, Poliductos)</t>
  </si>
  <si>
    <t>El agua, la biodiversidad y las personas, en el centro del ordenamiento
 territorial</t>
  </si>
  <si>
    <t>Ciclo del agua como base del ordenamiento territorial</t>
  </si>
  <si>
    <t xml:space="preserve">Corredor de Vida del Cesar </t>
  </si>
  <si>
    <t>Costos de la energía y justicia tarifaria</t>
  </si>
  <si>
    <t>Incorporar reservas de hidrocarburos--&gt;Gestión social (Reactivar y prevenir contratos suspendidos)</t>
  </si>
  <si>
    <t>Convergencia Regional</t>
  </si>
  <si>
    <t>Fortalecimiento institucional como motor de cambio para recuperar la confianza de la ciudadanía y para el fortalecimiento del vínculo Estado-ciudadanía</t>
  </si>
  <si>
    <t>Lucha contra la corrupción en las entidades públicas nacionales y territoriales</t>
  </si>
  <si>
    <t xml:space="preserve">Minerales Estratégicos </t>
  </si>
  <si>
    <t xml:space="preserve">Descarbonización </t>
  </si>
  <si>
    <t>Incorporar reservas de hidrocarburos</t>
  </si>
  <si>
    <t>Distritos mineros/Reconversión productiva</t>
  </si>
  <si>
    <t>Economía popular</t>
  </si>
  <si>
    <t>Dispositivos democráticos de participación: política de diálogo permanente con decisiones desde y para el territorio</t>
  </si>
  <si>
    <t>Condiciones y capacidades institucionales, organizativas e individuales para la participación ciudadana</t>
  </si>
  <si>
    <t>Seguridad Humana y Justicia social</t>
  </si>
  <si>
    <t>Habilitadores que potencian la seguridad humana y las oportunidades de bienestar</t>
  </si>
  <si>
    <t>Datos sectoriales para aumentar el aprovechamiento de datos en el país</t>
  </si>
  <si>
    <t>Expansión de capacidades: más y mejores oportunidades de la población para lograr sus proyectos de vida</t>
  </si>
  <si>
    <t>Educación, formación y reconversión laboral como respuesta al cambio productivo</t>
  </si>
  <si>
    <t>Bioenergía</t>
  </si>
  <si>
    <t xml:space="preserve">Fondo para la TEJ </t>
  </si>
  <si>
    <t>Seguridad Humana y Justicia Social</t>
  </si>
  <si>
    <t>Reconocimiento e impulso a la Economía Popular y Comunitaria (EP)</t>
  </si>
  <si>
    <t>Fortalecimiento institucional</t>
  </si>
  <si>
    <t>No aplica</t>
  </si>
  <si>
    <t>Gobernanza del dato y monitoreo</t>
  </si>
  <si>
    <t xml:space="preserve">Gestión de riesgo de desastres y cambio climático </t>
  </si>
  <si>
    <t>Instituto de investigación de energías limpias</t>
  </si>
  <si>
    <t>Integración energética regional</t>
  </si>
  <si>
    <t xml:space="preserve">No aplica </t>
  </si>
  <si>
    <t>Lucha contra la corrupción</t>
  </si>
  <si>
    <t>Mercado eléctrico</t>
  </si>
  <si>
    <t>Minerales estratégicos</t>
  </si>
  <si>
    <t>Participación ciudadana</t>
  </si>
  <si>
    <t>Precio de combustibles líquidos</t>
  </si>
  <si>
    <t>Recobro mejorado</t>
  </si>
  <si>
    <t>Reindustrialización</t>
  </si>
  <si>
    <t>Seguridad energética</t>
  </si>
  <si>
    <t>Servicios públicos domiciliarios</t>
  </si>
  <si>
    <t>Sustitución de leña</t>
  </si>
  <si>
    <t>Termoeléctricas</t>
  </si>
  <si>
    <t>Transformación digital y datos sectoriales</t>
  </si>
  <si>
    <t>REPORTE 2024</t>
  </si>
  <si>
    <t>REPORTE 2025</t>
  </si>
  <si>
    <t>Instrumento de Planeación</t>
  </si>
  <si>
    <t>INDICADOR</t>
  </si>
  <si>
    <t>AVANCE CUALITATIVO TRIM 1</t>
  </si>
  <si>
    <t>AVANCE CUANTITATIVO TRIM 2.</t>
  </si>
  <si>
    <t>AVANCE CUALITATIVO TRIM 2.</t>
  </si>
  <si>
    <t>AVANCE CUANTITATIVO TRIM 3</t>
  </si>
  <si>
    <t>AVANCE CUALITATIVO TRIM 3</t>
  </si>
  <si>
    <t>AVANCE CUANTITATIVO TRIM 4</t>
  </si>
  <si>
    <t>AVANCE CUALITATIVO TRIM 4</t>
  </si>
  <si>
    <t>BALANCE DE CUMPLIMIENTO</t>
  </si>
  <si>
    <t>AVANCE CUANTITATIVO TRIM 1</t>
  </si>
  <si>
    <t>BALANCE CUMPLIMIENTO TRIM 1 2025</t>
  </si>
  <si>
    <t>AVANCE CUANTITATIVO TRIM 2</t>
  </si>
  <si>
    <t>AVANCE CUALITATIVO TRIM 2</t>
  </si>
  <si>
    <t>BALANCE CUMPLIMIENTO TRIM 2 2025</t>
  </si>
  <si>
    <t>BALANCE CUMPLIMIENTO TRIM 3 2025</t>
  </si>
  <si>
    <t>Acumulado</t>
  </si>
  <si>
    <t>Meta cumplida parcialmente</t>
  </si>
  <si>
    <t>Meta cumplida</t>
  </si>
  <si>
    <t>Auditorias Energèticas</t>
  </si>
  <si>
    <t>PEI</t>
  </si>
  <si>
    <t>Implementación de auditoría energética y acciones de mejora derivadas</t>
  </si>
  <si>
    <t xml:space="preserve">Porcentaje de avance en la implementación del plan de acción de auditoría energética en el MME </t>
  </si>
  <si>
    <t>Porcentaje de avance en la implementación del plan de acción de auditoría energética en el MME con los siguientes hitos: 
1. Documento elaborado con los hallazgos de la auditoría energética realizada (30%) 
2. Plan elaborado con acciones de mejora de corto y largo plazo (20%)
3. Porcentaje de avance en la implementación de las acciones del Plan elaborado (50%)</t>
  </si>
  <si>
    <t>✓ Adelantamos el proceso de solicitud de información a proveedores que tiene por objeto: realizar el estudio de auditoria energética para las sedes del ministerio de minas y energía, en concordancia con las normas técnicas y lineamientos establecidos en el país sobre la eficiencia energética, con lo cual se estableció el presupuesto requerido para avanzar en la contratación.</t>
  </si>
  <si>
    <t>Desde Secretaría General no se remitió el reporte de avance correspondiente al segundo trimestre del año 2024.</t>
  </si>
  <si>
    <t>Suscripción de la CAO-011-2024 del 10.sep.2024, con la firma INGTECNOVA SAS por valor total de $50.092.365 con el objeto de  "Realizar el estudio de Auditoria Energética para las sedes del Ministerio de Minas y Energía, en concordancia con las normas técnicas y lineamientos establecidos en el país sobre eficiencia energética".
El contrato se encuentra en ejecución. Una vez se reciba el resultado de la auditoria, se realizará socialización de los resultados, así como del plan de mejora resultado de la misma. "</t>
  </si>
  <si>
    <t>En desarrollo del contrato CAO-011-2024 del 10.sep.2024, la firma INGTECNOVA SAS realizó la entrega final del informe correspondiente al “Estudio de Auditoria Energética para las sedes del Ministerio de Minas y Energía, en concordancia con las normas técnicas y lineamientos establecidos en el país sobre eficiencia energética"".
Igualmente se realizó convocatoria a través del aplicativo teams y el día jueves 19 de diciembre de 2024, en el horario de 10:00 a 11:00 a.m., se llevo a cabo la socialización de los resultados del informe de la auditoría a todos los funcionarios y colaboradores del Ministerio.
Actividad finalizada y cumplida al 100%, en lo que respecta al “Documento elaborado con los hallazgos de la auditoría energética realizada (30%).</t>
  </si>
  <si>
    <t>Se elaboró plan de trabajo de auditoría energética en el cual se incluyeron Dos (2) actividades (Prácticas operacionales e Implementación de estrategias de eficiencia energética) con iniciativas que procuran la eficiencia en el uso de los recursos, el cumplimiento de los lineamientos de sostenibilidad y mejorar el desempeño energético de las instalaciones del Ministerio.
En la presente vigencia 2025, se avanza en la estructuración de la solicitud de información a proveedores – SIP, para la contratación del proceso encaminado a realizar el reemplazo del sistema de iluminación en la sede del Archivo Central del Ministerio.</t>
  </si>
  <si>
    <t>Durante el segundo trimestre de 2025, se estructuró la Solicitud de Información a Proveedores (SIP) correspondiente al proceso cuyo objeto contractual es: “Implementar estrategias de eficiencia energética en las sedes del Ministerio de Minas y Energía, en el marco de los resultados de la auditoría energética realizada.”
Está programada una revisión final por parte del Grupo de Gestión Contractual, con el fin de realizar los ajustes antes de su publicación en la plataforma SECOP II.
Se adjunta el informe de seguimiento (Archivo Excel) correspondiente a las acciones emprendidas con corte al mes de junio.2025.</t>
  </si>
  <si>
    <t>Aplicación de la política de gobierno digital</t>
  </si>
  <si>
    <t xml:space="preserve">Porcentaje de avance en la Implementación de la política de gobierno digital 
</t>
  </si>
  <si>
    <t>Porcentaje de avance en la Implementación  de la política de gobierno digital con los siguientes hitos: 
1. Documento con hoja de ruta para el fortalecimiento de la estrategia de gobernanza y monitoreo del dato (10%)
2. Porcentaje de avance en la implementación de lo establecido en el documento Hoja de Ruta (90%)</t>
  </si>
  <si>
    <t>✓ Estamos identificando las variables para recolección de información en campo y su consolidación, y a su vez nos encontramos validando los mecanismos para el registro de la información de campo consolidada en los sistemas de información misionales y de apoyo a la gestión del MME.
✓ Avanzamos en el  proceso de vinculación del equipo de trabajo responsable de realizar los diagnósticos y estrategias frente al estado actual del uso, aprovechamiento y disponibilidad de la información del sector minero-energético; así como para soportar, mantener y evolucionar la plataforma tecnológica y los servicios de información de la Infraestructura de Datos Sectorial "Proyecto Intégreme".</t>
  </si>
  <si>
    <t>✓ Se realizaron mesas en conjunto entre MINENERGÍA y UPME en el marco de la Resolución No. 40119 “Por la cual se adoptan los lineamientos del modelo de gobierno de tecnologías de la información y del modelo de gobierno de datos del sector minero energético”, con el fin de establecer un plan de trabajo unificado sectorial para avanzar en la implementación de la mencionada resolución y se avanzó en la definición de una metodología para la implementación de la explotación de datos en el Sector, iniciando con la definición y aplicación en el segundo semestre de 2024, de un instrumento para medir la madurez del sector en lo relacionado con la analítica y el Big Data. 
✓ Se ha garantizado la operación, administración, soporte y mantenimiento de la plataforma tecnológica y los servicios de información de la Infraestructura de Datos Sectorial " Intégrame".
✓ Se fortaleció la Infraestructura de Datos Espaciales Sectorial (IDE Sectorial), incluido la administración, mantenimiento y soporte.
✓ En conjunto MINENERGÍA y UPME se realizó el Open Gov Week 2024, un espacio de discusión sectorial en torno a los principios de transparencia, rendición de cuentas, participación ciudadana e innovación del gobierno abierto. 
✓ Se ha venido gestionando gestionando la entrega de los productos sectoriales comprometidos en la hoja de ruta para la implementación de la Estrategia Sectorial de Datos, que hace parte del Plan Nacional de Infraestructura de DATOS (PNID).
✓ Se está formulando formulando la estrategia de uso y apropiación, con la que se pretende generar las condiciones y prácticas necesarias para facilitar el proceso de adaptación de todas las partes involucradas en las transiciones que supone la incorporación de los servicios y soluciones basados en la analítica de datos, en la cultura organizacional de la entidad y del sector.
✓ Se han generado productos y servicios de información de analítica descriptiva, tableros de MS Power BI, a partir del uso de la data acopiada por la Infraestructura de Datos Sectoriales “Intégrame” para responder a requerimientos de información específica, como en el caso de los tableros adaptados para la APP Móvil “Energía del Cambio”.
✓ Se ealizaron espacios de formación y transferencia de conocimiento acerca de la Infraestructura de Datos Sectoriales” Intégrame” y de la Infraestructura de Datos Espaciales Sectorial (IDE Sectorial) con Entidades del Sector.</t>
  </si>
  <si>
    <t>- En trabajo conjunto UPME, el MINENERGÍA en su rol de cabeza de sector, de administrador sectorial de datos y líder de la gestión estratégica de infraestructura y aplicaciones de Tl del sector minero energético (CTO), desarrollo las siguientes actividades durante el tercer trimestre de 2024:
- Continuamos realizando el soporte, mantenimiento, administración y evolución de la plataforma tecnológica que soporta la infraestructura de datos sectoriales “Intégrame".
- Continuamos con el soporte, mantenimiento, administración y evolución de la Infraestructura de Datos Espaciales (IDE) Sectoriales.
- En trabajo conjunto UPME - MINENERGÍA, estamos estructurando la hoja de ruta de gobierno y monitoreo del dato sectorial 2024-2027.
- Se estructuró el plan de uso y apropiación de la plataforma tecnológica que soporta la infraestructura de datos sectoriales “Intégrame".
- El MINENERGÍA en calidad de Administrador de Datos Sectoriales y como cabeza de sector, y UPME en calidad de CIO Sectorial, se participó como sector en las mesas convocadas por el Comité Nacional de Datos para la implementación del Plan Nacional de Infraestructura de DATOS (PNID).
- Se iniciaron mesas de trabajo y se avanzó en la solución de los retos de analítica avanzada y se Inteligencia Artificial (AI) del Sector Minas y Energía, gestionados con la Universidad Javeriana y la Universidad de los Andes a través de la Alianza Caoba.
- Se realizó Mesa TIC Sectorial, en donde se presentó el modelo de evaluación de la madurez para la explotación de datos, que se aplicó a las Entidades del Sector.
- Se realizó Mesa TIC Sectorial, en donde se trabajó en la definición del alcance para la implementación de un Datacenter compartido, y las posibilidades de compras agregadas.
- Se realizó el lanzamiento de la Infraestructura de Datos Espaciales (IDE) Sectorial y del geo portal Sectorial en el evento de lucha contra la corrupción sectorial.
- Se realizó la postulación de la iniciativa de transparencia al Premio Nacional De Alta Gerencia del DAFP, en el que se incluyeron: El buzón de transparencia e integridad sectorial, a Infraestructura de datos sectoriales y la infraestructura de datos espaciales IDE.
- El MINENERGÍA en calidad de Administrador de Datos Sectoriales y como cabeza de sector, y UPME en calidad de CIO Sectorial, realizaron el seguimiento a la implementación de la hoja de ruta sectorial.
- Se realizaron mesa de trabajo con DNP, MINTIC y MINICIENCIAS para validar la estrategia de implementación de implementación del Datacenter de estado colombiano, ciberseguridad e Inteligencia Artificial.
- Se participó en la revisión y comentarios al documento CONPES de IA, y se hicieron recomendaciones para la inclusión y ajuste de acciones sectoriales en el marco de la política.
- Se realizó la planeación de la estrategia de gobierno y monitoreo del dato para participar en la Feria de Economías para la Vida (FEV), y del evento de IA para Diversificación Económica en el marco de la TEJ.
- Se participó en representación del Sector Minas y Energía, en la definición de acciones a incluir en el CONPES de IA por parte del Sector Minas y Energía.
- El MINENERGÍA en calidad de Administrador de Datos Sectoriales y como cabeza de sector, y UPME en calidad de CIO Sectorial, realizaron el seguimiento a la implementación de la hoja de ruta sectorial del Plan Nacional de Infraestructura de Datos (PNID).
- Se realizó mesa de trabajo con MINICIENCIAS con el objeto de compartir las visiones para la implementación de la estrategia de IA y el datacenter sectorial.
- Se realizó la socialización del plan de trabajo para la formulación del Plan Estadístico Sectorial (PES).
- Se realizó la implementación y lanzamiento del curso virtual SOLARIS “Transformando Experiencias Ciudadanas” bajo la plataforma de e-learning MOODLE del MINENERGÍA.
- Con el apoyo de la Oficina de Planeación y Gestión Internacional (OPGI), gestionamos recursos de cooperación con el Banco Interamericano de Desarrollo (BID), que tienen como objetivo fortalecer capacidades institucionales que aceleren la transformación digital del sector minero energético en Colombia.
- Se realizaron las mesas de trabajo para la planeación del evento de lanzamiento de la Infraestructura de Datos Estadística (INTÉGRAME) y de la Infraestructura de Datos Espaciales (IDE.ME), así como la participación en el evento de “Inteligencia Artificial para la Transición Energética Justa” a realizarse en el mes de octubre de 2024, en el marco de la Feria de Economías para la Vida (FEV).</t>
  </si>
  <si>
    <t>Se ejecuto el 100% del Plan Estratégico de TI  (PETI), para la vigencia 2024.
Se formuló el Proyecto de Inversión para el periodo 2025-2028, el cual tiene como propósito avanzar en 15 puntos porcentuales la política de gobierno digital en los próximos 4 años, y que implica que se de deba ajustar el PETI en el mes de enero de 2025, para que se incluyan las nuevas iniciativas de trasformación digital que hacen parte del proyecto de inversión 2025-2028.
Igualmente, se dio cumplimiento a la hoja de ruta 2024, de la Estrategia de Gobierno y Monitoreo del Dato, que dejo como principales logros para la vigencia los siguientes:
✓Se conformo el equipo de trabajo sectorial MINENERGÍA+UPME, para la Estrategia de Gobierno y Monitoreo del Dato Sectorial.
✓Se avanzó en la implementación de la Resolución Sectorial No. 40199 de 2021, en donde el MINENERGÍA ejerce el rol líder de transformación digital (CTO) y la UPME como líder de la gestión estratégica de la información (CIO)
✓El Sector Minas y Energía fue reconocido como el 4 mejor sector en relación con la implementación de la hoja de ruta sectorial del PNID.
✓El Sector Minas y Energía fue referenciado como caso de éxito en Entidades de Gobierno, por la aplicación del instrumento para la evaluación de madurez para la implementación de infraestructura de datos.
✓Se realizaron mesas de trabajo con DNP, MINTIC y MINICIENCIAS para validar la estrategia de implementación de implementación del Datacenter de Estado Colombiano, Ciberseguridad e Inteligencia Artificial (IA).
✓Se participó en la formulación del documento CONPES de IA, y se incluyeron cinco (5) acciones sectoriales en el marco de la política. 
✓Se participo en los diálogos territoriales, en los que se socializaron las iniciativas de transformación digital sectoriales relacionadas con analítica de datos y gestión de la información geográfica o espacial.
✓Se gestionó y participó en la “Feria de Economías para la Vida – FEV” y particularmente en el “Congreso Inteligencia Artificial, Diversificación de la Economía y la Transición Energética Justa”.</t>
  </si>
  <si>
    <t xml:space="preserve">
Actualización, presentación y aprobación por la alta Dirección en Comite MIPG del Plan Estratégico de Tecnologías de Información PETI, que orienta a la entidad en la definición de objetivos, iniciativas, capacidades y hojas de ruta tecnológicas, en coherencia con los planes institucionales, los lineamientos sectoriales y la Política de Gobierno Digital.
Así mismo se publicó conforme a los requerimientos de ley.
Durante el trimestre se efectuó el seguimiento al PETI para el 1er trimestre de 2025, registrando los avances para cada una de las (14) iniciativas de transformación digital del MINENERGÍA, con las cuales se espera dar cumplimiento a la meta de Implementación  de la política de gobierno digital.</t>
  </si>
  <si>
    <t>Durante el periodo se ejecutaron las siguientes actividades:
- Se actualiza documento Plan Estratégico de TI - PETI para el periodo 2025-2028 con el objetivo de alinear el mismo con lo aprobado en el proyecto de inversión Fortalecimiento de la Capacidad del Ministerio de Minas y Energía para Implementar de manera Efectiva la Política de Gobierno Digital Nacional - BPIN 2024000000000198 para la vigencia 2025-2028, documento que fue aprobado en Comité de Gestión y Desempeño el día 13 de mayo.
- Se formuló Plan de Cierre de Brechas FURAG 2025, conforme a las recomendaciones de la segunda y tercera línea de defensa en relación a la documentación de evidencias en las respuestas dadas durante el diligenciamiento del FURAG para la medición de la vigencia 2024.
- Se socializan los resultados obtenidos en la medición del Índice de Desempeño Institucional para la política de Gobierno Digital registrando un resultado de 91 para la vigencia 2024. Al comparar los resultados obtenidos en las mediciones del Índice de Gestión y Desempeño de 2023 y 2024, para esta política se observa una variación significativa que refleja los avances y la mejora continua. Mientras que en 2023 el valor registrado fue de 83.9, en 2024 este ascendió a 91.0, lo que representa un cambio del 8.46%. Esta evaluación evidencia un sólido avance en áreas clave de la política de Gobierno Digital, alcanzando una calificación de 100 en dimensiones como cultura y apropiación, decisiones basadas en datos y proyectos de transformación digital. Este desempeño revela un compromiso institucional con la innovación, la transparencia y la protección de la información —destacando también el progreso en seguridad y privacidad (91) y estado abierto (98.8).
- Se  realiza seguimiento a la ejecución de las veintidos (22) iniciativas que conforman el portafolio de proyectos del Plan Estratégico de TI - PETI para el periodo 2025-2028.</t>
  </si>
  <si>
    <t>Instituto de Investigación de Energías Limpias</t>
  </si>
  <si>
    <t>Creación del Instituto de Investigación de Energías Limpias</t>
  </si>
  <si>
    <t>Porcentaje de avance del plan de acción para la creación del instituto de energías limpias</t>
  </si>
  <si>
    <t>Porcentaje de avance del plan de acción para la creación del instituto de energías limpias con los siguientes hitos: 
1. Documento de análisis y diagnóstico, con detalle de la viabilidad jurídica y  técnica,  para la creación del Instituto Nacional de Investigación en energías limpias (20%)
2. Documento de Evaluación y aprobación de la propuesta para la creación del Instituto (20%)
3. Porcentaje de avance en la propuesta de creación del Instituto aprobada. (60%)</t>
  </si>
  <si>
    <t>✓Avanzamos en el documento que contiene el proyecto de creación de una entidad descentralizada indirecta que tendría como misión el liderar los procesos de investigación y estudios especializados para la promoción del uso de fuentes no convencionales de energía: Desarrollo del capítulo de fundamento normativo y el  de fases para creación y formalización.</t>
  </si>
  <si>
    <t>Por directriz del Gobierno Nacional en cabeza del señor Presidente de la Republica Gustavo Petro Urrego, e instrucciones dadas por el señor Ministro, Ecopetrol ha sido la entidad llamada a liderar la investigación científica y el desarrollo tecnológico para impulsar la transición energética, por medio de la transformación de su Instituto Colombiano de Petróleo (ICP), el cual enfoca todos sus conocimientos, capacidades, infraestructura, y experiencia de 39 años, en marcar un hito significativo de fortalecimiento de la matriz energética del país, dando paso al nuevo Instituto Colombiano de petróleo y Energías para la Transición (ICEPT).
Actualmente el Ministerio de Minas y Energía como cabeza de sector, ha elaborado una propuesta de Convenio Marco de Cooperación con Ecopetrol con el objetivo de aunar esfuerzos necesarios para impulsar de manera conjunta todas las investigaciones y proyectos que aportan de manera positiva a la implementación de energías limpias en el país.</t>
  </si>
  <si>
    <t>Para el último periodo de la vigencia 2024 se han recibido nuevas directrices en cabeza del señor presidente de la república Gustavo Petro, y del señor Ministro de Minas y Energía Andrés Camacho, para seguir adelante con el proyecto de decreto que fue elaborado desde la secretaria general, “Por el cual se fusiona el Instituto de Planificación y Promoción de Soluciones Energéticas para las Zonas No Interconectadas – IPSE en la Agencia Nacional de Hidrocarburos - ANH y se modifica su estructura y se dictan otras disposiciones”. En ese sentido se ha publicado dicho decreto para comentarios.
El Convenio Marco de Cooperación entre el Ministerio de Minas y Energía y Ecopetrol, cuyo objetivo de aunar esfuerzos necesarios para impulsar de manera conjunta todas las investigaciones y proyectos que aportan de manera positiva a la implementación de energías limpias en el país, será firmado durante la vigencia 2025, lo anterior se establece de manera conjunta entre las partes debido al tiempo requerido por parte de Ecopetrol dentro de su proceso de reingeniería institucional que vienen adelantando en su Instituto Colombiano de Petróleo (ICP) hacia la creación del Instituto Colombiano de petróleo y Energías para la Transición (ICEPT).</t>
  </si>
  <si>
    <t>Durante el primer trimestre de 2025, fueron elaborados y enviados los estudios previos, así como la propuesta de convenio marco a Ecopetrol para revisión, ajustes y comentarios con el fin de suscribir un Convenio Marco de Cooperación con el objeto de Aunar esfuerzos tecnológicos, administrativos, humanos y logísticos para desarrollar actividades conjuntas de generación, intercambio y uso de información sobre investigaciones y proyectos en energías renovables, en el marco de la Transición Energética Justa (TEJ), contribuyendo al cumplimiento de las funciones misionales de cada parte, conforme a sus competencias legales y bajo principios de colaboración interinstitucional.</t>
  </si>
  <si>
    <t xml:space="preserve">Cómo resultado de auditorías internas de Ecopetrol, todos los convenios marco a firmar deberán comprometer recursos financieros de manera específica y clara desde la concepción del mismo, en este sentido, el convenio marco propuesto no es viable ya que en primera instancia éste sólo contempla actividades de carácter colaborativo, de intercambio de información relacionada con investigaciones en nuevas energías.
Por lo anterior, se acordó firmar un acuerdo de entendimiento cuyo objeto es “Realizar una aproximación preliminar de buena fe entre las partes para aunar esfuerzos y capacidades de cooperación en la realización de actividades de apoyo, capacitación, fomento y promoción de las Fuentes no Convencionales de Energía y la Gestión Eficiente de la Energía en el país en el marco de la Transición Energética Justa, mediante el intercambio de información y experiencias; considerando además, requerimientos en políticas públicas y regulación, con miras a evaluar la viabilidad de establecer mecanismos jurídicos de cooperación”, el cual se encuentra en revisión de Ecopetrol, luego de varias mesas de trabajo entre las partes, se espera poder firmar dicho acuerdo, durante el mes de agosto de 2025. </t>
  </si>
  <si>
    <t>Certificación HSEQ para el ministerio de Minas y Energía</t>
  </si>
  <si>
    <t xml:space="preserve">Certificación Institucional </t>
  </si>
  <si>
    <t>Porcentaje de avance en la implementación de los numerales de la norma ISO 9001: 2015 - ISO 14001:2015 e ISO 45001:2018</t>
  </si>
  <si>
    <t>Hitos:
1. Finalizar la transición del Sistema de Gestión actual
2. Diagnóstico de implementación de las normas  ISO 14001:2015 e ISO 45001:2018
3. Implementación de las actividades en pro de lograr el cumplimiento de los numerales de las normas
4. Auditoría interna bajo la luz de las normas ISO 9001: 2015 - ISO 14001:2015 e ISO 
5. Cierre de hallazgos de la auditoría interna
6. Atender auditoría externa de certiticación
45001:2018</t>
  </si>
  <si>
    <t>✓ Se finalizó la  transición del SG actual: Ajuste del mapa de procesos en página, migración de información del SIG en nuevo mapa, avance al 50% en parametrización de SIGAME y 27% en actualización documental con nuevo formato.
✓ Se adelantaron los diagnósticos de las normas ISO 14001 y 45001, verificando cumplimiento de requisitos al 90% cada uno.</t>
  </si>
  <si>
    <t>De acuerdo con los diagnósticos del Sistema de Seguridad y Salud en el Trabajo y el Sistema de Gestión ambiental y los planes de acción diseñados para su fortalecimiento, se reporta avance de las actividades programadas para 2024 en un 71 y 76% respectivamente, consistente en la documentación que permite dar cumplimiento a los requisitos de la norma, así como actividades de sensibilización y diseño de tablero de control de indicadores de seguimiento al desempeño ambiental del ministerio.  Asì mismo, como parte de los hitos de este producto, se definiò el grupo de auditores interno que desarrollará la auditoría bajo los enfoques de la ISO 45001 y 14001, que se tiene programada para octubre a tres procesos priorizados, uno de ellos, al proceso de mejoramiento encargado de la administración del Sistema Integrado de Gestión.  Es de señalar que esta auditorá es preparatoria para medir el nivel de implementación y madurez de los sistemas de gestió enunciados, buscando en la vigencia 2025 la certificación. Con el equipo definido se diseñó propuesta de plan de auditoría para revisión de la Coordinación de Gestión y Desempeño de la OPGI.</t>
  </si>
  <si>
    <t>De acuerdo con los diagnósticos del Sistema de Seguridad y Salud en el Trabajo y del Sistema de Gestión Ambiental y los planes de acción diseñados para su fortalecimiento, se reporta avance de las actividades programadas para 2024 en un 91 y 98% respectivamente, consistente en la documentación que permite dar cumplimiento a los requisitos de la norma, así como actividades de sensibilización y diseño de tablero de control de indicadores de seguimiento al desempeño ambiental del ministerio.  Como parte de los hitos de este producto se programó auditoría interna a tres procesos priorizados con enfoque en las normas de calidad, de seguridad y salud en el trabajo y ambiental.  Se diseñó y ejecutó el plan de auditoría y se entregaron a los respectivos procesos los informes finales de auditoría con el propósito de que analicen las observaciones y hallazgos para un plan de mejoramiento.  Se inicio el análisis de las causas y posibles acciones de mejora que requieren revisión de coordinadores y líderes de procesos para su aprobación y posterior cargue en el SIGAME.  Esto último además permitirá probar la actualización de la parametrización de la ruta de mejora del SIGAME y el procedimiento actualizado.  Conforme se va avanzando en la implementación de estos sistemas, se continúa adelantando la respectiva documentación programada para 2025 y 2026 de conformidad con la necesidad y capacidad de la organización.</t>
  </si>
  <si>
    <t>De acuerdo con los resultados obtenidos de la auditoría interna realizada en la vigencia anterior se crearon los planes de mejora para atender las observaciones que quedaron del ejercicio de auditoría, estas acciones se estarán ejecutando en lo corrido del año. 
Se planteó el cronograma de trabajo para la atención del Formulario Único de Reporte de Avances de la Gestión (FURAG) en pro de fortalecer el Modelo Integrado de Planeación y Gestión en la entidad, este plan de trabajo se está llevando a cabo desde el mes de marzo.
Se creó el Plan de trabajo para incrementar la normalización documental de los procesos asociados a la misionalidad institucional. Este plan se está ejecutando desde el mes de febrero.
Se creó herramienta para diagnóstico de la norma ISO 9001en pro de fortalecer el Sistema de Gestión de Calidad para lograr Atender auditoría externa de certificación</t>
  </si>
  <si>
    <t>0,7</t>
  </si>
  <si>
    <t>Se viene trabajando en la ejecución de los planes de mejora derivados de la auditoría interna 2024; en atención al Plan de Mejoramiento formalizado con código PM-24-AI2024-11 y fecha de terminación de la acción (30) de abril del presente año, donde se establecieron como acciones la actualización del Manual para el Manejo de los Bienes de Propiedad del Ministerio de Minas y Energía, la actualización de la documentación del proceso Gestión de Recursos Físicos y la actualización del normograma del proceso Gestión de Recursos Físicos.
Se viene ejecutando el Plan de trabajo para incrementar la normalización documental de los procesos asociados a la misionalidad institucional.
Se consolidó la herramienta para diagnóstico de la norma ISO 9001, 14001 y 45001 en pro de fortalecer el Sistema de Gestión de Calidad para lograr Atender auditoría externa de certificación y se formuló el plan de trabajo con la finalidad de fortalecer los numerales de la norma con debilidades</t>
  </si>
  <si>
    <t>Durante el tercer trimestre, el Sistema Integrado de Gestión (SIG) ha alcanzado un avance del 75 % en la implementación de los numerales de las normas ISO 9001:2015, ISO 14001:2015 e ISO 45001:2018. Este resultado evidencia un progreso significativo en la consolidación del modelo de gestión institucional y en el cumplimiento de los compromisos definidos en el Plan Estratégico Institucional.
Entre los principales hitos se resalta la finalización de la transición del sistema de gestión actual, garantizando la alineación de los procedimientos con los requisitos normativos vigentes. Asimismo, se desarrolló el diagnóstico de implementación de las normas ISO 14001:2015 e ISO 45001:2018, lo que permitió identificar brechas y definir planes de acción específicos para su cierre. De igual forma, se avanzó en la ejecución de actividades orientadas al cumplimiento de los numerales aplicables de las tres normas, consolidando el proceso de mejora continua.
Durante este periodo también se realizó la auditoría interna bajo el enfoque integrado de las normas ISO 9001, ISO 14001 e ISO 45001, cuyo desarrollo permitió identificar oportunidades de mejora que actualmente se encuentran en proceso de cierre. Paralelamente, se fortaleció la documentación del sistema, la evidencia de cumplimiento y la preparación institucional para la auditoría externa de certificación prevista para el cierre del ejercicio anual.
El avance alcanzado refleja el compromiso del Ministerio con la mejora continua, la eficiencia en la gestión por procesos y la integración de los componentes de calidad, medio ambiente y seguridad y salud en el trabajo. Para el cuarto trimestre se proyecta culminar el cierre total de hallazgos, consolidar la documentación final de soporte y asegurar el mantenimiento del cumplimiento normativo en el marco del proceso de certificación del Sistema Integrado de Gestión.</t>
  </si>
  <si>
    <t>Implementar lineamientos frente a la Estrategia de Relacionamiento Territorial con enfoque de DDHH, Género y etnico que permita alinear las estrategias de trabajo priorizadas encaminadas hacia una transición energetica justa</t>
  </si>
  <si>
    <t>Porcentaje de avance en el diseño e implementación de una  Estrategia de Relacionamiento Territorial con enfoque de DDHH, Género y étnico que permita alinear las estrategias de trabajo priorizadas encaminadas hacia una transición energética justa</t>
  </si>
  <si>
    <t xml:space="preserve">
Porcentaje de Avance de implementacion de la ERT
Hito 1: Elaboración del documento con lineamientos de la estrategia (30%)
Hito 2: Socialización del documento elaborado (20%)
Hito 3: Implementación de los lineamientos establecidos en el documento (30%)
Hito 4: Seguimiento y Medición (20%)
</t>
  </si>
  <si>
    <t>Se cuenta con comentarios por parte del equipo de género para incorporar el componente dentro de la ERT. En terminos de DDHH se encuentra aun en ajustes para poder definir el componente. Desde la parte étnica se viene trabajando la construccion de lineamientos socio ambientales y se están validando los métodos que podrían aplicar para la incorporación  los lineamientos a la ERT.</t>
  </si>
  <si>
    <t>✓  A la fecha se cuenta con todos los comentarios por parte del equipo de género para incorporar el componente dentro de la ERT. 
✓  Aún se está definiendo la forma en que se va a incorporar el componente de DDHH a la estrategia. 
✓  Desde la parte étnica se viene trabajando en la construcción de lineamientos, queda pendiente validar cómo se podrían incorporar los lineamientos a la ERT.
✓  Se revisó la primera versión del borrador con la Jefe OAAS, se están realizando modificaciones según sus observaciones.</t>
  </si>
  <si>
    <t xml:space="preserve">Teniendo en cuenta lo programado para elaño 2024 , el hito contemplado como Documentación de la Estrategia de Relacionamiento Territorial cuenta con una version final que ha sido socializada con la mesa de articulacion instersectorial realizad el 18 de Octubre . Actualmente se han considerado revisar el contexto frente a lineamientos sociales en el enfoque Étnico y se encuentra en proceso de validación con la Jefe OAAS  para la inclusion de una  guia para divulgar los lineamientos sociales definidos y asi proceder con  su publicacion. </t>
  </si>
  <si>
    <t>Teniendo en cuenta lo programado para el año 2024 , el hito contemplado como Documentación de la Estrategia de Relacionamiento Territorial cuenta con una version final APROBADA por la jefe de la OAAS, el 16 de Diciembre de 2024, ratificando que el documento cuenta con las orientaciones, principios y estrategias enfocadas al relacionamiento territorial.</t>
  </si>
  <si>
    <t>Durante el primer trimestre de 2025, se reformuló la Estrategia de Relacionamiento Territorial, la cual fue aprobada por la Jefa Luz Dary Carmona el 11 de marzo y publicada en la página del MME el 18 de marzo. No obstante, debido al cambio de ministro, se produjo un cambio en la Jefatura de la OAAS, lo que implica que el avance de este propósito será revisado para su ejecución en 2025 con la nueva representante de la OAAS.</t>
  </si>
  <si>
    <t>Durante el segundo trimestre se iniciaron sesiones de trabajo con los diversos grupos internos para revisar y operacionalizar la Estrategia de Relacionamiento Territorial (ERT). Como parte de este proceso, el 13 de junio se llevó a cabo la primera Mesa Intersectorial, con la participación de equipos del Ministerio de Minas y Energía (MME) y entidades adscritas, cuyo objetivo fue socializar la ERT y diagnosticar las capacidades necesarias para asegurar una adecuada transferencia de información a los equipos territoriales. Esta sesión permitió definir un robusto esquema de medición mediante indicadores de gestión, orientado a monitorear periódicamente los avances de la estrategia en los territorios, evidenciando así un avance claro en la implementación de la línea directriz institucional</t>
  </si>
  <si>
    <t>Implementar lineamientos para la Estrategia de Comunicación Popular  donde se pueda  democratizar los saberes en  los territorios relacionados en el SME con el fin de fomentar su participación.</t>
  </si>
  <si>
    <t>Diseño e implementación de una Estrategia de Comunicación Popular  donde se pueda  democratizar los saberes en  los territorios relacionados en el SME con el fin de fomentar su participación.</t>
  </si>
  <si>
    <t xml:space="preserve">
Porcentaje de Avance de implementación para la estrategia de comunicación
Hito 1: Definición de Estrategia de Comunicación Popular ( 20%)
Hito 2: Implementación y Medición Proyecto Piloto (30%)
Hito 3 : Implementación y Medición Despliegue en territorios priorizados Estrategica de Comunicación Popular (50%)</t>
  </si>
  <si>
    <t>Se ha avanzado en la estructuración de la estrategia de comunicación y se está trabajando en la primera  fase de planeación frente al piloto a desarrollar.</t>
  </si>
  <si>
    <t xml:space="preserve">✓  Teniendo en cuenta las reuniones realizadas con los equipos de Asambleas, pedagogía y la directora de la OAAS, se estructuró la matriz de prioridades de comunicación popular. 
✓  Se define cronograma para la socialización de la estrategia de comunicación. Frente a la implementacion del piloto, se realizó una reunión virtual con el comité de usuarios de Sincelejo para presentarles los avances del plan de trabajo. </t>
  </si>
  <si>
    <t>De acuerdo con los lineamientos recibidos por parte de la Jefe OAAS,se define los apartados del documento con un primer borrador para la definicion de los lineamientos para la estrategia de comunicación popular. Se cuenta con propuesta de estrategia de comunicación popular para la Gerencia Guajira, se encuentra en revision por parte del equipo técnico. Por solicitud de la Jefe OAAS se debe incluir un plan para comunidades energeticas. Adicionalmente, se realiza reunion con la Oficina de  Comunicaciones y el Web Master para poder definir el sitio especifico requerido  para la publicacion de los lineamientos de comunicación popular.</t>
  </si>
  <si>
    <t>Se cuenta con documento de lineamientos para la estrategia de comunicación popular. Este se encuentra publicado en el siguiente link : https://www.minenergia.gov.co/es/misional/gesti%C3%B3n-social-y-ambiental/comunicacion-popular/. Se cuenta con avances frente a la implemenación del piloto realizado en el municipio de Sincelejo.  en el ultimo trimestre, se gestionó reunión con medios comunitarios para hacer la validacion de las necesidades comunicativas en los territorios. Contamos con la metodologia del espacio y se construye un arbol de problematicas y soluciones de los medios comunitarios entorno a la TEJ.</t>
  </si>
  <si>
    <t xml:space="preserve">Teniendo cuenta lo resultados del ejercicio piloto del año 2024 , se hace necesario reformular la metodologia para el desarrollo de la estrategia de comunion popular con el fin de hacer despliegle a los diferentes territorios de una manera mas estructurada y asertiva  involucrando los medios comunitarios para impulsar esta estrategia y establecimiento de acuerdos.Adicionalmente, Se realizan reuniones de acercamiento para poder identificar y hacer levantamiento en los territorios con grupos internos (Cambio  climatico, Hidrocrburos, Gerencia Guajira y asamblea y Género). No obstante, debido al cambio de ministro, se produjo un cambio en la Jefatura de la OAAS, lo que implica que el avance de este propósito será revisado para su ejecución en 2025 con la nueva representante de la OAAS. </t>
  </si>
  <si>
    <t xml:space="preserve">Durante el segundo trimestre se reformuló y aprobó la metodología de comunicación popular, el 25 de abril, y se publicaron oficialmente los lineamientos en la plataforma del Ministerio de Minas y Energía. Se definieron y validaron, en mesa intersectorial, seis territorios prioritarios (Sucre, Valledupar, Barranquilla, Marmato, Gerencia Guajira y zonas del Pacto por los hidrocarburos), lo que permitió formalizar alianzas con medios comunitarios y actores locales mediante convenios y el inicio de procesos formativos. Asimismo, se desarrollaron y difundieron dos cápsulas informativas piloto en Guajira y Tolima, ajustando la metodología antes del despliegue completo. Finalmente, se estableció un sistema robusto de indicadores de gestión (número de acuerdos, medios participantes, cápsulas emitidas, alcance y feedback comunitario) y se diseñó un protocolo de monitoreo semestral con recolección de datos y talleres de retroalimentación para asegurar mejoras continuas y cumplimiento efectivo. </t>
  </si>
  <si>
    <t xml:space="preserve">Avance de implementacion y medición de despliegues :
Se realiza en medios comunidtarios proceso con direccion de mineria empresarial  de formacion para 32 medios comunitarios en donde se dan varias dimensiones en redes sociales, medios audivusales y capacitacion tecnica sobre como comunicar a la eficiencia energetica en procesos mineros en terminos de la nueva ley minera. en proceso de formacion con la direccion de energia electrica (enfoque en TEJ, programa CE y conocimientos basicos como linea editroial  redaccion de prensa, produccion audivusal).  se avanza en dos alianza con POLEN TRANSCIONES JUSTA donde apoyan con recursos con los medios comunitarios (Glosario energetico). Otra alianza que se tiene CLIMATE TRACKER en donde apoyaron con capacitacion especifica sobre la desinformacion de la TEJ, en donde se danran orientaciones y no desinformar apoyo tecnico y periodistico. Adicionalmente se apoya en la construccion de los lineamientos de un protocolo preventivo de la conflictividad en el SME quedando como anexo en la ERT. Componente No 2 Fortalecimiento de capacidades.  </t>
  </si>
  <si>
    <t xml:space="preserve">Implementación y medicion del nivel de Gobernanza Ambiental del sector minero energetico </t>
  </si>
  <si>
    <t>Hito 1: Definición propuesta  indicador de gobernanza ambiental articulado con observatorio OAAS y/o otros mecanismos. (25%)
Hito 2: Implementación y medición del indicador de gobernanza ambiental del sector minero energetico. (25%)
Hito 3 : Implementación de acciones en Gestion Ambiental ( Relacionamiento ambiental, Gestión de Riesgos y Cambio climatico) para el cumplimiento del indicador de gobernanza ambiental del sector minero energetico (50%)</t>
  </si>
  <si>
    <t xml:space="preserve">Se cuenta con espacios de socialización del contexto de indicadores de gobernanza ambiental para el sector minero energético a nivel internacional, regional y local, y una propuesta de definición de gobernanza ambiental y enfoques, los cuales se presentaron ante diferentes direcciones y áreas del Ministerio, entidades adscritas y entidades intersectoriales, para su realimentación. </t>
  </si>
  <si>
    <t>Se cuenta con un documento propuesta del contexto del indicadores de gobernanza ambiental para la dimensión de extracción y minería a nivel internacional, regional y local; y la identificación y priorización de actores de interés que aporten a la construcción del indicador. Este un producto gestionado desde el  convenio GGC-1095-2024 con la Instituto de Estudios Ambientales de la Universidad Nacional.</t>
  </si>
  <si>
    <t xml:space="preserve">Se avanza en espacios de realimentación de los indicadores de gobernanza ambiental de la dimensión económica, normativa e institucional, minera, energía, hidrocarburos, social, biofisica y de gestión ambiental, se realizan espacios de trabajo con el Observatorio de la OAAS para la integración y automatización de los indicadores propuestos, se realiza la planificación de la metodología de los talleres de socialización y realimentación del indicador de gobernanza ambiental a nivel territorial, y se realizan dos talleres de construcción y realimentación del indicador de Gobernanza Ambiental con actores comunitarios en Valledupar (marzo 05) y Villavicencio (marzo 07).  No obstante, debido al cambio de ministro, se produjo un cambio en la Jefatura de la OAAS, lo que implica que el avance de este propósito será revisado para su ejecución en 2025 con la nueva representante de la OAAS. </t>
  </si>
  <si>
    <t>Durante la ejecución del contrato GGC1095‑2024, se avanzó en la revisión y realimentación del documento técnico, ajustando y validando la metodología para definir y estimar los indicadores de gobernanza ambiental del sector minero‑energético correspondientes al año 2023. Se avanzó también en el diseño y evaluación de la visualización del Índice de Gobernanza Ambiental en Power BI, consolidando resultados en gráficos organizados por objetivo, atributo y dimensión, validando coherencia de datos y proponiendo ajustes para mejorar su interpretación . De igual modo, se analizaron los componentes metodológicos del índice, recopilando observaciones técnicas y conceptuales para fortalecerlo. Como parte del proceso de automatización, se implementó una primera prueba en Python que permitió calcular automáticamente el resultado del indicador, el puntaje, el puntaje máximo y el porcentaje alcanzado a partir de una matriz en Excel, lo cual agiliza notablemente el procesamiento y análisis del Índice de Gobernanza Ambiental 2023.</t>
  </si>
  <si>
    <t>Se realizaron ajustes en la metodología de cálculo de los Indicadores con corte a 2023, en relación con el puntaje máximo para los indicadores 9 (Participación ciudadana), 10 (Interacción de género y enfoque diferencial) y 11 (Conflictividad socioambiental), también los indicadores 29 (Participación de las FNCER en la matriz energética primaria), 30 (Participación de las FNCER en la matriz energética eléctrica), 31 (Producción de minerales estratégicos y críticos para la TEJ), 32 (Pobreza multidimensional en municipios productores de minerales estratégicos) y 49 (Variación en el nivel de pobreza energética multidimensional nacional).
Se adelantó la automatización de 30 de los 51 indicadores que conforman el Índice de Gobernanza Ambiental, complementada con la visualización interactiva de la información mediante el uso de HTML, CSS y JavaScript.</t>
  </si>
  <si>
    <t xml:space="preserve">Durante el periodo se ejecutaron las siguientes actividades:
- Se  realiza seguimiento a la ejecución de las veintidos (22) iniciativas que conforman el portafolio de proyectos del Plan Estratégico de TI - PETI para el periodo 2025-2028 para el tercer trimestre de 2025.
- Se ejecutó configuración del Plan de Cierre de Brechas FURAG 2025 en la herramienta TAIGA, para su correspondiente seguimiento.
- Se avanza en el plan de trabajo para la implementación del Marco de Referencia de Arquitectura Empresarial (MRAE) junto con los modelos: MAE - MGGTI - MGPTI.
- Se definió cronograma de actividades y programación de las mismas para el fortalecimiento de la Estrategia de Gestión y Gobierno de Datos, este mismo cronograma fue parametrizado en la herramienta TAIGA para su revisión y seguimiento.
- Se desarrollan sesiones de seguimiento (Daily) de los avances de la Estrategia de Gestión y Gobierno de Datos, conforme a los lineamientos de la PMO del GTICS.
- Se realiza socialización de metas y productos del proyecto de inversión 0198 del GTICS, haciendo especial enfasis en las metas y productos establecidos para el cierre de la vigencia 2025. </t>
  </si>
  <si>
    <t xml:space="preserve">Durante el tercer trimestre de la vigencia, se estructuró el estudio previo correspondiente al proceso para la implementación de aislamientos térmicos en la sede del Archivo Central. Dicho proceso se encuentra registrado en la plataforma NEON bajo el número EP-2025-2258, cuyo objeto contractual es “Implementar estrategias de eficiencia energética en las sedes del Ministerio de Minas y Energía, en el marco de los resultados de la auditoría energética realizada”.
A la fecha, el proceso se encuentra en fase precontractual, dentro del flujo de aprobación en NEON, con proyección de publicación durante el mes de octubre. </t>
  </si>
  <si>
    <t>Actualmente el proceso de firma del Memorando de entendimiento entre el Ministerio de Minas y Energía y Ecopetrol se encuentra en proceso de creacion.</t>
  </si>
  <si>
    <t xml:space="preserve">Se implementa los linemientos de la ERT desde el subsector de mineria en el departamento del Putumayo
Se realiza socialización del enfoque territorial al interior del  MME el 23 de Septiembre.
Se realiza Taller de apropación con enfoque de Género. el 29 de Agosto.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</si>
</sst>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409]#,##0.00"/>
  </numFmts>
  <fonts count="27" x14ac:knownFonts="1">
    <font>
      <sz val="11"/>
      <color theme="1"/>
      <name val="Calibri"/>
      <family val="2"/>
      <scheme val="minor"/>
    </font>
    <font>
      <sz val="11"/>
      <color theme="1"/>
      <name val="Calibri"/>
      <family val="2"/>
      <scheme val="minor"/>
    </font>
    <font>
      <sz val="10"/>
      <name val="Calibri Light"/>
      <family val="2"/>
      <scheme val="major"/>
    </font>
    <font>
      <sz val="10"/>
      <color theme="1"/>
      <name val="Calibri"/>
      <family val="2"/>
      <scheme val="minor"/>
    </font>
    <font>
      <b/>
      <sz val="10"/>
      <name val="Aptos Narrow"/>
      <family val="2"/>
    </font>
    <font>
      <sz val="10"/>
      <color theme="1"/>
      <name val="Aptos Narrow"/>
      <family val="2"/>
    </font>
    <font>
      <sz val="10"/>
      <name val="Aptos Narrow"/>
      <family val="2"/>
    </font>
    <font>
      <b/>
      <sz val="10"/>
      <color theme="0"/>
      <name val="Aptos Narrow"/>
      <family val="2"/>
    </font>
    <font>
      <sz val="10"/>
      <color rgb="FF000000"/>
      <name val="Aptos Narrow"/>
      <family val="2"/>
    </font>
    <font>
      <u/>
      <sz val="11"/>
      <color theme="10"/>
      <name val="Calibri"/>
      <family val="2"/>
      <scheme val="minor"/>
    </font>
    <font>
      <b/>
      <sz val="11"/>
      <color rgb="FF000000"/>
      <name val="Aptos Narrow"/>
      <family val="2"/>
    </font>
    <font>
      <sz val="11"/>
      <color rgb="FF000000"/>
      <name val="Aptos Narrow"/>
      <family val="2"/>
    </font>
    <font>
      <sz val="11"/>
      <name val="Calibri"/>
      <family val="2"/>
    </font>
    <font>
      <sz val="11"/>
      <name val="Aptos Narrow"/>
      <family val="2"/>
    </font>
    <font>
      <sz val="11"/>
      <color rgb="FF000000"/>
      <name val="Calibri"/>
      <family val="2"/>
    </font>
    <font>
      <sz val="10"/>
      <color rgb="FFFF0000"/>
      <name val="Aptos Narrow"/>
      <family val="2"/>
    </font>
    <font>
      <b/>
      <sz val="11"/>
      <color theme="1"/>
      <name val="Calibri"/>
      <family val="2"/>
      <scheme val="minor"/>
    </font>
    <font>
      <b/>
      <sz val="10"/>
      <color rgb="FFFF0000"/>
      <name val="Aptos Narrow"/>
      <family val="2"/>
    </font>
    <font>
      <b/>
      <sz val="9"/>
      <color theme="1"/>
      <name val="Calibri"/>
      <family val="2"/>
      <scheme val="minor"/>
    </font>
    <font>
      <sz val="9"/>
      <color theme="1"/>
      <name val="Calibri"/>
      <family val="2"/>
      <scheme val="minor"/>
    </font>
    <font>
      <sz val="9"/>
      <name val="Calibri"/>
      <family val="2"/>
      <scheme val="minor"/>
    </font>
    <font>
      <b/>
      <sz val="10"/>
      <color rgb="FF000000"/>
      <name val="Aptos Narrow"/>
      <family val="2"/>
    </font>
    <font>
      <sz val="10"/>
      <color rgb="FF000000"/>
      <name val="Aptos Narrow"/>
    </font>
    <font>
      <sz val="10"/>
      <color rgb="FF9C5700"/>
      <name val="Aptos Narrow"/>
      <family val="2"/>
    </font>
    <font>
      <b/>
      <sz val="12"/>
      <color theme="1"/>
      <name val="Aptos Narrow"/>
      <family val="2"/>
    </font>
    <font>
      <b/>
      <sz val="14"/>
      <color rgb="FF000000"/>
      <name val="Aptos Narrow"/>
      <family val="2"/>
    </font>
    <font>
      <sz val="11"/>
      <color rgb="FF006100"/>
      <name val="Aptos Narrow"/>
      <family val="2"/>
    </font>
  </fonts>
  <fills count="22">
    <fill>
      <patternFill patternType="none"/>
    </fill>
    <fill>
      <patternFill patternType="gray125"/>
    </fill>
    <fill>
      <patternFill patternType="solid">
        <fgColor theme="7" tint="0.39997558519241921"/>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rgb="FFFFFFFF"/>
        <bgColor rgb="FF000000"/>
      </patternFill>
    </fill>
    <fill>
      <patternFill patternType="solid">
        <fgColor rgb="FFFFFF00"/>
        <bgColor indexed="64"/>
      </patternFill>
    </fill>
    <fill>
      <patternFill patternType="solid">
        <fgColor theme="9" tint="0.59999389629810485"/>
        <bgColor theme="4" tint="0.79998168889431442"/>
      </patternFill>
    </fill>
    <fill>
      <patternFill patternType="solid">
        <fgColor theme="9"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rgb="FF92D050"/>
        <bgColor indexed="64"/>
      </patternFill>
    </fill>
    <fill>
      <patternFill patternType="solid">
        <fgColor rgb="FF92D050"/>
        <bgColor rgb="FF000000"/>
      </patternFill>
    </fill>
    <fill>
      <patternFill patternType="solid">
        <fgColor rgb="FFFFEB9C"/>
        <bgColor rgb="FF000000"/>
      </patternFill>
    </fill>
    <fill>
      <patternFill patternType="solid">
        <fgColor rgb="FF0070C0"/>
        <bgColor indexed="64"/>
      </patternFill>
    </fill>
    <fill>
      <patternFill patternType="solid">
        <fgColor theme="5" tint="0.39997558519241921"/>
        <bgColor indexed="64"/>
      </patternFill>
    </fill>
    <fill>
      <patternFill patternType="solid">
        <fgColor rgb="FFC6EFCE"/>
        <bgColor rgb="FF000000"/>
      </patternFill>
    </fill>
    <fill>
      <patternFill patternType="solid">
        <fgColor theme="0"/>
        <bgColor rgb="FF000000"/>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indexed="64"/>
      </top>
      <bottom style="thin">
        <color theme="4" tint="0.3999755851924192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262626"/>
      </left>
      <right style="thin">
        <color rgb="FF262626"/>
      </right>
      <top style="thin">
        <color rgb="FF262626"/>
      </top>
      <bottom style="thin">
        <color rgb="FF262626"/>
      </bottom>
      <diagonal/>
    </border>
    <border>
      <left style="thin">
        <color rgb="FF262626"/>
      </left>
      <right/>
      <top style="thin">
        <color rgb="FF262626"/>
      </top>
      <bottom style="thin">
        <color rgb="FF262626"/>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cellStyleXfs>
  <cellXfs count="202">
    <xf numFmtId="0" fontId="0" fillId="0" borderId="0" xfId="0"/>
    <xf numFmtId="0" fontId="3" fillId="4" borderId="1" xfId="0" applyFont="1" applyFill="1" applyBorder="1" applyAlignment="1">
      <alignment vertical="center" wrapText="1"/>
    </xf>
    <xf numFmtId="164" fontId="2" fillId="3" borderId="1" xfId="1" applyNumberFormat="1" applyFont="1" applyFill="1" applyBorder="1" applyAlignment="1">
      <alignment horizontal="left" vertical="center" wrapText="1"/>
    </xf>
    <xf numFmtId="164" fontId="2" fillId="0" borderId="1" xfId="1" applyNumberFormat="1" applyFont="1" applyBorder="1" applyAlignment="1">
      <alignment horizontal="left" vertical="center" wrapText="1"/>
    </xf>
    <xf numFmtId="0" fontId="3" fillId="3" borderId="1" xfId="0" applyFont="1" applyFill="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0" fillId="0" borderId="0" xfId="0" applyAlignment="1">
      <alignment horizontal="left"/>
    </xf>
    <xf numFmtId="0" fontId="3" fillId="3" borderId="1" xfId="0" applyFont="1" applyFill="1" applyBorder="1" applyAlignment="1">
      <alignment vertical="center" wrapText="1"/>
    </xf>
    <xf numFmtId="0" fontId="3" fillId="0" borderId="1" xfId="0" applyFont="1" applyBorder="1" applyAlignment="1">
      <alignment vertical="center" wrapText="1"/>
    </xf>
    <xf numFmtId="0" fontId="3" fillId="4" borderId="3" xfId="0" applyFont="1" applyFill="1" applyBorder="1" applyAlignment="1">
      <alignment vertical="center" wrapText="1"/>
    </xf>
    <xf numFmtId="0" fontId="3" fillId="4" borderId="2" xfId="0" applyFont="1" applyFill="1" applyBorder="1" applyAlignment="1">
      <alignment vertical="center" wrapText="1"/>
    </xf>
    <xf numFmtId="0" fontId="3" fillId="3" borderId="1" xfId="0" applyFont="1" applyFill="1" applyBorder="1" applyAlignment="1">
      <alignment vertical="center"/>
    </xf>
    <xf numFmtId="0" fontId="5" fillId="3"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64" fontId="6" fillId="3" borderId="1" xfId="1" applyNumberFormat="1" applyFont="1" applyFill="1" applyBorder="1" applyAlignment="1">
      <alignment horizontal="left" vertical="center" wrapText="1"/>
    </xf>
    <xf numFmtId="164" fontId="6" fillId="0" borderId="1" xfId="1" applyNumberFormat="1" applyFont="1" applyBorder="1" applyAlignment="1">
      <alignment horizontal="left" vertical="center" wrapText="1"/>
    </xf>
    <xf numFmtId="0" fontId="5" fillId="0" borderId="4" xfId="0" applyFont="1" applyBorder="1" applyAlignment="1">
      <alignment horizontal="left" vertical="center" wrapText="1"/>
    </xf>
    <xf numFmtId="0" fontId="5" fillId="3" borderId="4"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11" xfId="0" applyFont="1" applyBorder="1" applyAlignment="1">
      <alignment horizontal="left" vertical="center" wrapText="1"/>
    </xf>
    <xf numFmtId="164" fontId="6" fillId="0" borderId="6" xfId="1" applyNumberFormat="1"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xf>
    <xf numFmtId="164" fontId="6" fillId="0" borderId="8" xfId="1" applyNumberFormat="1" applyFont="1" applyBorder="1" applyAlignment="1">
      <alignment horizontal="left" vertical="center" wrapText="1"/>
    </xf>
    <xf numFmtId="0" fontId="5" fillId="0" borderId="8" xfId="0" applyFont="1" applyBorder="1" applyAlignment="1">
      <alignment horizontal="left" vertical="center" wrapText="1"/>
    </xf>
    <xf numFmtId="0" fontId="8" fillId="4" borderId="8" xfId="0" applyFont="1" applyFill="1" applyBorder="1" applyAlignment="1">
      <alignment horizontal="left" vertical="center" wrapText="1"/>
    </xf>
    <xf numFmtId="0" fontId="8" fillId="0" borderId="12" xfId="0" applyFont="1" applyBorder="1" applyAlignment="1">
      <alignment vertical="center"/>
    </xf>
    <xf numFmtId="0" fontId="8" fillId="0" borderId="12" xfId="0" applyFont="1" applyBorder="1" applyAlignment="1">
      <alignment vertical="center" wrapText="1"/>
    </xf>
    <xf numFmtId="0" fontId="8" fillId="7" borderId="12" xfId="0" applyFont="1" applyFill="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9" fontId="5" fillId="0" borderId="1" xfId="0" applyNumberFormat="1" applyFont="1" applyBorder="1" applyAlignment="1">
      <alignment horizontal="center" vertical="center"/>
    </xf>
    <xf numFmtId="0" fontId="4" fillId="2" borderId="1" xfId="0" applyFont="1" applyFill="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vertical="center" wrapText="1"/>
    </xf>
    <xf numFmtId="0" fontId="5" fillId="0" borderId="0" xfId="0" applyFont="1" applyAlignment="1">
      <alignment horizontal="left" vertical="center"/>
    </xf>
    <xf numFmtId="9" fontId="5" fillId="0" borderId="1" xfId="0" applyNumberFormat="1" applyFont="1" applyBorder="1" applyAlignment="1">
      <alignment horizontal="left" vertical="center"/>
    </xf>
    <xf numFmtId="9" fontId="5" fillId="0" borderId="1" xfId="0" applyNumberFormat="1" applyFont="1" applyBorder="1" applyAlignment="1">
      <alignment horizontal="center" vertical="center" wrapText="1"/>
    </xf>
    <xf numFmtId="0" fontId="9" fillId="0" borderId="5" xfId="3" applyBorder="1" applyAlignment="1">
      <alignment horizontal="left" vertical="center" wrapText="1"/>
    </xf>
    <xf numFmtId="0" fontId="5" fillId="4" borderId="0" xfId="0" applyFont="1" applyFill="1" applyAlignment="1">
      <alignment horizontal="left" vertical="center"/>
    </xf>
    <xf numFmtId="0" fontId="4" fillId="2" borderId="1" xfId="0" applyFont="1" applyFill="1" applyBorder="1" applyAlignment="1">
      <alignment vertical="center" wrapText="1"/>
    </xf>
    <xf numFmtId="0" fontId="4" fillId="2" borderId="1" xfId="0" applyFont="1" applyFill="1" applyBorder="1" applyAlignment="1">
      <alignment horizontal="left" vertical="center" wrapText="1"/>
    </xf>
    <xf numFmtId="9" fontId="5" fillId="0" borderId="1" xfId="0" applyNumberFormat="1" applyFont="1" applyBorder="1" applyAlignment="1">
      <alignment horizontal="left" vertical="center" wrapText="1"/>
    </xf>
    <xf numFmtId="0" fontId="8" fillId="0" borderId="0" xfId="0" applyFont="1" applyAlignment="1">
      <alignment vertical="center" wrapText="1"/>
    </xf>
    <xf numFmtId="0" fontId="5" fillId="0" borderId="5" xfId="0" applyFont="1" applyBorder="1" applyAlignment="1">
      <alignment horizontal="center" vertical="center" wrapText="1"/>
    </xf>
    <xf numFmtId="0" fontId="0" fillId="0" borderId="0" xfId="0" applyAlignment="1">
      <alignment horizontal="center" vertical="center"/>
    </xf>
    <xf numFmtId="9" fontId="5" fillId="8" borderId="1" xfId="0" applyNumberFormat="1" applyFont="1" applyFill="1" applyBorder="1" applyAlignment="1">
      <alignment horizontal="left" vertical="center"/>
    </xf>
    <xf numFmtId="0" fontId="5" fillId="8" borderId="1" xfId="0" applyFont="1" applyFill="1" applyBorder="1" applyAlignment="1">
      <alignment horizontal="left" vertical="center"/>
    </xf>
    <xf numFmtId="0" fontId="5" fillId="0" borderId="5" xfId="0" applyFont="1" applyBorder="1" applyAlignment="1">
      <alignment horizontal="left" vertical="center"/>
    </xf>
    <xf numFmtId="0" fontId="6" fillId="0" borderId="12" xfId="0" applyFont="1" applyBorder="1" applyAlignment="1">
      <alignment vertical="center" wrapText="1"/>
    </xf>
    <xf numFmtId="0" fontId="5" fillId="0" borderId="0" xfId="0" applyFont="1" applyAlignment="1">
      <alignment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5" fillId="9" borderId="1" xfId="0" applyFont="1" applyFill="1" applyBorder="1" applyAlignment="1">
      <alignment horizontal="left" vertical="center"/>
    </xf>
    <xf numFmtId="0" fontId="5" fillId="9" borderId="1" xfId="0" applyFont="1" applyFill="1" applyBorder="1" applyAlignment="1">
      <alignment horizontal="left" vertical="center" wrapText="1"/>
    </xf>
    <xf numFmtId="0" fontId="5" fillId="10" borderId="1" xfId="0" applyFont="1" applyFill="1" applyBorder="1" applyAlignment="1">
      <alignment horizontal="left" vertical="center" wrapText="1"/>
    </xf>
    <xf numFmtId="0" fontId="5" fillId="10" borderId="1" xfId="0" applyFont="1" applyFill="1" applyBorder="1" applyAlignment="1">
      <alignment vertical="center" wrapText="1"/>
    </xf>
    <xf numFmtId="0" fontId="5" fillId="10" borderId="1" xfId="0" applyFont="1" applyFill="1" applyBorder="1" applyAlignment="1">
      <alignment horizontal="center" vertical="center"/>
    </xf>
    <xf numFmtId="164" fontId="5" fillId="10" borderId="1" xfId="1" applyNumberFormat="1" applyFont="1" applyFill="1" applyBorder="1" applyAlignment="1">
      <alignment horizontal="left" vertical="center"/>
    </xf>
    <xf numFmtId="0" fontId="5" fillId="10" borderId="1" xfId="0" applyFont="1" applyFill="1" applyBorder="1" applyAlignment="1">
      <alignment horizontal="center" vertical="center" wrapText="1"/>
    </xf>
    <xf numFmtId="0" fontId="9" fillId="10" borderId="5" xfId="3" applyFill="1" applyBorder="1" applyAlignment="1">
      <alignment horizontal="center" vertical="center" wrapText="1"/>
    </xf>
    <xf numFmtId="0" fontId="5" fillId="10" borderId="6" xfId="0" applyFont="1" applyFill="1" applyBorder="1" applyAlignment="1">
      <alignment horizontal="left" vertical="center"/>
    </xf>
    <xf numFmtId="0" fontId="5" fillId="10" borderId="6" xfId="0" applyFont="1" applyFill="1" applyBorder="1" applyAlignment="1">
      <alignment horizontal="center" vertical="center"/>
    </xf>
    <xf numFmtId="0" fontId="5" fillId="8" borderId="1" xfId="0" applyFont="1" applyFill="1" applyBorder="1" applyAlignment="1">
      <alignment horizontal="center" vertical="center"/>
    </xf>
    <xf numFmtId="0" fontId="5" fillId="4" borderId="1" xfId="0" applyFont="1" applyFill="1" applyBorder="1" applyAlignment="1">
      <alignment horizontal="left" vertical="center"/>
    </xf>
    <xf numFmtId="0" fontId="5" fillId="9" borderId="4" xfId="0" applyFont="1" applyFill="1" applyBorder="1" applyAlignment="1">
      <alignment horizontal="left" vertical="center"/>
    </xf>
    <xf numFmtId="164" fontId="6" fillId="9" borderId="1" xfId="1" applyNumberFormat="1" applyFont="1" applyFill="1" applyBorder="1" applyAlignment="1">
      <alignment horizontal="left" vertical="center" wrapText="1"/>
    </xf>
    <xf numFmtId="0" fontId="5" fillId="10" borderId="4" xfId="0" applyFont="1" applyFill="1" applyBorder="1" applyAlignment="1">
      <alignment horizontal="left" vertical="center"/>
    </xf>
    <xf numFmtId="164" fontId="6" fillId="10" borderId="1" xfId="1" applyNumberFormat="1" applyFont="1" applyFill="1" applyBorder="1" applyAlignment="1">
      <alignment horizontal="left" vertical="center" wrapText="1"/>
    </xf>
    <xf numFmtId="0" fontId="5" fillId="10" borderId="1" xfId="0" applyFont="1" applyFill="1" applyBorder="1" applyAlignment="1">
      <alignment horizontal="left" vertical="center"/>
    </xf>
    <xf numFmtId="9" fontId="5" fillId="10" borderId="1" xfId="0" applyNumberFormat="1" applyFont="1" applyFill="1" applyBorder="1" applyAlignment="1">
      <alignment horizontal="center" vertical="center"/>
    </xf>
    <xf numFmtId="9" fontId="5" fillId="10" borderId="1" xfId="2" applyFont="1" applyFill="1" applyBorder="1" applyAlignment="1">
      <alignment horizontal="left" vertical="center"/>
    </xf>
    <xf numFmtId="0" fontId="15" fillId="8" borderId="6" xfId="0" applyFont="1" applyFill="1" applyBorder="1" applyAlignment="1">
      <alignment horizontal="center" vertical="center"/>
    </xf>
    <xf numFmtId="9" fontId="15" fillId="8" borderId="1" xfId="0" applyNumberFormat="1" applyFont="1" applyFill="1" applyBorder="1" applyAlignment="1">
      <alignment horizontal="left" vertical="center"/>
    </xf>
    <xf numFmtId="0" fontId="6" fillId="0" borderId="0" xfId="0" applyFont="1" applyAlignment="1">
      <alignment horizontal="left" vertical="center"/>
    </xf>
    <xf numFmtId="0" fontId="6" fillId="10" borderId="7" xfId="0" applyFont="1" applyFill="1" applyBorder="1" applyAlignment="1">
      <alignment vertical="center"/>
    </xf>
    <xf numFmtId="0" fontId="6" fillId="10" borderId="7" xfId="0" applyFont="1" applyFill="1" applyBorder="1" applyAlignment="1">
      <alignment vertical="center" wrapText="1"/>
    </xf>
    <xf numFmtId="0" fontId="6" fillId="10" borderId="4" xfId="0" applyFont="1" applyFill="1" applyBorder="1" applyAlignment="1">
      <alignment vertical="center" wrapText="1"/>
    </xf>
    <xf numFmtId="0" fontId="6" fillId="10" borderId="4" xfId="0" applyFont="1" applyFill="1" applyBorder="1" applyAlignment="1">
      <alignment vertical="center"/>
    </xf>
    <xf numFmtId="0" fontId="6" fillId="10" borderId="10" xfId="0" applyFont="1" applyFill="1" applyBorder="1" applyAlignment="1">
      <alignment vertical="center"/>
    </xf>
    <xf numFmtId="0" fontId="6" fillId="10" borderId="1" xfId="0" applyFont="1" applyFill="1" applyBorder="1" applyAlignment="1">
      <alignment vertical="center"/>
    </xf>
    <xf numFmtId="0" fontId="6" fillId="10" borderId="11" xfId="0" applyFont="1" applyFill="1" applyBorder="1" applyAlignment="1">
      <alignment vertical="center" wrapText="1"/>
    </xf>
    <xf numFmtId="0" fontId="6" fillId="10" borderId="11" xfId="0" applyFont="1" applyFill="1" applyBorder="1" applyAlignment="1">
      <alignment vertical="center"/>
    </xf>
    <xf numFmtId="0" fontId="6" fillId="10" borderId="0" xfId="0" applyFont="1" applyFill="1" applyAlignment="1">
      <alignment vertical="center" wrapText="1"/>
    </xf>
    <xf numFmtId="0" fontId="6" fillId="10" borderId="6" xfId="0" applyFont="1" applyFill="1" applyBorder="1" applyAlignment="1">
      <alignment vertical="center"/>
    </xf>
    <xf numFmtId="9" fontId="6" fillId="10" borderId="11" xfId="0" applyNumberFormat="1" applyFont="1" applyFill="1" applyBorder="1" applyAlignment="1">
      <alignment vertical="center"/>
    </xf>
    <xf numFmtId="0" fontId="6" fillId="10" borderId="13" xfId="0" applyFont="1" applyFill="1" applyBorder="1" applyAlignment="1">
      <alignment vertical="center"/>
    </xf>
    <xf numFmtId="0" fontId="6" fillId="10" borderId="1" xfId="0" applyFont="1" applyFill="1" applyBorder="1" applyAlignment="1">
      <alignment horizontal="left" vertical="center" wrapText="1"/>
    </xf>
    <xf numFmtId="0" fontId="5" fillId="0" borderId="0" xfId="0" applyFont="1" applyAlignment="1">
      <alignment horizontal="left" vertical="center" wrapText="1"/>
    </xf>
    <xf numFmtId="0" fontId="10" fillId="0" borderId="1" xfId="0" applyFont="1" applyBorder="1"/>
    <xf numFmtId="0" fontId="4" fillId="0" borderId="1" xfId="0" applyFont="1" applyBorder="1" applyAlignment="1">
      <alignment horizontal="center"/>
    </xf>
    <xf numFmtId="0" fontId="4" fillId="0" borderId="1" xfId="0" applyFont="1" applyBorder="1" applyAlignment="1">
      <alignment horizontal="center" vertical="center" wrapText="1"/>
    </xf>
    <xf numFmtId="0" fontId="0" fillId="0" borderId="1" xfId="0" applyBorder="1"/>
    <xf numFmtId="0" fontId="11" fillId="0" borderId="1" xfId="0" applyFont="1" applyBorder="1"/>
    <xf numFmtId="0" fontId="12" fillId="7" borderId="1" xfId="0" applyFont="1" applyFill="1" applyBorder="1"/>
    <xf numFmtId="0" fontId="13" fillId="7" borderId="1" xfId="0" applyFont="1" applyFill="1" applyBorder="1" applyAlignment="1">
      <alignment horizontal="center" vertical="center"/>
    </xf>
    <xf numFmtId="0" fontId="11" fillId="7" borderId="1" xfId="0" applyFont="1" applyFill="1" applyBorder="1" applyAlignment="1">
      <alignment horizontal="center" vertical="center"/>
    </xf>
    <xf numFmtId="0" fontId="11" fillId="0" borderId="1" xfId="0" applyFont="1" applyBorder="1" applyAlignment="1">
      <alignment horizontal="center" vertical="center"/>
    </xf>
    <xf numFmtId="0" fontId="14" fillId="7" borderId="1" xfId="0" applyFont="1" applyFill="1" applyBorder="1"/>
    <xf numFmtId="0" fontId="16" fillId="8" borderId="1" xfId="0" applyFont="1" applyFill="1" applyBorder="1"/>
    <xf numFmtId="0" fontId="5" fillId="10" borderId="4" xfId="0" applyFont="1" applyFill="1" applyBorder="1" applyAlignment="1">
      <alignment horizontal="left" vertical="center" wrapText="1"/>
    </xf>
    <xf numFmtId="9" fontId="5" fillId="10" borderId="1" xfId="0" applyNumberFormat="1" applyFont="1" applyFill="1" applyBorder="1" applyAlignment="1">
      <alignment horizontal="left" vertical="center" wrapText="1"/>
    </xf>
    <xf numFmtId="9" fontId="5" fillId="10" borderId="1" xfId="0" applyNumberFormat="1" applyFont="1" applyFill="1" applyBorder="1" applyAlignment="1">
      <alignment horizontal="left" vertical="center"/>
    </xf>
    <xf numFmtId="0" fontId="9" fillId="10" borderId="5" xfId="3" applyFill="1" applyBorder="1" applyAlignment="1">
      <alignment horizontal="left" vertical="center" wrapText="1"/>
    </xf>
    <xf numFmtId="0" fontId="5" fillId="4" borderId="4" xfId="0" applyFont="1" applyFill="1" applyBorder="1" applyAlignment="1">
      <alignment horizontal="left" vertical="center" wrapText="1"/>
    </xf>
    <xf numFmtId="164" fontId="6" fillId="4" borderId="1" xfId="1" applyNumberFormat="1" applyFont="1" applyFill="1" applyBorder="1" applyAlignment="1">
      <alignment horizontal="left" vertical="center" wrapText="1"/>
    </xf>
    <xf numFmtId="0" fontId="5" fillId="4" borderId="1" xfId="0" applyFont="1" applyFill="1" applyBorder="1" applyAlignment="1">
      <alignment vertical="center" wrapText="1"/>
    </xf>
    <xf numFmtId="0" fontId="9" fillId="4" borderId="5" xfId="3" applyFill="1" applyBorder="1" applyAlignment="1">
      <alignment horizontal="left" vertical="center" wrapText="1"/>
    </xf>
    <xf numFmtId="0" fontId="5" fillId="9" borderId="4" xfId="0" applyFont="1" applyFill="1" applyBorder="1" applyAlignment="1">
      <alignment horizontal="left" vertical="center" wrapText="1"/>
    </xf>
    <xf numFmtId="165" fontId="5" fillId="10" borderId="1" xfId="0" applyNumberFormat="1" applyFont="1" applyFill="1" applyBorder="1" applyAlignment="1">
      <alignment horizontal="left" vertical="center" wrapText="1"/>
    </xf>
    <xf numFmtId="0" fontId="5" fillId="10" borderId="5" xfId="3" applyFont="1" applyFill="1" applyBorder="1" applyAlignment="1">
      <alignment horizontal="left" vertical="center"/>
    </xf>
    <xf numFmtId="165" fontId="5" fillId="10" borderId="1" xfId="0" applyNumberFormat="1" applyFont="1" applyFill="1" applyBorder="1" applyAlignment="1">
      <alignment horizontal="left" vertical="center"/>
    </xf>
    <xf numFmtId="0" fontId="8" fillId="10" borderId="1" xfId="0" applyFont="1" applyFill="1" applyBorder="1" applyAlignment="1">
      <alignment horizontal="left" vertical="center" wrapText="1"/>
    </xf>
    <xf numFmtId="0" fontId="5" fillId="10" borderId="5" xfId="0" applyFont="1" applyFill="1" applyBorder="1" applyAlignment="1">
      <alignment horizontal="left" vertical="center"/>
    </xf>
    <xf numFmtId="0" fontId="5" fillId="9" borderId="7" xfId="0" applyFont="1" applyFill="1" applyBorder="1" applyAlignment="1">
      <alignment horizontal="left" vertical="center" wrapText="1"/>
    </xf>
    <xf numFmtId="164" fontId="6" fillId="9" borderId="8" xfId="1" applyNumberFormat="1" applyFont="1" applyFill="1" applyBorder="1" applyAlignment="1">
      <alignment horizontal="left" vertical="center" wrapText="1"/>
    </xf>
    <xf numFmtId="0" fontId="5" fillId="9" borderId="8" xfId="0" applyFont="1" applyFill="1" applyBorder="1" applyAlignment="1">
      <alignment horizontal="left" vertical="center" wrapText="1"/>
    </xf>
    <xf numFmtId="0" fontId="5" fillId="10" borderId="8" xfId="0" applyFont="1" applyFill="1" applyBorder="1" applyAlignment="1">
      <alignment horizontal="left" vertical="center" wrapText="1"/>
    </xf>
    <xf numFmtId="0" fontId="5" fillId="10" borderId="8" xfId="0" applyFont="1" applyFill="1" applyBorder="1" applyAlignment="1">
      <alignment horizontal="left" vertical="center"/>
    </xf>
    <xf numFmtId="9" fontId="5" fillId="10" borderId="8" xfId="0" applyNumberFormat="1" applyFont="1" applyFill="1" applyBorder="1" applyAlignment="1">
      <alignment horizontal="left" vertical="center"/>
    </xf>
    <xf numFmtId="0" fontId="9" fillId="10" borderId="9" xfId="3" applyFill="1" applyBorder="1" applyAlignment="1">
      <alignment horizontal="left" vertical="center" wrapText="1"/>
    </xf>
    <xf numFmtId="0" fontId="5" fillId="10" borderId="8" xfId="0" applyFont="1" applyFill="1" applyBorder="1" applyAlignment="1">
      <alignment vertical="center" wrapText="1"/>
    </xf>
    <xf numFmtId="10" fontId="5" fillId="10" borderId="8" xfId="0" applyNumberFormat="1" applyFont="1" applyFill="1" applyBorder="1" applyAlignment="1">
      <alignment horizontal="left" vertical="center"/>
    </xf>
    <xf numFmtId="0" fontId="18" fillId="0" borderId="1" xfId="0" applyFont="1" applyBorder="1" applyAlignment="1">
      <alignment horizontal="center" vertical="center" wrapText="1"/>
    </xf>
    <xf numFmtId="0" fontId="18" fillId="4" borderId="1" xfId="0" applyFont="1" applyFill="1" applyBorder="1" applyAlignment="1">
      <alignment horizontal="center" vertical="center" wrapText="1"/>
    </xf>
    <xf numFmtId="0" fontId="19" fillId="0" borderId="1" xfId="0" applyFont="1" applyBorder="1" applyAlignment="1">
      <alignment vertical="center" wrapText="1"/>
    </xf>
    <xf numFmtId="0" fontId="19" fillId="11" borderId="1" xfId="0" applyFont="1" applyFill="1" applyBorder="1" applyAlignment="1">
      <alignment horizontal="left" vertical="center" wrapText="1"/>
    </xf>
    <xf numFmtId="0" fontId="19" fillId="12" borderId="1" xfId="0" applyFont="1" applyFill="1" applyBorder="1" applyAlignment="1">
      <alignment vertical="center" wrapText="1"/>
    </xf>
    <xf numFmtId="0" fontId="19" fillId="4" borderId="1" xfId="0" applyFont="1" applyFill="1" applyBorder="1" applyAlignment="1">
      <alignment vertical="center" wrapText="1"/>
    </xf>
    <xf numFmtId="0" fontId="20" fillId="4" borderId="1" xfId="0" applyFont="1" applyFill="1" applyBorder="1" applyAlignment="1">
      <alignment horizontal="left" vertical="center" wrapText="1"/>
    </xf>
    <xf numFmtId="0" fontId="20" fillId="4" borderId="1" xfId="0" applyFont="1" applyFill="1" applyBorder="1" applyAlignment="1">
      <alignment horizontal="left" vertical="center"/>
    </xf>
    <xf numFmtId="0" fontId="19" fillId="11" borderId="1" xfId="0" applyFont="1" applyFill="1" applyBorder="1" applyAlignment="1">
      <alignment vertical="center" wrapText="1"/>
    </xf>
    <xf numFmtId="0" fontId="19" fillId="11" borderId="1" xfId="0" applyFont="1" applyFill="1" applyBorder="1" applyAlignment="1">
      <alignment wrapText="1"/>
    </xf>
    <xf numFmtId="0" fontId="20" fillId="4" borderId="1" xfId="0" applyFont="1" applyFill="1" applyBorder="1" applyAlignment="1">
      <alignment vertical="center" wrapText="1"/>
    </xf>
    <xf numFmtId="0" fontId="19" fillId="13" borderId="1" xfId="0" applyFont="1" applyFill="1" applyBorder="1" applyAlignment="1">
      <alignment horizontal="left" vertical="center" wrapText="1"/>
    </xf>
    <xf numFmtId="0" fontId="19" fillId="14" borderId="1" xfId="0" applyFont="1" applyFill="1" applyBorder="1" applyAlignment="1">
      <alignment horizontal="left" vertical="center" wrapText="1"/>
    </xf>
    <xf numFmtId="0" fontId="19" fillId="14" borderId="1" xfId="0" applyFont="1" applyFill="1" applyBorder="1" applyAlignment="1">
      <alignment vertical="center" wrapText="1"/>
    </xf>
    <xf numFmtId="0" fontId="19" fillId="4" borderId="0" xfId="0" applyFont="1" applyFill="1" applyAlignment="1">
      <alignment vertical="center" wrapText="1"/>
    </xf>
    <xf numFmtId="0" fontId="5" fillId="4" borderId="0" xfId="0" applyFont="1" applyFill="1" applyAlignment="1">
      <alignment horizontal="left" vertical="center" wrapText="1"/>
    </xf>
    <xf numFmtId="49" fontId="5" fillId="0" borderId="0" xfId="0" applyNumberFormat="1" applyFont="1" applyAlignment="1">
      <alignment horizontal="left" vertical="center" wrapText="1"/>
    </xf>
    <xf numFmtId="0" fontId="8" fillId="0" borderId="0" xfId="0" applyFont="1" applyAlignment="1">
      <alignment horizontal="center" vertical="center" wrapText="1"/>
    </xf>
    <xf numFmtId="0" fontId="5" fillId="0" borderId="0" xfId="0" applyFont="1" applyAlignment="1">
      <alignment horizontal="center" vertical="center" wrapText="1"/>
    </xf>
    <xf numFmtId="0" fontId="8" fillId="4" borderId="12" xfId="0" applyFont="1" applyFill="1" applyBorder="1" applyAlignment="1">
      <alignment horizontal="left" vertical="center" wrapText="1"/>
    </xf>
    <xf numFmtId="0" fontId="8" fillId="4" borderId="15" xfId="0" applyFont="1" applyFill="1" applyBorder="1" applyAlignment="1">
      <alignment horizontal="left" vertical="center" wrapText="1"/>
    </xf>
    <xf numFmtId="0" fontId="5" fillId="0" borderId="0" xfId="0" applyFont="1" applyAlignment="1">
      <alignment vertical="center" wrapText="1"/>
    </xf>
    <xf numFmtId="0" fontId="5" fillId="0" borderId="15" xfId="0" applyFont="1" applyBorder="1" applyAlignment="1">
      <alignment vertical="center" wrapText="1"/>
    </xf>
    <xf numFmtId="0" fontId="5" fillId="4" borderId="15" xfId="0" applyFont="1" applyFill="1" applyBorder="1" applyAlignment="1">
      <alignment vertical="center" wrapText="1"/>
    </xf>
    <xf numFmtId="0" fontId="21" fillId="15" borderId="18" xfId="0" applyFont="1" applyFill="1" applyBorder="1" applyAlignment="1">
      <alignment horizontal="center" vertical="center" wrapText="1"/>
    </xf>
    <xf numFmtId="0" fontId="21" fillId="15" borderId="17" xfId="0" applyFont="1" applyFill="1" applyBorder="1" applyAlignment="1">
      <alignment vertical="center" wrapText="1"/>
    </xf>
    <xf numFmtId="0" fontId="5" fillId="4" borderId="12" xfId="0" applyFont="1" applyFill="1" applyBorder="1" applyAlignment="1">
      <alignment horizontal="center" vertical="center" wrapText="1"/>
    </xf>
    <xf numFmtId="0" fontId="8" fillId="4" borderId="12" xfId="0" applyFont="1" applyFill="1" applyBorder="1" applyAlignment="1">
      <alignment horizontal="left" vertical="top" wrapText="1"/>
    </xf>
    <xf numFmtId="0" fontId="8" fillId="4" borderId="13" xfId="0" applyFont="1" applyFill="1" applyBorder="1" applyAlignment="1">
      <alignment horizontal="left" vertical="top" wrapText="1"/>
    </xf>
    <xf numFmtId="9" fontId="8" fillId="0" borderId="12" xfId="0" applyNumberFormat="1" applyFont="1" applyBorder="1" applyAlignment="1">
      <alignment horizontal="center" wrapText="1"/>
    </xf>
    <xf numFmtId="9" fontId="8" fillId="4" borderId="12" xfId="0" applyNumberFormat="1" applyFont="1" applyFill="1" applyBorder="1" applyAlignment="1">
      <alignment horizontal="center" vertical="center" wrapText="1"/>
    </xf>
    <xf numFmtId="9" fontId="8" fillId="0" borderId="19" xfId="0" applyNumberFormat="1" applyFont="1" applyBorder="1" applyAlignment="1">
      <alignment horizontal="center" wrapText="1"/>
    </xf>
    <xf numFmtId="0" fontId="8" fillId="7" borderId="10" xfId="0" applyFont="1" applyFill="1" applyBorder="1" applyAlignment="1">
      <alignment vertical="top" wrapText="1"/>
    </xf>
    <xf numFmtId="0" fontId="23" fillId="17" borderId="12" xfId="0" applyFont="1" applyFill="1" applyBorder="1" applyAlignment="1">
      <alignment wrapText="1"/>
    </xf>
    <xf numFmtId="0" fontId="7" fillId="18" borderId="12" xfId="0" applyFont="1" applyFill="1" applyBorder="1" applyAlignment="1">
      <alignment horizontal="center" vertical="center" wrapText="1"/>
    </xf>
    <xf numFmtId="0" fontId="21" fillId="19" borderId="12" xfId="0" applyFont="1" applyFill="1" applyBorder="1" applyAlignment="1">
      <alignment horizontal="center" vertical="center" wrapText="1"/>
    </xf>
    <xf numFmtId="0" fontId="21" fillId="19" borderId="15" xfId="0" applyFont="1" applyFill="1" applyBorder="1" applyAlignment="1">
      <alignment horizontal="center" vertical="center" wrapText="1"/>
    </xf>
    <xf numFmtId="0" fontId="21" fillId="19" borderId="12" xfId="0" applyFont="1" applyFill="1" applyBorder="1" applyAlignment="1">
      <alignment vertical="center" wrapText="1"/>
    </xf>
    <xf numFmtId="0" fontId="21" fillId="16" borderId="17" xfId="0" applyFont="1" applyFill="1" applyBorder="1" applyAlignment="1">
      <alignment horizontal="center" wrapText="1"/>
    </xf>
    <xf numFmtId="0" fontId="21" fillId="8" borderId="12" xfId="0" applyFont="1" applyFill="1" applyBorder="1" applyAlignment="1">
      <alignment horizontal="center" vertical="center" wrapText="1"/>
    </xf>
    <xf numFmtId="0" fontId="21" fillId="8" borderId="17" xfId="0" applyFont="1" applyFill="1" applyBorder="1" applyAlignment="1">
      <alignment horizontal="center" wrapText="1"/>
    </xf>
    <xf numFmtId="0" fontId="8" fillId="0" borderId="13" xfId="0" applyFont="1" applyBorder="1" applyAlignment="1">
      <alignment vertical="top" wrapText="1"/>
    </xf>
    <xf numFmtId="0" fontId="8" fillId="0" borderId="10" xfId="0" applyFont="1" applyBorder="1" applyAlignment="1">
      <alignment vertical="top" wrapText="1"/>
    </xf>
    <xf numFmtId="0" fontId="8" fillId="4" borderId="15" xfId="0" applyFont="1" applyFill="1" applyBorder="1" applyAlignment="1">
      <alignment horizontal="center" vertical="center" wrapText="1"/>
    </xf>
    <xf numFmtId="0" fontId="8" fillId="4" borderId="1" xfId="0" applyFont="1" applyFill="1" applyBorder="1" applyAlignment="1">
      <alignment horizontal="center" vertical="center" wrapText="1"/>
    </xf>
    <xf numFmtId="9" fontId="8" fillId="4" borderId="19" xfId="0" applyNumberFormat="1" applyFont="1" applyFill="1" applyBorder="1" applyAlignment="1">
      <alignment horizontal="center" vertical="center" wrapText="1"/>
    </xf>
    <xf numFmtId="9" fontId="11" fillId="4" borderId="8" xfId="0" applyNumberFormat="1" applyFont="1" applyFill="1" applyBorder="1" applyAlignment="1">
      <alignment horizontal="center" vertical="center" wrapText="1"/>
    </xf>
    <xf numFmtId="9" fontId="11" fillId="4" borderId="23" xfId="0" applyNumberFormat="1" applyFont="1" applyFill="1" applyBorder="1" applyAlignment="1">
      <alignment horizontal="center" vertical="center" wrapText="1"/>
    </xf>
    <xf numFmtId="0" fontId="11" fillId="4" borderId="20" xfId="0" applyFont="1" applyFill="1" applyBorder="1" applyAlignment="1">
      <alignment vertical="top" wrapText="1"/>
    </xf>
    <xf numFmtId="0" fontId="11" fillId="4" borderId="12" xfId="0" applyFont="1" applyFill="1" applyBorder="1" applyAlignment="1">
      <alignment horizontal="left" vertical="top" wrapText="1"/>
    </xf>
    <xf numFmtId="0" fontId="11" fillId="4" borderId="21" xfId="0" applyFont="1" applyFill="1" applyBorder="1" applyAlignment="1">
      <alignment horizontal="left" vertical="top" wrapText="1"/>
    </xf>
    <xf numFmtId="0" fontId="11" fillId="4" borderId="22" xfId="0" applyFont="1" applyFill="1" applyBorder="1" applyAlignment="1">
      <alignment horizontal="left" vertical="top" wrapText="1"/>
    </xf>
    <xf numFmtId="0" fontId="11" fillId="4" borderId="4" xfId="0" applyFont="1" applyFill="1" applyBorder="1" applyAlignment="1">
      <alignment horizontal="left" vertical="top" wrapText="1"/>
    </xf>
    <xf numFmtId="0" fontId="23" fillId="17" borderId="16" xfId="0" applyFont="1" applyFill="1" applyBorder="1" applyAlignment="1">
      <alignment horizontal="center" vertical="center" wrapText="1"/>
    </xf>
    <xf numFmtId="0" fontId="23" fillId="17" borderId="15" xfId="0" applyFont="1" applyFill="1" applyBorder="1" applyAlignment="1">
      <alignment horizontal="center" vertical="center" wrapText="1"/>
    </xf>
    <xf numFmtId="0" fontId="26" fillId="20" borderId="9" xfId="0" applyFont="1" applyFill="1" applyBorder="1" applyAlignment="1">
      <alignment horizontal="center" vertical="center" wrapText="1"/>
    </xf>
    <xf numFmtId="0" fontId="26" fillId="20" borderId="24" xfId="0" applyFont="1" applyFill="1" applyBorder="1" applyAlignment="1">
      <alignment horizontal="center" vertical="center" wrapText="1"/>
    </xf>
    <xf numFmtId="0" fontId="21" fillId="8" borderId="18" xfId="0" applyFont="1" applyFill="1" applyBorder="1" applyAlignment="1">
      <alignment horizontal="center" wrapText="1"/>
    </xf>
    <xf numFmtId="0" fontId="23" fillId="17" borderId="5" xfId="0" applyFont="1" applyFill="1" applyBorder="1" applyAlignment="1">
      <alignment wrapText="1"/>
    </xf>
    <xf numFmtId="0" fontId="26" fillId="20" borderId="5" xfId="0" applyFont="1" applyFill="1" applyBorder="1" applyAlignment="1">
      <alignment wrapText="1"/>
    </xf>
    <xf numFmtId="0" fontId="7" fillId="5" borderId="5" xfId="0" applyFont="1" applyFill="1" applyBorder="1" applyAlignment="1">
      <alignment horizontal="center" vertical="center"/>
    </xf>
    <xf numFmtId="0" fontId="7" fillId="5" borderId="10"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1" xfId="0" applyFont="1" applyFill="1" applyBorder="1" applyAlignment="1">
      <alignment horizontal="center" vertical="center"/>
    </xf>
    <xf numFmtId="0" fontId="7" fillId="6" borderId="1" xfId="0" applyFont="1" applyFill="1" applyBorder="1" applyAlignment="1">
      <alignment horizontal="center" vertical="center"/>
    </xf>
    <xf numFmtId="0" fontId="25" fillId="19" borderId="14" xfId="0" applyFont="1" applyFill="1" applyBorder="1" applyAlignment="1">
      <alignment horizontal="center" vertical="center" wrapText="1"/>
    </xf>
    <xf numFmtId="0" fontId="24" fillId="15" borderId="14" xfId="0" applyFont="1" applyFill="1" applyBorder="1" applyAlignment="1">
      <alignment horizontal="center" vertical="center" wrapText="1"/>
    </xf>
    <xf numFmtId="0" fontId="21" fillId="4" borderId="17" xfId="0" applyFont="1" applyFill="1" applyBorder="1" applyAlignment="1">
      <alignment horizontal="center" vertical="center" wrapText="1"/>
    </xf>
    <xf numFmtId="9" fontId="8" fillId="21" borderId="1" xfId="0" applyNumberFormat="1" applyFont="1" applyFill="1" applyBorder="1" applyAlignment="1">
      <alignment horizontal="center" wrapText="1"/>
    </xf>
    <xf numFmtId="0" fontId="8" fillId="4" borderId="10" xfId="0" applyFont="1" applyFill="1" applyBorder="1" applyAlignment="1">
      <alignment horizontal="left" vertical="top" wrapText="1"/>
    </xf>
    <xf numFmtId="0" fontId="8" fillId="21" borderId="1" xfId="0" applyFont="1" applyFill="1" applyBorder="1" applyAlignment="1">
      <alignment vertical="top" wrapText="1"/>
    </xf>
    <xf numFmtId="0" fontId="22" fillId="21" borderId="1" xfId="0" applyFont="1" applyFill="1" applyBorder="1" applyAlignment="1">
      <alignment vertical="top" wrapText="1"/>
    </xf>
  </cellXfs>
  <cellStyles count="4">
    <cellStyle name="Hipervínculo" xfId="3" builtinId="8"/>
    <cellStyle name="Millares" xfId="1" builtinId="3"/>
    <cellStyle name="Normal" xfId="0" builtinId="0"/>
    <cellStyle name="Porcentaje" xfId="2" builtinId="5"/>
  </cellStyles>
  <dxfs count="45">
    <dxf>
      <font>
        <color rgb="FF006100"/>
      </font>
      <fill>
        <patternFill>
          <bgColor rgb="FFC6EFCE"/>
        </patternFill>
      </fill>
    </dxf>
    <dxf>
      <font>
        <color rgb="FF9C5700"/>
      </font>
      <fill>
        <patternFill>
          <bgColor rgb="FFFFEB9C"/>
        </patternFill>
      </fill>
    </dxf>
    <dxf>
      <fill>
        <patternFill>
          <bgColor rgb="FFFFC7CE"/>
        </patternFill>
      </fill>
    </dxf>
    <dxf>
      <font>
        <color rgb="FF006100"/>
      </font>
      <fill>
        <patternFill>
          <bgColor rgb="FFC6EFCE"/>
        </patternFill>
      </fill>
    </dxf>
    <dxf>
      <font>
        <color rgb="FF9C5700"/>
      </font>
      <fill>
        <patternFill>
          <bgColor rgb="FFFFEB9C"/>
        </patternFill>
      </fill>
    </dxf>
    <dxf>
      <fill>
        <patternFill>
          <bgColor rgb="FFFFC7CE"/>
        </patternFill>
      </fill>
    </dxf>
    <dxf>
      <font>
        <b val="0"/>
        <i val="0"/>
        <strike val="0"/>
        <condense val="0"/>
        <extend val="0"/>
        <outline val="0"/>
        <shadow val="0"/>
        <u val="none"/>
        <vertAlign val="baseline"/>
        <sz val="10"/>
        <color theme="1"/>
        <name val="Aptos Narrow"/>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fill>
        <patternFill patternType="solid">
          <fgColor theme="4" tint="0.79998168889431442"/>
          <bgColor theme="4"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fill>
        <patternFill patternType="solid">
          <fgColor theme="4" tint="0.79998168889431442"/>
          <bgColor theme="4"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dxf>
    <dxf>
      <font>
        <b val="0"/>
        <i val="0"/>
        <strike val="0"/>
        <condense val="0"/>
        <extend val="0"/>
        <outline val="0"/>
        <shadow val="0"/>
        <u val="none"/>
        <vertAlign val="baseline"/>
        <sz val="10"/>
        <color auto="1"/>
        <name val="Aptos Narrow"/>
        <family val="2"/>
        <scheme val="none"/>
      </font>
      <numFmt numFmtId="164" formatCode="_-* #,##0_-;\-* #,##0_-;_-* &quot;-&quot;??_-;_-@_-"/>
      <fill>
        <patternFill patternType="solid">
          <fgColor theme="4" tint="0.79998168889431442"/>
          <bgColor theme="4"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fill>
        <patternFill patternType="solid">
          <fgColor theme="4" tint="0.79998168889431442"/>
          <bgColor theme="4" tint="0.79998168889431442"/>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ill>
        <patternFill patternType="solid">
          <fgColor rgb="FFC6E0B4"/>
          <bgColor rgb="FF000000"/>
        </patternFill>
      </fill>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dxf>
    <dxf>
      <border>
        <bottom style="thin">
          <color indexed="64"/>
        </bottom>
      </border>
    </dxf>
    <dxf>
      <font>
        <b/>
        <i val="0"/>
        <strike val="0"/>
        <condense val="0"/>
        <extend val="0"/>
        <outline val="0"/>
        <shadow val="0"/>
        <u val="none"/>
        <vertAlign val="baseline"/>
        <sz val="10"/>
        <color auto="1"/>
        <name val="Aptos Narrow"/>
        <family val="2"/>
        <scheme val="none"/>
      </font>
      <fill>
        <patternFill patternType="solid">
          <fgColor indexed="64"/>
          <bgColor theme="7"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LAURA VIVIANNE BERMUDEZ FRANCO" id="{3C8EDB32-B9E7-43F6-ADEB-0A5706F53086}" userId="S::lvbermudez@minenergia.gov.co::48ee80ac-7d06-45e9-adba-2cfd8af7f36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AC6B8C2-D387-4D1F-B7A0-1DE2392563AD}" name="Tabla1" displayName="Tabla1" ref="A2:AG46" totalsRowShown="0" headerRowDxfId="44" dataDxfId="42" headerRowBorderDxfId="43" tableBorderDxfId="41" totalsRowBorderDxfId="40">
  <autoFilter ref="A2:AG46" xr:uid="{2AC6B8C2-D387-4D1F-B7A0-1DE2392563AD}">
    <filterColumn colId="6">
      <colorFilter dxfId="39"/>
    </filterColumn>
  </autoFilter>
  <tableColumns count="33">
    <tableColumn id="1" xr3:uid="{D2A08BC9-CF5A-4728-A397-7B8A8E1DC1C4}" name="PIVOTE" dataDxfId="38"/>
    <tableColumn id="2" xr3:uid="{632CACA8-75B8-4FB2-BBA9-F35E82501E45}" name="COMPONENTE PND" dataDxfId="37"/>
    <tableColumn id="3" xr3:uid="{28AF8D0C-E90C-4DB8-909D-2E192C0B7818}" name="TEMA" dataDxfId="36"/>
    <tableColumn id="4" xr3:uid="{F829E352-7A8E-4340-8988-8A2835590428}" name="EJE ESTRATÉGICO" dataDxfId="35"/>
    <tableColumn id="5" xr3:uid="{57211672-679B-4FC5-8996-3C9269354B5D}" name="RESULTADO" dataDxfId="34"/>
    <tableColumn id="6" xr3:uid="{90FD47BE-9D18-4C11-A7C4-9BAC29256D29}" name="PRIORIDAD" dataDxfId="33"/>
    <tableColumn id="7" xr3:uid="{5FD7FEC8-00A0-4716-8B94-719820C54D05}" name="IMPORTANCIA DEL DESARROLLO  DE LA PRIORIDAD " dataDxfId="32"/>
    <tableColumn id="8" xr3:uid="{5ED0C346-C60A-4928-9C13-6C8CBFE5CA9C}" name="TIPO DE INDICADOR" dataDxfId="31"/>
    <tableColumn id="9" xr3:uid="{B5E7950E-21B2-4190-A612-441FC8F31F8F}" name="INDICADOR " dataDxfId="30"/>
    <tableColumn id="32" xr3:uid="{4DEF2EAF-A461-495B-969E-1ED46A11F15E}" name="TIPO DE INDICADOR2" dataDxfId="29"/>
    <tableColumn id="10" xr3:uid="{BF7059D6-E18B-4823-A04A-BB21F0417375}" name="FÓRMULA DE CÁLCULO DEL INDICADOR" dataDxfId="28"/>
    <tableColumn id="11" xr3:uid="{50B61F1E-3E62-4695-B17A-96A1A622DCDB}" name="UNIDAD DE MEDIDA" dataDxfId="27"/>
    <tableColumn id="12" xr3:uid="{A5271E43-E81F-4BCB-BD6E-BECD8B3E3937}" name="META CUATRIENIO" dataDxfId="26">
      <calculatedColumnFormula>+SUM(Tabla1[[#This Row],[META 2024]]+Tabla1[[#This Row],[META 2025]]+Tabla1[[#This Row],[META 2026]])</calculatedColumnFormula>
    </tableColumn>
    <tableColumn id="13" xr3:uid="{A7FDD06F-4B67-445E-A20D-5D9E021DD8A2}" name="META 2024" dataDxfId="25">
      <calculatedColumnFormula>+SUM(Tabla1[[#This Row],[META 2024 
MARZO]:[META 2024
DICIEMBRE]])</calculatedColumnFormula>
    </tableColumn>
    <tableColumn id="14" xr3:uid="{E39B179B-27FF-4A2B-B9E0-6465ABE2FADA}" name="META 2025" dataDxfId="24">
      <calculatedColumnFormula>+SUM(Tabla1[[#This Row],[META 2025
MARZO]:[META 2025
DICIEMBRE]])</calculatedColumnFormula>
    </tableColumn>
    <tableColumn id="15" xr3:uid="{8A35EF24-D4D6-45EC-8CFD-65FACEE2A3DB}" name="META 2026" dataDxfId="23">
      <calculatedColumnFormula>+SUM(Tabla1[[#This Row],[META 2026
MARZO]:[META 2026
DICIEMBRE]])</calculatedColumnFormula>
    </tableColumn>
    <tableColumn id="31" xr3:uid="{99F8C14C-8671-4C73-B453-EC09B1732DA5}" name="NATURALEZA DEL INDICADOR" dataDxfId="22"/>
    <tableColumn id="16" xr3:uid="{8CE85FCB-F861-402D-9719-BE5743428F60}" name="ÁREA/ENTIDAD QUE REPORTA " dataDxfId="21"/>
    <tableColumn id="17" xr3:uid="{7C64D6F7-BD65-4A3D-985A-CD0E7339DD3A}" name="PERSONA RESPONSABLE DEL REPORTE" dataDxfId="20"/>
    <tableColumn id="18" xr3:uid="{7811BFE0-F7E5-48A2-9DF7-E8645F9A3E93}" name="CORREO DEL RESPONSABLE " dataDxfId="19"/>
    <tableColumn id="19" xr3:uid="{F4F1AA47-1A4F-4533-BD72-C70BFFA8885B}" name="META 2024 _x000a_MARZO" dataDxfId="18"/>
    <tableColumn id="20" xr3:uid="{BE937737-3A16-4C18-BC23-06783D6AE77B}" name="META 2024_x000a_JUNIO" dataDxfId="17"/>
    <tableColumn id="21" xr3:uid="{A8A63DFB-4F2A-47C3-86F3-838994147D08}" name="META 2024_x000a_SEPTIEMBRE" dataDxfId="16"/>
    <tableColumn id="22" xr3:uid="{3B343844-8EAC-465C-8549-2970947D912E}" name="META 2024_x000a_DICIEMBRE" dataDxfId="15"/>
    <tableColumn id="23" xr3:uid="{DE34DAEF-8190-46B8-AC5F-D7CA912A444B}" name="META 2025_x000a_MARZO" dataDxfId="14"/>
    <tableColumn id="24" xr3:uid="{61B96C33-82F6-4EA9-9E9C-B72BEBE1AA42}" name="META 2025_x000a_JUNIO" dataDxfId="13"/>
    <tableColumn id="25" xr3:uid="{E65CE22B-9619-49BB-8C7B-B0662267E8E1}" name="META 2025_x000a_SEPTIEMBRE" dataDxfId="12"/>
    <tableColumn id="26" xr3:uid="{6C74FF5B-CF16-4358-973F-D6FCF07DB2A8}" name="META 2025_x000a_DICIEMBRE" dataDxfId="11"/>
    <tableColumn id="27" xr3:uid="{889C9D8A-123F-4886-9954-95215FD44B8F}" name="META 2026_x000a_MARZO" dataDxfId="10"/>
    <tableColumn id="28" xr3:uid="{C19D29AC-ED87-49B6-ABA2-8A044C29883B}" name="META 2026_x000a_JUNIO" dataDxfId="9"/>
    <tableColumn id="29" xr3:uid="{C8E4197C-877B-432A-B637-54AF1824D481}" name="META 2026_x000a_SEPTIEMBRE" dataDxfId="8"/>
    <tableColumn id="30" xr3:uid="{479F5AE1-A637-4EB3-9345-A2A599039CAE}" name="META 2026_x000a_DICIEMBRE" dataDxfId="7"/>
    <tableColumn id="33" xr3:uid="{E601B3CF-B2A4-4045-BB75-350906B01B1D}" name="COMENTARIOS GENERALES" dataDxfId="6"/>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3" dT="2024-04-10T15:34:52.69" personId="{3C8EDB32-B9E7-43F6-ADEB-0A5706F53086}" id="{E6F2D9C8-749F-4016-897E-845E0627A4A6}">
    <text>La meta pendiente no seria la diferencia entre 20000 y 6760 ?</text>
  </threadedComment>
  <threadedComment ref="I4" dT="2024-04-10T15:36:53.79" personId="{3C8EDB32-B9E7-43F6-ADEB-0A5706F53086}" id="{D2107451-3B6D-4FBB-BC63-6578A3E39B4D}">
    <text xml:space="preserve">El indicador solo muestra metas en 2025, esto significa que solo se enfocaran en este año? Qué se haría en 2026? </text>
  </threadedComment>
  <threadedComment ref="K5" dT="2024-04-16T14:42:29.08" personId="{3C8EDB32-B9E7-43F6-ADEB-0A5706F53086}" id="{A6AC0FED-1B56-458C-86BF-D8DB1E22F0C0}">
    <text>Este indicador es diferente al de PND y 6G?</text>
  </threadedComment>
  <threadedComment ref="I6" dT="2024-04-16T14:47:55.55" personId="{3C8EDB32-B9E7-43F6-ADEB-0A5706F53086}" id="{D79F0B3B-66C8-441E-9606-8B5458FEE927}">
    <text>Puede ser indicador de plan de acción dado que solo se espera desarrollarlo en 2024 (según metas)</text>
  </threadedComment>
  <threadedComment ref="K6" dT="2024-04-10T13:43:27.56" personId="{3C8EDB32-B9E7-43F6-ADEB-0A5706F53086}" id="{96CA2722-8D88-4053-AEAE-25814A86E827}">
    <text xml:space="preserve">Recomendaría que el indicador hiciera referencia al producto terminado
</text>
  </threadedComment>
  <threadedComment ref="I7" dT="2024-04-16T14:48:14.40" personId="{3C8EDB32-B9E7-43F6-ADEB-0A5706F53086}" id="{BC311298-0A6C-4CF1-B5DF-216DB238F7F3}">
    <text>Puede ser indicador de plan de acción dado que solo se espera desarrollarlo en 2024 (según metas)</text>
  </threadedComment>
  <threadedComment ref="K7" dT="2024-04-10T13:42:32.76" personId="{3C8EDB32-B9E7-43F6-ADEB-0A5706F53086}" id="{627FA928-D2A1-4CC9-A417-E76AEF3E0D13}">
    <text>Recomendaría que el indicador hiciera referencia al producto terminado</text>
  </threadedComment>
  <threadedComment ref="K8" dT="2024-04-10T13:42:52.80" personId="{3C8EDB32-B9E7-43F6-ADEB-0A5706F53086}" id="{58AF73CF-2E37-4117-8ACC-8CAE4A7D3A3F}">
    <text>Recomendaría que el indicador hiciera referencia al producto terminado</text>
  </threadedComment>
  <threadedComment ref="K9" dT="2024-04-10T13:43:19.60" personId="{3C8EDB32-B9E7-43F6-ADEB-0A5706F53086}" id="{4F4FC24C-C96E-4B12-BB74-E46FDA4FD3A3}">
    <text xml:space="preserve">Recomendaría que el indicador hiciera referencia al producto terminado
</text>
  </threadedComment>
  <threadedComment ref="K13" dT="2024-04-10T15:41:17.75" personId="{3C8EDB32-B9E7-43F6-ADEB-0A5706F53086}" id="{59FEEBFE-221E-4FB9-BA31-4DD88BCB3947}">
    <text>Dado que solo tiene metas 2024, podría ser PAA?</text>
  </threadedComment>
  <threadedComment ref="K14" dT="2024-04-10T15:41:42.49" personId="{3C8EDB32-B9E7-43F6-ADEB-0A5706F53086}" id="{FE6C2117-3E8E-401C-93C7-13D0817FD0CC}">
    <text>Se podría desagregar en hitos y su ponderación</text>
  </threadedComment>
  <threadedComment ref="K15" dT="2024-04-10T15:41:59.33" personId="{3C8EDB32-B9E7-43F6-ADEB-0A5706F53086}" id="{1E14E5E7-B068-4FC4-AEFD-D64534E60418}">
    <text>Puede ser PAA</text>
  </threadedComment>
  <threadedComment ref="K16" dT="2024-04-10T15:42:11.78" personId="{3C8EDB32-B9E7-43F6-ADEB-0A5706F53086}" id="{140222BA-418E-4E6B-8CED-DF1107C34FD9}">
    <text xml:space="preserve">Puede ser PAA
</text>
  </threadedComment>
  <threadedComment ref="K17" dT="2024-04-10T15:42:20.20" personId="{3C8EDB32-B9E7-43F6-ADEB-0A5706F53086}" id="{97B0915A-05C3-49E6-8D08-46989D3E605C}">
    <text xml:space="preserve">Puede ser PAA
</text>
  </threadedComment>
  <threadedComment ref="K18" dT="2024-04-10T15:42:30.63" personId="{3C8EDB32-B9E7-43F6-ADEB-0A5706F53086}" id="{EF0955D3-BB63-46F0-ACFF-6638AA592A2F}">
    <text xml:space="preserve">Puede ser PAA
</text>
  </threadedComment>
  <threadedComment ref="K20" dT="2024-04-10T15:42:38.74" personId="{3C8EDB32-B9E7-43F6-ADEB-0A5706F53086}" id="{2C804577-03D6-4B6A-BE46-D9425DA80B20}">
    <text xml:space="preserve">Puede ser PAA
</text>
  </threadedComment>
  <threadedComment ref="K24" dT="2024-04-10T15:43:32.35" personId="{3C8EDB32-B9E7-43F6-ADEB-0A5706F53086}" id="{4D0EA3F5-F84A-4231-AAF0-E4269FF3B404}">
    <text>Se pueden incluir los hitos y ponderarlos</text>
  </threadedComment>
  <threadedComment ref="K25" dT="2024-04-10T15:37:27.63" personId="{3C8EDB32-B9E7-43F6-ADEB-0A5706F53086}" id="{C467B02F-F955-4578-B5A2-CDDDB41A18B0}">
    <text>Las metas anualizadas podrían tener avances en los demás trimestres?</text>
  </threadedComment>
  <threadedComment ref="K26" dT="2024-04-10T15:37:56.04" personId="{3C8EDB32-B9E7-43F6-ADEB-0A5706F53086}" id="{F8B61119-D8DD-44B6-B088-5259591863AA}">
    <text>Si solo se tiene meta para 2024, sería un indicador de PAA?</text>
  </threadedComment>
  <threadedComment ref="K27" dT="2024-04-10T15:38:15.84" personId="{3C8EDB32-B9E7-43F6-ADEB-0A5706F53086}" id="{2EE27BFC-9039-45DA-A529-C10AB727F654}">
    <text xml:space="preserve">Si solo se tiene meta para 2024, sería un indicador de PAA?
</text>
  </threadedComment>
  <threadedComment ref="M29" dT="2024-04-10T13:41:27.38" personId="{3C8EDB32-B9E7-43F6-ADEB-0A5706F53086}" id="{61A9F8F3-5FD1-46F0-A71D-FD9A5F02DEED}">
    <text>En los hitos del indicador, se debería indicar cuáles son esas actividades y su ponderación</text>
  </threadedComment>
  <threadedComment ref="M29" dT="2024-04-10T15:39:23.21" personId="{3C8EDB32-B9E7-43F6-ADEB-0A5706F53086}" id="{963423B5-3FB4-4BF4-A750-2238671F7916}" parentId="{61A9F8F3-5FD1-46F0-A71D-FD9A5F02DEED}">
    <text xml:space="preserve">La meta podría ser 100%, porque así como está expresada, el indicador sería más de producto </text>
  </threadedComment>
  <threadedComment ref="K31" dT="2024-04-10T15:40:44.58" personId="{3C8EDB32-B9E7-43F6-ADEB-0A5706F53086}" id="{2BFD9FCF-5CFF-4DD5-B2D4-47A22E96ECF9}">
    <text>¿Esta sería la meta más importante del cuatrienio?</text>
  </threadedComment>
  <threadedComment ref="M31" dT="2024-04-10T13:41:27.38" personId="{3C8EDB32-B9E7-43F6-ADEB-0A5706F53086}" id="{FD00204C-229D-4300-8D62-07F3656C6468}">
    <text>En los hitos del indicador, se debería indicar cuáles son esas actividades y su ponderación</text>
  </threadedComment>
  <threadedComment ref="K32" dT="2024-04-10T15:40:13.58" personId="{3C8EDB32-B9E7-43F6-ADEB-0A5706F53086}" id="{1B65B175-5142-4F09-ADB8-A40B3370D98B}">
    <text>¿Esta sería la meta más importante de la prioridad?</text>
  </threadedComment>
  <threadedComment ref="I34" dT="2024-04-10T15:34:12.68" personId="{3C8EDB32-B9E7-43F6-ADEB-0A5706F53086}" id="{AB700513-D66B-42D8-8E7B-DD1B0553B3F7}">
    <text>¿La gran meta del cuatrienio es generar la reglamentación en este tema?</text>
  </threadedComment>
  <threadedComment ref="K34" dT="2024-04-10T13:33:55.15" personId="{3C8EDB32-B9E7-43F6-ADEB-0A5706F53086}" id="{70E973DB-F26C-4A60-B3E4-3C7B5205E71D}">
    <text>Número de documentos elaborados para la reglamentación xxx</text>
  </threadedComment>
  <threadedComment ref="K40" dT="2024-04-10T15:35:40.50" personId="{3C8EDB32-B9E7-43F6-ADEB-0A5706F53086}" id="{D7187CD5-A294-4304-89AF-B10D332D824F}">
    <text>Dado que no se tienen claras las metas de los otros años, se debería modificar el indicador</text>
  </threadedComment>
  <threadedComment ref="N40" dT="2024-04-10T13:36:11.60" personId="{3C8EDB32-B9E7-43F6-ADEB-0A5706F53086}" id="{9D73875D-12C7-4679-8CDC-4E90541D3291}">
    <text>Dado que la meta es solo para 2024, podría ser parte del PAA y no del PES</text>
  </threadedComment>
  <threadedComment ref="K41" dT="2024-04-10T15:35:50.70" personId="{3C8EDB32-B9E7-43F6-ADEB-0A5706F53086}" id="{E87326BC-6FFE-41F4-84EF-AB692761802E}">
    <text>Dado que no se tienen claras las metas de los otros años, se debería modificar el indicador</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mailto:lrojas@minenergia.gov.co" TargetMode="External"/><Relationship Id="rId13" Type="http://schemas.openxmlformats.org/officeDocument/2006/relationships/hyperlink" Target="mailto:ojtrujillo@minenergia.gov.co" TargetMode="External"/><Relationship Id="rId18" Type="http://schemas.openxmlformats.org/officeDocument/2006/relationships/hyperlink" Target="mailto:iangulo@minenergia.gov.co" TargetMode="External"/><Relationship Id="rId26" Type="http://schemas.openxmlformats.org/officeDocument/2006/relationships/comments" Target="../comments1.xml"/><Relationship Id="rId3" Type="http://schemas.openxmlformats.org/officeDocument/2006/relationships/hyperlink" Target="mailto:jglondono@minenergia.gov.co" TargetMode="External"/><Relationship Id="rId21" Type="http://schemas.openxmlformats.org/officeDocument/2006/relationships/hyperlink" Target="mailto:jmrodriguezc@minenergia.gov.co" TargetMode="External"/><Relationship Id="rId7" Type="http://schemas.openxmlformats.org/officeDocument/2006/relationships/hyperlink" Target="mailto:lrojas@minenergia.gov.co" TargetMode="External"/><Relationship Id="rId12" Type="http://schemas.openxmlformats.org/officeDocument/2006/relationships/hyperlink" Target="mailto:ojtrujillo@minenergia.gov.co" TargetMode="External"/><Relationship Id="rId17" Type="http://schemas.openxmlformats.org/officeDocument/2006/relationships/hyperlink" Target="mailto:ijamaya@minenergia.gov.co" TargetMode="External"/><Relationship Id="rId25" Type="http://schemas.openxmlformats.org/officeDocument/2006/relationships/table" Target="../tables/table1.xml"/><Relationship Id="rId2" Type="http://schemas.openxmlformats.org/officeDocument/2006/relationships/hyperlink" Target="mailto:imontenegro@minenergia.gov.co" TargetMode="External"/><Relationship Id="rId16" Type="http://schemas.openxmlformats.org/officeDocument/2006/relationships/hyperlink" Target="mailto:lbfranco@minenergia.gov.co" TargetMode="External"/><Relationship Id="rId20" Type="http://schemas.openxmlformats.org/officeDocument/2006/relationships/hyperlink" Target="mailto:facorral@minenergia.gov.co" TargetMode="External"/><Relationship Id="rId1" Type="http://schemas.openxmlformats.org/officeDocument/2006/relationships/hyperlink" Target="mailto:jariasg@minenergia.gov.co" TargetMode="External"/><Relationship Id="rId6" Type="http://schemas.openxmlformats.org/officeDocument/2006/relationships/hyperlink" Target="mailto:facorral@minenergia.gov.co" TargetMode="External"/><Relationship Id="rId11" Type="http://schemas.openxmlformats.org/officeDocument/2006/relationships/hyperlink" Target="mailto:lrojas@minenergia.gov.co" TargetMode="External"/><Relationship Id="rId24" Type="http://schemas.openxmlformats.org/officeDocument/2006/relationships/vmlDrawing" Target="../drawings/vmlDrawing1.vml"/><Relationship Id="rId5" Type="http://schemas.openxmlformats.org/officeDocument/2006/relationships/hyperlink" Target="mailto:jmrodriguezc@minenergia.gov.co" TargetMode="External"/><Relationship Id="rId15" Type="http://schemas.openxmlformats.org/officeDocument/2006/relationships/hyperlink" Target="mailto:jczapata@minenergia.gov.co" TargetMode="External"/><Relationship Id="rId23" Type="http://schemas.openxmlformats.org/officeDocument/2006/relationships/printerSettings" Target="../printerSettings/printerSettings1.bin"/><Relationship Id="rId10" Type="http://schemas.openxmlformats.org/officeDocument/2006/relationships/hyperlink" Target="mailto:lrojas@minenergia.gov.co" TargetMode="External"/><Relationship Id="rId19" Type="http://schemas.openxmlformats.org/officeDocument/2006/relationships/hyperlink" Target="mailto:imontenegro@minenergia.gov.co" TargetMode="External"/><Relationship Id="rId4" Type="http://schemas.openxmlformats.org/officeDocument/2006/relationships/hyperlink" Target="mailto:jglondono@minenergia.gov.co" TargetMode="External"/><Relationship Id="rId9" Type="http://schemas.openxmlformats.org/officeDocument/2006/relationships/hyperlink" Target="mailto:lrojas@minenergia.gov.co" TargetMode="External"/><Relationship Id="rId14" Type="http://schemas.openxmlformats.org/officeDocument/2006/relationships/hyperlink" Target="mailto:jcbedoya@minenergia.gov.co" TargetMode="External"/><Relationship Id="rId22" Type="http://schemas.openxmlformats.org/officeDocument/2006/relationships/hyperlink" Target="mailto:jmrodriguezc@minenergia.gov.co" TargetMode="External"/><Relationship Id="rId27"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BF618-2461-48D0-8137-10E936BCBAB4}">
  <dimension ref="A1:AG47"/>
  <sheetViews>
    <sheetView topLeftCell="G1" zoomScale="80" zoomScaleNormal="80" workbookViewId="0">
      <pane ySplit="2" topLeftCell="A28" activePane="bottomLeft" state="frozen"/>
      <selection activeCell="G1" sqref="G1"/>
      <selection pane="bottomLeft" activeCell="G40" sqref="G40"/>
    </sheetView>
  </sheetViews>
  <sheetFormatPr baseColWidth="10" defaultColWidth="10.83203125" defaultRowHeight="13.5" customHeight="1" x14ac:dyDescent="0.2"/>
  <cols>
    <col min="1" max="1" width="10.83203125" style="42"/>
    <col min="2" max="2" width="27.33203125" style="42" customWidth="1"/>
    <col min="3" max="3" width="13.5" style="42" customWidth="1"/>
    <col min="4" max="4" width="16.1640625" style="42" customWidth="1"/>
    <col min="5" max="5" width="36.5" style="42" customWidth="1"/>
    <col min="6" max="6" width="21" style="42" customWidth="1"/>
    <col min="7" max="7" width="53.33203125" style="42" customWidth="1"/>
    <col min="8" max="8" width="17.83203125" style="57" customWidth="1"/>
    <col min="9" max="9" width="37.1640625" style="42" customWidth="1"/>
    <col min="10" max="10" width="12" style="42" customWidth="1"/>
    <col min="11" max="11" width="44.33203125" style="42" customWidth="1"/>
    <col min="12" max="12" width="13.5" style="42" customWidth="1"/>
    <col min="13" max="13" width="18.33203125" style="42" customWidth="1"/>
    <col min="14" max="14" width="12.5" style="42" customWidth="1"/>
    <col min="15" max="15" width="12.83203125" style="42" customWidth="1"/>
    <col min="16" max="16" width="13.6640625" style="42" customWidth="1"/>
    <col min="17" max="17" width="10.83203125" style="42"/>
    <col min="18" max="18" width="16.83203125" style="42" customWidth="1"/>
    <col min="19" max="19" width="20.5" style="42" customWidth="1"/>
    <col min="20" max="20" width="14.83203125" style="42" customWidth="1"/>
    <col min="21" max="21" width="15.6640625" style="42" customWidth="1"/>
    <col min="22" max="22" width="16.6640625" style="42" customWidth="1"/>
    <col min="23" max="23" width="12.33203125" style="42" customWidth="1"/>
    <col min="24" max="24" width="15.5" style="42" customWidth="1"/>
    <col min="25" max="25" width="11.5" style="42" customWidth="1"/>
    <col min="26" max="27" width="10.83203125" style="42"/>
    <col min="28" max="28" width="14.5" style="42" customWidth="1"/>
    <col min="29" max="29" width="15.83203125" style="42" customWidth="1"/>
    <col min="30" max="31" width="10.83203125" style="42"/>
    <col min="32" max="32" width="12.33203125" style="42" customWidth="1"/>
    <col min="33" max="33" width="43.5" style="95" customWidth="1"/>
    <col min="34" max="16384" width="10.83203125" style="42"/>
  </cols>
  <sheetData>
    <row r="1" spans="1:33" ht="14" x14ac:dyDescent="0.2">
      <c r="A1" s="193" t="s">
        <v>0</v>
      </c>
      <c r="B1" s="193"/>
      <c r="C1" s="193"/>
      <c r="D1" s="193"/>
      <c r="E1" s="193"/>
      <c r="F1" s="193"/>
      <c r="G1" s="193"/>
      <c r="H1" s="190" t="s">
        <v>1</v>
      </c>
      <c r="I1" s="191"/>
      <c r="J1" s="191"/>
      <c r="K1" s="191"/>
      <c r="L1" s="191"/>
      <c r="M1" s="191"/>
      <c r="N1" s="191"/>
      <c r="O1" s="191"/>
      <c r="P1" s="191"/>
      <c r="Q1" s="191"/>
      <c r="R1" s="191"/>
      <c r="S1" s="191"/>
      <c r="T1" s="192"/>
      <c r="U1" s="194" t="s">
        <v>2</v>
      </c>
      <c r="V1" s="194"/>
      <c r="W1" s="194"/>
      <c r="X1" s="194"/>
      <c r="Y1" s="193" t="s">
        <v>3</v>
      </c>
      <c r="Z1" s="193"/>
      <c r="AA1" s="193"/>
      <c r="AB1" s="193"/>
      <c r="AC1" s="194" t="s">
        <v>4</v>
      </c>
      <c r="AD1" s="194"/>
      <c r="AE1" s="194"/>
      <c r="AF1" s="194"/>
      <c r="AG1" s="18"/>
    </row>
    <row r="2" spans="1:33" s="40" customFormat="1" ht="45" x14ac:dyDescent="0.2">
      <c r="A2" s="24" t="s">
        <v>5</v>
      </c>
      <c r="B2" s="24" t="s">
        <v>6</v>
      </c>
      <c r="C2" s="24" t="s">
        <v>7</v>
      </c>
      <c r="D2" s="24" t="s">
        <v>8</v>
      </c>
      <c r="E2" s="24" t="s">
        <v>9</v>
      </c>
      <c r="F2" s="24" t="s">
        <v>10</v>
      </c>
      <c r="G2" s="24" t="s">
        <v>11</v>
      </c>
      <c r="H2" s="47" t="s">
        <v>12</v>
      </c>
      <c r="I2" s="24" t="s">
        <v>13</v>
      </c>
      <c r="J2" s="38" t="s">
        <v>14</v>
      </c>
      <c r="K2" s="24" t="s">
        <v>15</v>
      </c>
      <c r="L2" s="24" t="s">
        <v>16</v>
      </c>
      <c r="M2" s="24" t="s">
        <v>17</v>
      </c>
      <c r="N2" s="48" t="s">
        <v>18</v>
      </c>
      <c r="O2" s="48" t="s">
        <v>19</v>
      </c>
      <c r="P2" s="24" t="s">
        <v>20</v>
      </c>
      <c r="Q2" s="24" t="s">
        <v>21</v>
      </c>
      <c r="R2" s="24" t="s">
        <v>22</v>
      </c>
      <c r="S2" s="24" t="s">
        <v>23</v>
      </c>
      <c r="T2" s="24" t="s">
        <v>24</v>
      </c>
      <c r="U2" s="24" t="s">
        <v>25</v>
      </c>
      <c r="V2" s="24" t="s">
        <v>26</v>
      </c>
      <c r="W2" s="24" t="s">
        <v>27</v>
      </c>
      <c r="X2" s="24" t="s">
        <v>28</v>
      </c>
      <c r="Y2" s="23" t="s">
        <v>29</v>
      </c>
      <c r="Z2" s="23" t="s">
        <v>30</v>
      </c>
      <c r="AA2" s="23" t="s">
        <v>31</v>
      </c>
      <c r="AB2" s="23" t="s">
        <v>32</v>
      </c>
      <c r="AC2" s="23" t="s">
        <v>33</v>
      </c>
      <c r="AD2" s="23" t="s">
        <v>34</v>
      </c>
      <c r="AE2" s="23" t="s">
        <v>35</v>
      </c>
      <c r="AF2" s="23" t="s">
        <v>36</v>
      </c>
      <c r="AG2" s="23" t="s">
        <v>37</v>
      </c>
    </row>
    <row r="3" spans="1:33" ht="111.75" customHeight="1" x14ac:dyDescent="0.2">
      <c r="A3" s="72" t="s">
        <v>38</v>
      </c>
      <c r="B3" s="73" t="s">
        <v>39</v>
      </c>
      <c r="C3" s="73" t="s">
        <v>40</v>
      </c>
      <c r="D3" s="60" t="s">
        <v>41</v>
      </c>
      <c r="E3" s="61" t="s">
        <v>42</v>
      </c>
      <c r="F3" s="62" t="s">
        <v>43</v>
      </c>
      <c r="G3" s="62" t="s">
        <v>44</v>
      </c>
      <c r="H3" s="63" t="s">
        <v>45</v>
      </c>
      <c r="I3" s="62" t="s">
        <v>46</v>
      </c>
      <c r="J3" s="64" t="s">
        <v>47</v>
      </c>
      <c r="K3" s="62" t="s">
        <v>48</v>
      </c>
      <c r="L3" s="64" t="s">
        <v>49</v>
      </c>
      <c r="M3" s="64">
        <v>20000</v>
      </c>
      <c r="N3" s="65">
        <v>760</v>
      </c>
      <c r="O3" s="64">
        <v>6000</v>
      </c>
      <c r="P3" s="70" t="s">
        <v>50</v>
      </c>
      <c r="Q3" s="64" t="s">
        <v>51</v>
      </c>
      <c r="R3" s="66" t="s">
        <v>52</v>
      </c>
      <c r="S3" s="64" t="s">
        <v>53</v>
      </c>
      <c r="T3" s="67" t="s">
        <v>54</v>
      </c>
      <c r="U3" s="68"/>
      <c r="V3" s="68"/>
      <c r="W3" s="69"/>
      <c r="X3" s="69">
        <v>760</v>
      </c>
      <c r="Y3" s="69">
        <v>6000</v>
      </c>
      <c r="Z3" s="69"/>
      <c r="AA3" s="69"/>
      <c r="AB3" s="69"/>
      <c r="AC3" s="69"/>
      <c r="AD3" s="69"/>
      <c r="AE3" s="69"/>
      <c r="AF3" s="69">
        <v>20000</v>
      </c>
      <c r="AG3" s="27" t="s">
        <v>55</v>
      </c>
    </row>
    <row r="4" spans="1:33" ht="161.25" customHeight="1" x14ac:dyDescent="0.2">
      <c r="A4" s="74" t="s">
        <v>38</v>
      </c>
      <c r="B4" s="75" t="s">
        <v>39</v>
      </c>
      <c r="C4" s="75" t="s">
        <v>56</v>
      </c>
      <c r="D4" s="76" t="s">
        <v>41</v>
      </c>
      <c r="E4" s="62" t="s">
        <v>42</v>
      </c>
      <c r="F4" s="62" t="s">
        <v>57</v>
      </c>
      <c r="G4" s="62" t="s">
        <v>58</v>
      </c>
      <c r="H4" s="63" t="s">
        <v>45</v>
      </c>
      <c r="I4" s="62" t="s">
        <v>59</v>
      </c>
      <c r="J4" s="76" t="s">
        <v>47</v>
      </c>
      <c r="K4" s="62"/>
      <c r="L4" s="76" t="s">
        <v>60</v>
      </c>
      <c r="M4" s="77">
        <v>0.2</v>
      </c>
      <c r="N4" s="78">
        <v>0.05</v>
      </c>
      <c r="O4" s="78">
        <v>0.05</v>
      </c>
      <c r="P4" s="77">
        <v>0.1</v>
      </c>
      <c r="Q4" s="64" t="s">
        <v>51</v>
      </c>
      <c r="R4" s="66" t="s">
        <v>52</v>
      </c>
      <c r="S4" s="76" t="s">
        <v>61</v>
      </c>
      <c r="T4" s="67" t="s">
        <v>62</v>
      </c>
      <c r="U4" s="76"/>
      <c r="V4" s="76"/>
      <c r="W4" s="76"/>
      <c r="X4" s="79" t="s">
        <v>50</v>
      </c>
      <c r="Y4" s="80">
        <v>0.05</v>
      </c>
      <c r="Z4" s="80">
        <v>0.1</v>
      </c>
      <c r="AA4" s="80">
        <v>0.2</v>
      </c>
      <c r="AB4" s="79" t="s">
        <v>50</v>
      </c>
      <c r="AC4" s="76"/>
      <c r="AD4" s="76"/>
      <c r="AE4" s="76"/>
      <c r="AF4" s="69" t="s">
        <v>50</v>
      </c>
      <c r="AG4" s="62" t="s">
        <v>63</v>
      </c>
    </row>
    <row r="5" spans="1:33" ht="150" x14ac:dyDescent="0.2">
      <c r="A5" s="72" t="s">
        <v>38</v>
      </c>
      <c r="B5" s="73" t="s">
        <v>64</v>
      </c>
      <c r="C5" s="60" t="s">
        <v>65</v>
      </c>
      <c r="D5" s="60" t="s">
        <v>41</v>
      </c>
      <c r="E5" s="61" t="s">
        <v>42</v>
      </c>
      <c r="F5" s="62" t="s">
        <v>66</v>
      </c>
      <c r="G5" s="62" t="s">
        <v>67</v>
      </c>
      <c r="H5" s="63" t="s">
        <v>45</v>
      </c>
      <c r="I5" s="62" t="s">
        <v>68</v>
      </c>
      <c r="J5" s="64" t="s">
        <v>47</v>
      </c>
      <c r="K5" s="62" t="s">
        <v>69</v>
      </c>
      <c r="L5" s="64" t="s">
        <v>70</v>
      </c>
      <c r="M5" s="64">
        <v>5300</v>
      </c>
      <c r="N5" s="76">
        <v>1900</v>
      </c>
      <c r="O5" s="64">
        <v>2800</v>
      </c>
      <c r="P5" s="64">
        <v>5300</v>
      </c>
      <c r="Q5" s="64" t="s">
        <v>51</v>
      </c>
      <c r="R5" s="66" t="s">
        <v>52</v>
      </c>
      <c r="S5" s="64" t="s">
        <v>71</v>
      </c>
      <c r="T5" s="67" t="s">
        <v>72</v>
      </c>
      <c r="U5" s="64"/>
      <c r="V5" s="64" t="s">
        <v>73</v>
      </c>
      <c r="W5" s="64"/>
      <c r="X5" s="64" t="s">
        <v>74</v>
      </c>
      <c r="Y5" s="64"/>
      <c r="Z5" s="64"/>
      <c r="AA5" s="64"/>
      <c r="AB5" s="64" t="s">
        <v>75</v>
      </c>
      <c r="AC5" s="64"/>
      <c r="AD5" s="64"/>
      <c r="AE5" s="64"/>
      <c r="AF5" s="64" t="s">
        <v>76</v>
      </c>
      <c r="AG5" s="62" t="s">
        <v>77</v>
      </c>
    </row>
    <row r="6" spans="1:33" s="40" customFormat="1" ht="111.75" hidden="1" customHeight="1" x14ac:dyDescent="0.2">
      <c r="A6" s="28" t="s">
        <v>38</v>
      </c>
      <c r="B6" s="29" t="s">
        <v>78</v>
      </c>
      <c r="C6" s="30" t="s">
        <v>79</v>
      </c>
      <c r="D6" s="30" t="s">
        <v>80</v>
      </c>
      <c r="E6" s="30" t="s">
        <v>81</v>
      </c>
      <c r="F6" s="31" t="s">
        <v>82</v>
      </c>
      <c r="G6" s="18" t="s">
        <v>83</v>
      </c>
      <c r="H6" s="41" t="s">
        <v>45</v>
      </c>
      <c r="I6" s="59" t="s">
        <v>84</v>
      </c>
      <c r="J6" s="35" t="s">
        <v>47</v>
      </c>
      <c r="K6" s="58" t="s">
        <v>85</v>
      </c>
      <c r="L6" s="35" t="s">
        <v>60</v>
      </c>
      <c r="M6" s="35">
        <f>+SUM(Tabla1[[#This Row],[META 2024]]+Tabla1[[#This Row],[META 2025]]+Tabla1[[#This Row],[META 2026]])</f>
        <v>0.5</v>
      </c>
      <c r="N6" s="43">
        <v>0.5</v>
      </c>
      <c r="O6" s="35">
        <f>+SUM(Tabla1[[#This Row],[META 2025
MARZO]:[META 2025
DICIEMBRE]])</f>
        <v>0</v>
      </c>
      <c r="P6" s="35">
        <v>0</v>
      </c>
      <c r="Q6" s="35" t="s">
        <v>86</v>
      </c>
      <c r="R6" s="36" t="s">
        <v>52</v>
      </c>
      <c r="S6" s="35" t="s">
        <v>87</v>
      </c>
      <c r="T6" s="39"/>
      <c r="U6" s="17"/>
      <c r="V6" s="37">
        <v>0.5</v>
      </c>
      <c r="W6" s="35"/>
      <c r="X6" s="37">
        <v>0.5</v>
      </c>
      <c r="Y6" s="35"/>
      <c r="Z6" s="35"/>
      <c r="AA6" s="35"/>
      <c r="AB6" s="35"/>
      <c r="AC6" s="35"/>
      <c r="AD6" s="35"/>
      <c r="AE6" s="35"/>
      <c r="AF6" s="35"/>
      <c r="AG6" s="18"/>
    </row>
    <row r="7" spans="1:33" ht="154.5" hidden="1" customHeight="1" x14ac:dyDescent="0.2">
      <c r="A7" s="28" t="s">
        <v>38</v>
      </c>
      <c r="B7" s="29" t="s">
        <v>78</v>
      </c>
      <c r="C7" s="30" t="s">
        <v>79</v>
      </c>
      <c r="D7" s="30" t="s">
        <v>80</v>
      </c>
      <c r="E7" s="30" t="s">
        <v>81</v>
      </c>
      <c r="F7" s="30" t="s">
        <v>82</v>
      </c>
      <c r="G7" s="18" t="s">
        <v>83</v>
      </c>
      <c r="H7" s="41" t="s">
        <v>45</v>
      </c>
      <c r="I7" s="18" t="s">
        <v>88</v>
      </c>
      <c r="J7" s="35" t="s">
        <v>89</v>
      </c>
      <c r="K7" s="18" t="s">
        <v>90</v>
      </c>
      <c r="L7" s="35" t="s">
        <v>60</v>
      </c>
      <c r="M7" s="37">
        <v>1</v>
      </c>
      <c r="N7" s="43">
        <v>1</v>
      </c>
      <c r="O7" s="35" t="s">
        <v>91</v>
      </c>
      <c r="P7" s="35" t="s">
        <v>91</v>
      </c>
      <c r="Q7" s="35" t="s">
        <v>86</v>
      </c>
      <c r="R7" s="36" t="s">
        <v>92</v>
      </c>
      <c r="S7" s="35" t="s">
        <v>87</v>
      </c>
      <c r="T7" s="55"/>
      <c r="U7" s="17"/>
      <c r="V7" s="17"/>
      <c r="W7" s="17"/>
      <c r="X7" s="37">
        <v>1</v>
      </c>
      <c r="Y7" s="17"/>
      <c r="Z7" s="17"/>
      <c r="AA7" s="17"/>
      <c r="AB7" s="17"/>
      <c r="AC7" s="17"/>
      <c r="AD7" s="17"/>
      <c r="AE7" s="17"/>
      <c r="AF7" s="17"/>
      <c r="AG7" s="18"/>
    </row>
    <row r="8" spans="1:33" ht="112.5" hidden="1" customHeight="1" x14ac:dyDescent="0.2">
      <c r="A8" s="28" t="s">
        <v>38</v>
      </c>
      <c r="B8" s="29" t="s">
        <v>78</v>
      </c>
      <c r="C8" s="30" t="s">
        <v>79</v>
      </c>
      <c r="D8" s="30" t="s">
        <v>80</v>
      </c>
      <c r="E8" s="30" t="s">
        <v>81</v>
      </c>
      <c r="F8" s="31" t="s">
        <v>82</v>
      </c>
      <c r="G8" s="18" t="s">
        <v>83</v>
      </c>
      <c r="H8" s="41" t="s">
        <v>93</v>
      </c>
      <c r="I8" s="18" t="s">
        <v>94</v>
      </c>
      <c r="J8" s="35" t="s">
        <v>89</v>
      </c>
      <c r="K8" s="41" t="s">
        <v>95</v>
      </c>
      <c r="L8" s="35" t="s">
        <v>60</v>
      </c>
      <c r="M8" s="35">
        <f>+SUM(Tabla1[[#This Row],[META 2024]]+Tabla1[[#This Row],[META 2025]]+Tabla1[[#This Row],[META 2026]])</f>
        <v>1</v>
      </c>
      <c r="N8" s="43">
        <v>0.5</v>
      </c>
      <c r="O8" s="37">
        <v>0.5</v>
      </c>
      <c r="P8" s="35">
        <f>+SUM(Tabla1[[#This Row],[META 2026
MARZO]:[META 2026
DICIEMBRE]])</f>
        <v>0</v>
      </c>
      <c r="Q8" s="35" t="s">
        <v>86</v>
      </c>
      <c r="R8" s="36" t="s">
        <v>92</v>
      </c>
      <c r="S8" s="35" t="s">
        <v>87</v>
      </c>
      <c r="T8" s="55"/>
      <c r="U8" s="17"/>
      <c r="V8" s="17"/>
      <c r="W8" s="17"/>
      <c r="X8" s="37">
        <v>0.5</v>
      </c>
      <c r="Y8" s="17"/>
      <c r="Z8" s="17"/>
      <c r="AA8" s="17"/>
      <c r="AB8" s="17"/>
      <c r="AC8" s="17"/>
      <c r="AD8" s="17"/>
      <c r="AE8" s="17"/>
      <c r="AF8" s="17"/>
      <c r="AG8" s="18"/>
    </row>
    <row r="9" spans="1:33" ht="80.25" hidden="1" customHeight="1" x14ac:dyDescent="0.2">
      <c r="A9" s="28" t="s">
        <v>38</v>
      </c>
      <c r="B9" s="29" t="s">
        <v>78</v>
      </c>
      <c r="C9" s="30" t="s">
        <v>79</v>
      </c>
      <c r="D9" s="30" t="s">
        <v>80</v>
      </c>
      <c r="E9" s="30" t="s">
        <v>81</v>
      </c>
      <c r="F9" s="30" t="s">
        <v>82</v>
      </c>
      <c r="G9" s="18" t="s">
        <v>83</v>
      </c>
      <c r="H9" s="41" t="s">
        <v>96</v>
      </c>
      <c r="I9" s="18" t="s">
        <v>97</v>
      </c>
      <c r="J9" s="35" t="s">
        <v>89</v>
      </c>
      <c r="K9" s="50" t="s">
        <v>98</v>
      </c>
      <c r="L9" s="35" t="s">
        <v>49</v>
      </c>
      <c r="M9" s="37">
        <v>1</v>
      </c>
      <c r="N9" s="43">
        <v>1</v>
      </c>
      <c r="O9" s="37">
        <v>1</v>
      </c>
      <c r="P9" s="37">
        <v>1</v>
      </c>
      <c r="Q9" s="35" t="s">
        <v>86</v>
      </c>
      <c r="R9" s="36" t="s">
        <v>92</v>
      </c>
      <c r="S9" s="35" t="s">
        <v>87</v>
      </c>
      <c r="T9" s="55"/>
      <c r="U9" s="17"/>
      <c r="V9" s="17"/>
      <c r="W9" s="17"/>
      <c r="X9" s="35">
        <v>1</v>
      </c>
      <c r="Y9" s="17"/>
      <c r="Z9" s="17"/>
      <c r="AA9" s="17"/>
      <c r="AB9" s="17"/>
      <c r="AC9" s="17"/>
      <c r="AD9" s="17"/>
      <c r="AE9" s="17"/>
      <c r="AF9" s="17"/>
      <c r="AG9" s="18"/>
    </row>
    <row r="10" spans="1:33" ht="42.75" hidden="1" customHeight="1" x14ac:dyDescent="0.2">
      <c r="A10" s="32" t="s">
        <v>38</v>
      </c>
      <c r="B10" s="56" t="s">
        <v>64</v>
      </c>
      <c r="C10" s="32" t="s">
        <v>65</v>
      </c>
      <c r="D10" s="33" t="s">
        <v>80</v>
      </c>
      <c r="E10" s="33" t="s">
        <v>81</v>
      </c>
      <c r="F10" s="34" t="s">
        <v>99</v>
      </c>
      <c r="G10" s="21"/>
      <c r="H10" s="41"/>
      <c r="I10" s="18"/>
      <c r="J10" s="17"/>
      <c r="K10" s="17"/>
      <c r="L10" s="17"/>
      <c r="M10" s="17">
        <f>+SUM(Tabla1[[#This Row],[META 2024]]+Tabla1[[#This Row],[META 2025]]+Tabla1[[#This Row],[META 2026]])</f>
        <v>0</v>
      </c>
      <c r="N10" s="17">
        <f>+SUM(Tabla1[[#This Row],[META 2024 
MARZO]:[META 2024
DICIEMBRE]])</f>
        <v>0</v>
      </c>
      <c r="O10" s="17">
        <f>+SUM(Tabla1[[#This Row],[META 2025
MARZO]:[META 2025
DICIEMBRE]])</f>
        <v>0</v>
      </c>
      <c r="P10" s="17">
        <f>+SUM(Tabla1[[#This Row],[META 2026
MARZO]:[META 2026
DICIEMBRE]])</f>
        <v>0</v>
      </c>
      <c r="Q10" s="17"/>
      <c r="R10" s="17"/>
      <c r="S10" s="17"/>
      <c r="T10" s="55"/>
      <c r="U10" s="17"/>
      <c r="V10" s="17"/>
      <c r="W10" s="17"/>
      <c r="X10" s="17"/>
      <c r="Y10" s="17"/>
      <c r="Z10" s="17"/>
      <c r="AA10" s="17"/>
      <c r="AB10" s="17"/>
      <c r="AC10" s="17"/>
      <c r="AD10" s="17"/>
      <c r="AE10" s="17"/>
      <c r="AF10" s="17"/>
      <c r="AG10" s="18"/>
    </row>
    <row r="11" spans="1:33" s="81" customFormat="1" ht="42.75" customHeight="1" x14ac:dyDescent="0.2">
      <c r="A11" s="82" t="s">
        <v>38</v>
      </c>
      <c r="B11" s="83" t="s">
        <v>100</v>
      </c>
      <c r="C11" s="83" t="s">
        <v>79</v>
      </c>
      <c r="D11" s="83" t="s">
        <v>80</v>
      </c>
      <c r="E11" s="83" t="s">
        <v>81</v>
      </c>
      <c r="F11" s="83" t="s">
        <v>101</v>
      </c>
      <c r="G11" s="84" t="s">
        <v>102</v>
      </c>
      <c r="H11" s="84" t="s">
        <v>96</v>
      </c>
      <c r="I11" s="84" t="s">
        <v>103</v>
      </c>
      <c r="J11" s="85" t="s">
        <v>47</v>
      </c>
      <c r="K11" s="84" t="s">
        <v>103</v>
      </c>
      <c r="L11" s="85" t="s">
        <v>49</v>
      </c>
      <c r="M11" s="85">
        <v>4</v>
      </c>
      <c r="N11" s="85">
        <v>2</v>
      </c>
      <c r="O11" s="85">
        <v>1</v>
      </c>
      <c r="P11" s="85">
        <v>1</v>
      </c>
      <c r="Q11" s="85" t="s">
        <v>86</v>
      </c>
      <c r="R11" s="84" t="s">
        <v>92</v>
      </c>
      <c r="S11" s="85" t="s">
        <v>87</v>
      </c>
      <c r="T11" s="86" t="s">
        <v>102</v>
      </c>
      <c r="U11" s="87" t="s">
        <v>102</v>
      </c>
      <c r="V11" s="85" t="s">
        <v>102</v>
      </c>
      <c r="W11" s="85" t="s">
        <v>102</v>
      </c>
      <c r="X11" s="85">
        <v>1</v>
      </c>
      <c r="Y11" s="85" t="s">
        <v>102</v>
      </c>
      <c r="Z11" s="85" t="s">
        <v>102</v>
      </c>
      <c r="AA11" s="85" t="s">
        <v>102</v>
      </c>
      <c r="AB11" s="85" t="s">
        <v>102</v>
      </c>
      <c r="AC11" s="85" t="s">
        <v>102</v>
      </c>
      <c r="AD11" s="85" t="s">
        <v>102</v>
      </c>
      <c r="AE11" s="85" t="s">
        <v>102</v>
      </c>
      <c r="AF11" s="85" t="s">
        <v>102</v>
      </c>
      <c r="AG11" s="94" t="s">
        <v>104</v>
      </c>
    </row>
    <row r="12" spans="1:33" s="81" customFormat="1" ht="206.25" customHeight="1" x14ac:dyDescent="0.2">
      <c r="A12" s="82" t="s">
        <v>38</v>
      </c>
      <c r="B12" s="83" t="s">
        <v>100</v>
      </c>
      <c r="C12" s="83" t="s">
        <v>79</v>
      </c>
      <c r="D12" s="83" t="s">
        <v>80</v>
      </c>
      <c r="E12" s="83" t="s">
        <v>81</v>
      </c>
      <c r="F12" s="83" t="s">
        <v>101</v>
      </c>
      <c r="G12" s="88" t="s">
        <v>102</v>
      </c>
      <c r="H12" s="88" t="s">
        <v>93</v>
      </c>
      <c r="I12" s="88" t="s">
        <v>105</v>
      </c>
      <c r="J12" s="89" t="s">
        <v>47</v>
      </c>
      <c r="K12" s="90" t="s">
        <v>106</v>
      </c>
      <c r="L12" s="91" t="s">
        <v>60</v>
      </c>
      <c r="M12" s="92">
        <v>1</v>
      </c>
      <c r="N12" s="92">
        <v>0.15</v>
      </c>
      <c r="O12" s="92">
        <v>0.75</v>
      </c>
      <c r="P12" s="92">
        <v>1</v>
      </c>
      <c r="Q12" s="89" t="s">
        <v>86</v>
      </c>
      <c r="R12" s="88" t="s">
        <v>92</v>
      </c>
      <c r="S12" s="89" t="s">
        <v>87</v>
      </c>
      <c r="T12" s="93" t="s">
        <v>102</v>
      </c>
      <c r="U12" s="91" t="s">
        <v>102</v>
      </c>
      <c r="V12" s="89" t="s">
        <v>102</v>
      </c>
      <c r="W12" s="89" t="s">
        <v>102</v>
      </c>
      <c r="X12" s="89"/>
      <c r="Y12" s="89" t="s">
        <v>102</v>
      </c>
      <c r="Z12" s="89" t="s">
        <v>102</v>
      </c>
      <c r="AA12" s="89" t="s">
        <v>102</v>
      </c>
      <c r="AB12" s="89" t="s">
        <v>102</v>
      </c>
      <c r="AC12" s="89" t="s">
        <v>102</v>
      </c>
      <c r="AD12" s="89" t="s">
        <v>102</v>
      </c>
      <c r="AE12" s="89" t="s">
        <v>102</v>
      </c>
      <c r="AF12" s="89" t="s">
        <v>102</v>
      </c>
      <c r="AG12" s="94" t="s">
        <v>107</v>
      </c>
    </row>
    <row r="13" spans="1:33" ht="128.25" hidden="1" customHeight="1" x14ac:dyDescent="0.2">
      <c r="A13" s="25" t="s">
        <v>108</v>
      </c>
      <c r="B13" s="26" t="s">
        <v>78</v>
      </c>
      <c r="C13" s="27" t="s">
        <v>109</v>
      </c>
      <c r="D13" s="27" t="s">
        <v>110</v>
      </c>
      <c r="E13" s="27" t="s">
        <v>111</v>
      </c>
      <c r="F13" s="27" t="s">
        <v>112</v>
      </c>
      <c r="G13" s="18" t="s">
        <v>113</v>
      </c>
      <c r="H13" s="41" t="s">
        <v>93</v>
      </c>
      <c r="I13" s="18" t="s">
        <v>114</v>
      </c>
      <c r="J13" s="35" t="s">
        <v>47</v>
      </c>
      <c r="K13" s="18" t="s">
        <v>115</v>
      </c>
      <c r="L13" s="35" t="s">
        <v>49</v>
      </c>
      <c r="M13" s="35">
        <v>3</v>
      </c>
      <c r="N13" s="17">
        <v>3</v>
      </c>
      <c r="O13" s="35">
        <f>+SUM(Tabla1[[#This Row],[META 2025
MARZO]:[META 2025
DICIEMBRE]])</f>
        <v>0</v>
      </c>
      <c r="P13" s="35">
        <f>+SUM(Tabla1[[#This Row],[META 2026
MARZO]:[META 2026
DICIEMBRE]])</f>
        <v>0</v>
      </c>
      <c r="Q13" s="35" t="s">
        <v>51</v>
      </c>
      <c r="R13" s="36" t="s">
        <v>92</v>
      </c>
      <c r="S13" s="36" t="s">
        <v>116</v>
      </c>
      <c r="T13" s="55"/>
      <c r="U13" s="17"/>
      <c r="V13" s="35">
        <v>3</v>
      </c>
      <c r="W13" s="17"/>
      <c r="X13" s="17"/>
      <c r="Y13" s="17"/>
      <c r="Z13" s="17"/>
      <c r="AA13" s="17"/>
      <c r="AB13" s="17"/>
      <c r="AC13" s="17"/>
      <c r="AD13" s="17"/>
      <c r="AE13" s="17"/>
      <c r="AF13" s="17"/>
      <c r="AG13" s="18"/>
    </row>
    <row r="14" spans="1:33" ht="107.25" hidden="1" customHeight="1" x14ac:dyDescent="0.2">
      <c r="A14" s="25" t="s">
        <v>108</v>
      </c>
      <c r="B14" s="26" t="s">
        <v>78</v>
      </c>
      <c r="C14" s="27" t="s">
        <v>109</v>
      </c>
      <c r="D14" s="27" t="s">
        <v>110</v>
      </c>
      <c r="E14" s="27" t="s">
        <v>111</v>
      </c>
      <c r="F14" s="27" t="s">
        <v>112</v>
      </c>
      <c r="G14" s="18" t="s">
        <v>113</v>
      </c>
      <c r="H14" s="41" t="s">
        <v>96</v>
      </c>
      <c r="I14" s="18" t="s">
        <v>117</v>
      </c>
      <c r="J14" s="35" t="s">
        <v>47</v>
      </c>
      <c r="K14" s="18" t="s">
        <v>118</v>
      </c>
      <c r="L14" s="35" t="s">
        <v>60</v>
      </c>
      <c r="M14" s="37">
        <v>1</v>
      </c>
      <c r="N14" s="17">
        <f>+SUM(Tabla1[[#This Row],[META 2024 
MARZO]:[META 2024
DICIEMBRE]])</f>
        <v>0</v>
      </c>
      <c r="O14" s="17">
        <f>+SUM(Tabla1[[#This Row],[META 2025
MARZO]:[META 2025
DICIEMBRE]])</f>
        <v>0.5</v>
      </c>
      <c r="P14" s="17">
        <f>+SUM(Tabla1[[#This Row],[META 2026
MARZO]:[META 2026
DICIEMBRE]])</f>
        <v>0.5</v>
      </c>
      <c r="Q14" s="17"/>
      <c r="R14" s="36" t="s">
        <v>92</v>
      </c>
      <c r="S14" s="36" t="s">
        <v>116</v>
      </c>
      <c r="T14" s="55"/>
      <c r="U14" s="17"/>
      <c r="V14" s="17"/>
      <c r="W14" s="17"/>
      <c r="X14" s="17"/>
      <c r="Y14" s="17"/>
      <c r="Z14" s="43">
        <v>0.5</v>
      </c>
      <c r="AA14" s="17"/>
      <c r="AB14" s="17"/>
      <c r="AC14" s="17"/>
      <c r="AD14" s="17"/>
      <c r="AE14" s="17"/>
      <c r="AF14" s="43">
        <v>0.5</v>
      </c>
      <c r="AG14" s="18"/>
    </row>
    <row r="15" spans="1:33" s="46" customFormat="1" ht="129" hidden="1" customHeight="1" x14ac:dyDescent="0.2">
      <c r="A15" s="25" t="s">
        <v>108</v>
      </c>
      <c r="B15" s="26" t="s">
        <v>78</v>
      </c>
      <c r="C15" s="27" t="s">
        <v>109</v>
      </c>
      <c r="D15" s="27" t="s">
        <v>110</v>
      </c>
      <c r="E15" s="27" t="s">
        <v>111</v>
      </c>
      <c r="F15" s="27" t="s">
        <v>112</v>
      </c>
      <c r="G15" s="18" t="s">
        <v>113</v>
      </c>
      <c r="H15" s="41" t="s">
        <v>96</v>
      </c>
      <c r="I15" s="18" t="s">
        <v>119</v>
      </c>
      <c r="J15" s="18" t="s">
        <v>89</v>
      </c>
      <c r="K15" s="18" t="s">
        <v>120</v>
      </c>
      <c r="L15" s="18" t="s">
        <v>49</v>
      </c>
      <c r="M15" s="18" t="s">
        <v>121</v>
      </c>
      <c r="N15" s="18">
        <v>1</v>
      </c>
      <c r="O15" s="18">
        <f>+SUM(Tabla1[[#This Row],[META 2025
MARZO]:[META 2025
DICIEMBRE]])</f>
        <v>0</v>
      </c>
      <c r="P15" s="18">
        <f>+SUM(Tabla1[[#This Row],[META 2026
MARZO]:[META 2026
DICIEMBRE]])</f>
        <v>0</v>
      </c>
      <c r="Q15" s="18" t="s">
        <v>86</v>
      </c>
      <c r="R15" s="18" t="s">
        <v>92</v>
      </c>
      <c r="S15" s="18" t="s">
        <v>116</v>
      </c>
      <c r="T15" s="18"/>
      <c r="U15" s="18"/>
      <c r="V15" s="18">
        <v>1</v>
      </c>
      <c r="W15" s="18"/>
      <c r="X15" s="18"/>
      <c r="Y15" s="18"/>
      <c r="Z15" s="18"/>
      <c r="AA15" s="18"/>
      <c r="AB15" s="18"/>
      <c r="AC15" s="18"/>
      <c r="AD15" s="18"/>
      <c r="AE15" s="18"/>
      <c r="AF15" s="18"/>
      <c r="AG15" s="16"/>
    </row>
    <row r="16" spans="1:33" ht="127.5" hidden="1" customHeight="1" x14ac:dyDescent="0.2">
      <c r="A16" s="25" t="s">
        <v>108</v>
      </c>
      <c r="B16" s="26" t="s">
        <v>78</v>
      </c>
      <c r="C16" s="27" t="s">
        <v>109</v>
      </c>
      <c r="D16" s="27" t="s">
        <v>110</v>
      </c>
      <c r="E16" s="27" t="s">
        <v>111</v>
      </c>
      <c r="F16" s="27" t="s">
        <v>112</v>
      </c>
      <c r="G16" s="18" t="s">
        <v>113</v>
      </c>
      <c r="H16" s="41" t="s">
        <v>96</v>
      </c>
      <c r="I16" s="18" t="s">
        <v>122</v>
      </c>
      <c r="J16" s="35" t="s">
        <v>89</v>
      </c>
      <c r="K16" s="18" t="s">
        <v>123</v>
      </c>
      <c r="L16" s="35" t="s">
        <v>49</v>
      </c>
      <c r="M16" s="35">
        <v>1</v>
      </c>
      <c r="N16" s="17">
        <f>+SUM(Tabla1[[#This Row],[META 2024 
MARZO]:[META 2024
DICIEMBRE]])</f>
        <v>1</v>
      </c>
      <c r="O16" s="35">
        <f>+SUM(Tabla1[[#This Row],[META 2025
MARZO]:[META 2025
DICIEMBRE]])</f>
        <v>0</v>
      </c>
      <c r="P16" s="35">
        <f>+SUM(Tabla1[[#This Row],[META 2026
MARZO]:[META 2026
DICIEMBRE]])</f>
        <v>0</v>
      </c>
      <c r="Q16" s="35" t="s">
        <v>86</v>
      </c>
      <c r="R16" s="39" t="s">
        <v>92</v>
      </c>
      <c r="S16" s="39" t="s">
        <v>116</v>
      </c>
      <c r="T16" s="55"/>
      <c r="U16" s="17"/>
      <c r="V16" s="35">
        <v>1</v>
      </c>
      <c r="W16" s="17"/>
      <c r="X16" s="17"/>
      <c r="Y16" s="17"/>
      <c r="Z16" s="17"/>
      <c r="AA16" s="17"/>
      <c r="AB16" s="17"/>
      <c r="AC16" s="17"/>
      <c r="AD16" s="17"/>
      <c r="AE16" s="17"/>
      <c r="AF16" s="17"/>
      <c r="AG16" s="18"/>
    </row>
    <row r="17" spans="1:33" s="46" customFormat="1" ht="128.25" hidden="1" customHeight="1" x14ac:dyDescent="0.2">
      <c r="A17" s="25" t="s">
        <v>108</v>
      </c>
      <c r="B17" s="26" t="s">
        <v>78</v>
      </c>
      <c r="C17" s="27" t="s">
        <v>109</v>
      </c>
      <c r="D17" s="27" t="s">
        <v>110</v>
      </c>
      <c r="E17" s="27" t="s">
        <v>111</v>
      </c>
      <c r="F17" s="27" t="s">
        <v>112</v>
      </c>
      <c r="G17" s="18" t="s">
        <v>113</v>
      </c>
      <c r="H17" s="41" t="s">
        <v>96</v>
      </c>
      <c r="I17" s="18" t="s">
        <v>124</v>
      </c>
      <c r="J17" s="18" t="s">
        <v>89</v>
      </c>
      <c r="K17" s="18" t="s">
        <v>125</v>
      </c>
      <c r="L17" s="18" t="s">
        <v>49</v>
      </c>
      <c r="M17" s="18">
        <v>1</v>
      </c>
      <c r="N17" s="18">
        <v>1</v>
      </c>
      <c r="O17" s="18">
        <f>+SUM(Tabla1[[#This Row],[META 2025
MARZO]:[META 2025
DICIEMBRE]])</f>
        <v>0</v>
      </c>
      <c r="P17" s="18">
        <f>+SUM(Tabla1[[#This Row],[META 2026
MARZO]:[META 2026
DICIEMBRE]])</f>
        <v>0</v>
      </c>
      <c r="Q17" s="18" t="s">
        <v>86</v>
      </c>
      <c r="R17" s="18" t="s">
        <v>92</v>
      </c>
      <c r="S17" s="18" t="s">
        <v>116</v>
      </c>
      <c r="T17" s="18"/>
      <c r="U17" s="18"/>
      <c r="V17" s="18">
        <v>1</v>
      </c>
      <c r="W17" s="18"/>
      <c r="X17" s="18"/>
      <c r="Y17" s="18"/>
      <c r="Z17" s="18"/>
      <c r="AA17" s="18"/>
      <c r="AB17" s="18"/>
      <c r="AC17" s="18"/>
      <c r="AD17" s="18"/>
      <c r="AE17" s="18"/>
      <c r="AF17" s="18"/>
      <c r="AG17" s="16"/>
    </row>
    <row r="18" spans="1:33" s="46" customFormat="1" ht="129" hidden="1" customHeight="1" x14ac:dyDescent="0.2">
      <c r="A18" s="25" t="s">
        <v>108</v>
      </c>
      <c r="B18" s="26" t="s">
        <v>78</v>
      </c>
      <c r="C18" s="27" t="s">
        <v>109</v>
      </c>
      <c r="D18" s="27" t="s">
        <v>110</v>
      </c>
      <c r="E18" s="27" t="s">
        <v>111</v>
      </c>
      <c r="F18" s="27" t="s">
        <v>112</v>
      </c>
      <c r="G18" s="18" t="s">
        <v>113</v>
      </c>
      <c r="H18" s="41" t="s">
        <v>96</v>
      </c>
      <c r="I18" s="18" t="s">
        <v>126</v>
      </c>
      <c r="J18" s="36" t="s">
        <v>89</v>
      </c>
      <c r="K18" s="18" t="s">
        <v>127</v>
      </c>
      <c r="L18" s="36" t="s">
        <v>60</v>
      </c>
      <c r="M18" s="44">
        <v>1</v>
      </c>
      <c r="N18" s="49">
        <v>1</v>
      </c>
      <c r="O18" s="36">
        <f>+SUM(Tabla1[[#This Row],[META 2025
MARZO]:[META 2025
DICIEMBRE]])</f>
        <v>0</v>
      </c>
      <c r="P18" s="36">
        <f>+SUM(Tabla1[[#This Row],[META 2026
MARZO]:[META 2026
DICIEMBRE]])</f>
        <v>0</v>
      </c>
      <c r="Q18" s="36" t="s">
        <v>51</v>
      </c>
      <c r="R18" s="51" t="s">
        <v>92</v>
      </c>
      <c r="S18" s="39" t="s">
        <v>116</v>
      </c>
      <c r="T18" s="18"/>
      <c r="U18" s="18"/>
      <c r="V18" s="44">
        <v>0.5</v>
      </c>
      <c r="W18" s="18"/>
      <c r="X18" s="44">
        <v>1</v>
      </c>
      <c r="Y18" s="18"/>
      <c r="Z18" s="18"/>
      <c r="AA18" s="18"/>
      <c r="AB18" s="18"/>
      <c r="AC18" s="18"/>
      <c r="AD18" s="18"/>
      <c r="AE18" s="18"/>
      <c r="AF18" s="18"/>
      <c r="AG18" s="16"/>
    </row>
    <row r="19" spans="1:33" s="36" customFormat="1" ht="125.25" hidden="1" customHeight="1" x14ac:dyDescent="0.2">
      <c r="A19" s="18" t="s">
        <v>108</v>
      </c>
      <c r="B19" s="18" t="s">
        <v>78</v>
      </c>
      <c r="C19" s="18" t="s">
        <v>109</v>
      </c>
      <c r="D19" s="18" t="s">
        <v>110</v>
      </c>
      <c r="E19" s="18" t="s">
        <v>111</v>
      </c>
      <c r="F19" s="18" t="s">
        <v>112</v>
      </c>
      <c r="G19" s="18" t="s">
        <v>113</v>
      </c>
      <c r="H19" s="41" t="s">
        <v>93</v>
      </c>
      <c r="I19" s="18" t="s">
        <v>128</v>
      </c>
      <c r="J19" s="36" t="s">
        <v>89</v>
      </c>
      <c r="L19" s="36" t="s">
        <v>60</v>
      </c>
      <c r="M19" s="36">
        <v>1</v>
      </c>
      <c r="N19" s="18">
        <v>1</v>
      </c>
      <c r="O19" s="36">
        <v>1</v>
      </c>
      <c r="P19" s="36">
        <v>1</v>
      </c>
      <c r="Q19" s="36" t="s">
        <v>86</v>
      </c>
      <c r="R19" s="36" t="s">
        <v>92</v>
      </c>
      <c r="S19" s="36" t="s">
        <v>116</v>
      </c>
      <c r="X19" s="44">
        <v>1</v>
      </c>
      <c r="AB19" s="44">
        <v>1</v>
      </c>
      <c r="AF19" s="36" t="s">
        <v>129</v>
      </c>
      <c r="AG19" s="18"/>
    </row>
    <row r="20" spans="1:33" s="46" customFormat="1" ht="125.25" hidden="1" customHeight="1" x14ac:dyDescent="0.2">
      <c r="A20" s="25" t="s">
        <v>108</v>
      </c>
      <c r="B20" s="26" t="s">
        <v>78</v>
      </c>
      <c r="C20" s="27" t="s">
        <v>109</v>
      </c>
      <c r="D20" s="27" t="s">
        <v>110</v>
      </c>
      <c r="E20" s="27" t="s">
        <v>111</v>
      </c>
      <c r="F20" s="27" t="s">
        <v>112</v>
      </c>
      <c r="G20" s="18" t="s">
        <v>113</v>
      </c>
      <c r="H20" s="41" t="s">
        <v>93</v>
      </c>
      <c r="I20" s="18" t="s">
        <v>130</v>
      </c>
      <c r="J20" s="18" t="s">
        <v>89</v>
      </c>
      <c r="K20" s="18" t="s">
        <v>131</v>
      </c>
      <c r="L20" s="18"/>
      <c r="M20" s="36">
        <f>+SUM(Tabla1[[#This Row],[META 2024]]+Tabla1[[#This Row],[META 2025]]+Tabla1[[#This Row],[META 2026]])</f>
        <v>0</v>
      </c>
      <c r="N20" s="18">
        <f>+SUM(Tabla1[[#This Row],[META 2024 
MARZO]:[META 2024
DICIEMBRE]])</f>
        <v>0</v>
      </c>
      <c r="O20" s="36">
        <f>+SUM(Tabla1[[#This Row],[META 2025
MARZO]:[META 2025
DICIEMBRE]])</f>
        <v>0</v>
      </c>
      <c r="P20" s="36">
        <f>+SUM(Tabla1[[#This Row],[META 2026
MARZO]:[META 2026
DICIEMBRE]])</f>
        <v>0</v>
      </c>
      <c r="Q20" s="18"/>
      <c r="R20" s="18"/>
      <c r="S20" s="18"/>
      <c r="T20" s="18"/>
      <c r="U20" s="18"/>
      <c r="V20" s="18"/>
      <c r="W20" s="18"/>
      <c r="X20" s="18"/>
      <c r="Y20" s="18"/>
      <c r="Z20" s="18"/>
      <c r="AA20" s="18"/>
      <c r="AB20" s="18"/>
      <c r="AC20" s="18"/>
      <c r="AD20" s="18"/>
      <c r="AE20" s="18"/>
      <c r="AF20" s="18"/>
      <c r="AG20" s="16"/>
    </row>
    <row r="21" spans="1:33" ht="150.75" customHeight="1" x14ac:dyDescent="0.2">
      <c r="A21" s="107" t="s">
        <v>108</v>
      </c>
      <c r="B21" s="75" t="s">
        <v>78</v>
      </c>
      <c r="C21" s="62" t="s">
        <v>109</v>
      </c>
      <c r="D21" s="62" t="s">
        <v>110</v>
      </c>
      <c r="E21" s="62" t="s">
        <v>111</v>
      </c>
      <c r="F21" s="62" t="s">
        <v>132</v>
      </c>
      <c r="G21" s="62" t="s">
        <v>133</v>
      </c>
      <c r="H21" s="63" t="s">
        <v>93</v>
      </c>
      <c r="I21" s="62" t="s">
        <v>134</v>
      </c>
      <c r="J21" s="76" t="s">
        <v>47</v>
      </c>
      <c r="K21" s="62" t="s">
        <v>134</v>
      </c>
      <c r="L21" s="76" t="s">
        <v>60</v>
      </c>
      <c r="M21" s="108">
        <f>+SUM(Tabla1[[#This Row],[META 2024]]+Tabla1[[#This Row],[META 2025]]+Tabla1[[#This Row],[META 2026]])</f>
        <v>0.99999999999999989</v>
      </c>
      <c r="N21" s="109">
        <v>0.2</v>
      </c>
      <c r="O21" s="109">
        <v>0.7</v>
      </c>
      <c r="P21" s="109">
        <v>0.1</v>
      </c>
      <c r="Q21" s="76" t="s">
        <v>51</v>
      </c>
      <c r="R21" s="76" t="s">
        <v>135</v>
      </c>
      <c r="S21" s="76" t="s">
        <v>136</v>
      </c>
      <c r="T21" s="110" t="s">
        <v>137</v>
      </c>
      <c r="U21" s="76"/>
      <c r="V21" s="76"/>
      <c r="W21" s="76"/>
      <c r="X21" s="109">
        <v>0.3</v>
      </c>
      <c r="Y21" s="76"/>
      <c r="Z21" s="76"/>
      <c r="AA21" s="76"/>
      <c r="AB21" s="109">
        <v>0.7</v>
      </c>
      <c r="AC21" s="76"/>
      <c r="AD21" s="76"/>
      <c r="AE21" s="76"/>
      <c r="AF21" s="76"/>
      <c r="AG21" s="62" t="s">
        <v>138</v>
      </c>
    </row>
    <row r="22" spans="1:33" ht="105" hidden="1" x14ac:dyDescent="0.2">
      <c r="A22" s="21" t="s">
        <v>108</v>
      </c>
      <c r="B22" s="20" t="s">
        <v>78</v>
      </c>
      <c r="C22" s="18" t="s">
        <v>109</v>
      </c>
      <c r="D22" s="18" t="s">
        <v>110</v>
      </c>
      <c r="E22" s="18" t="s">
        <v>111</v>
      </c>
      <c r="F22" s="18" t="s">
        <v>132</v>
      </c>
      <c r="G22" s="18" t="s">
        <v>133</v>
      </c>
      <c r="H22" s="41" t="s">
        <v>93</v>
      </c>
      <c r="I22" s="18" t="s">
        <v>139</v>
      </c>
      <c r="J22" s="17" t="s">
        <v>47</v>
      </c>
      <c r="K22" s="18" t="s">
        <v>139</v>
      </c>
      <c r="L22" s="17" t="s">
        <v>60</v>
      </c>
      <c r="M22" s="53">
        <v>1</v>
      </c>
      <c r="N22" s="53">
        <f>+SUM(Tabla1[[#This Row],[META 2024 
MARZO]:[META 2024
DICIEMBRE]])</f>
        <v>1</v>
      </c>
      <c r="O22" s="53">
        <f>+SUM(Tabla1[[#This Row],[META 2025
MARZO]:[META 2025
DICIEMBRE]])</f>
        <v>1</v>
      </c>
      <c r="P22" s="53">
        <f>+SUM(Tabla1[[#This Row],[META 2026
MARZO]:[META 2026
DICIEMBRE]])</f>
        <v>1</v>
      </c>
      <c r="Q22" s="54" t="s">
        <v>51</v>
      </c>
      <c r="R22" s="17" t="s">
        <v>135</v>
      </c>
      <c r="S22" s="17" t="s">
        <v>136</v>
      </c>
      <c r="T22" s="45" t="s">
        <v>137</v>
      </c>
      <c r="U22" s="17"/>
      <c r="V22" s="43">
        <v>0.5</v>
      </c>
      <c r="W22" s="17"/>
      <c r="X22" s="43">
        <v>0.5</v>
      </c>
      <c r="Y22" s="17"/>
      <c r="Z22" s="43">
        <v>0.5</v>
      </c>
      <c r="AA22" s="17"/>
      <c r="AB22" s="43">
        <v>0.5</v>
      </c>
      <c r="AC22" s="43"/>
      <c r="AD22" s="43">
        <v>0.5</v>
      </c>
      <c r="AE22" s="17"/>
      <c r="AF22" s="43">
        <v>0.5</v>
      </c>
      <c r="AG22" s="18" t="s">
        <v>140</v>
      </c>
    </row>
    <row r="23" spans="1:33" ht="83.25" hidden="1" customHeight="1" x14ac:dyDescent="0.2">
      <c r="A23" s="21" t="s">
        <v>108</v>
      </c>
      <c r="B23" s="20" t="s">
        <v>78</v>
      </c>
      <c r="C23" s="18" t="s">
        <v>141</v>
      </c>
      <c r="D23" s="18" t="s">
        <v>142</v>
      </c>
      <c r="E23" s="18" t="s">
        <v>143</v>
      </c>
      <c r="F23" s="16" t="s">
        <v>144</v>
      </c>
      <c r="G23" s="18" t="s">
        <v>145</v>
      </c>
      <c r="H23" s="41" t="s">
        <v>96</v>
      </c>
      <c r="I23" s="18" t="s">
        <v>146</v>
      </c>
      <c r="J23" s="17" t="s">
        <v>47</v>
      </c>
      <c r="K23" s="18" t="s">
        <v>147</v>
      </c>
      <c r="L23" s="17" t="s">
        <v>49</v>
      </c>
      <c r="M23" s="49">
        <f>+SUM(Tabla1[[#This Row],[META 2024]]+Tabla1[[#This Row],[META 2025]]+Tabla1[[#This Row],[META 2026]])</f>
        <v>1</v>
      </c>
      <c r="N23" s="17">
        <f>+SUM(Tabla1[[#This Row],[META 2024 
MARZO]:[META 2024
DICIEMBRE]])</f>
        <v>1</v>
      </c>
      <c r="O23" s="17">
        <f>+SUM(Tabla1[[#This Row],[META 2025
MARZO]:[META 2025
DICIEMBRE]])</f>
        <v>0</v>
      </c>
      <c r="P23" s="17">
        <f>+SUM(Tabla1[[#This Row],[META 2026
MARZO]:[META 2026
DICIEMBRE]])</f>
        <v>0</v>
      </c>
      <c r="Q23" s="17" t="s">
        <v>86</v>
      </c>
      <c r="R23" s="17" t="s">
        <v>148</v>
      </c>
      <c r="S23" s="18" t="s">
        <v>149</v>
      </c>
      <c r="T23" s="45" t="s">
        <v>150</v>
      </c>
      <c r="U23" s="17"/>
      <c r="V23" s="17"/>
      <c r="W23" s="35">
        <v>1</v>
      </c>
      <c r="X23" s="17"/>
      <c r="Y23" s="17"/>
      <c r="Z23" s="17"/>
      <c r="AA23" s="17"/>
      <c r="AB23" s="17"/>
      <c r="AC23" s="17"/>
      <c r="AD23" s="17"/>
      <c r="AE23" s="17"/>
      <c r="AF23" s="17"/>
      <c r="AG23" s="18"/>
    </row>
    <row r="24" spans="1:33" ht="206.25" customHeight="1" x14ac:dyDescent="0.2">
      <c r="A24" s="107" t="s">
        <v>108</v>
      </c>
      <c r="B24" s="75" t="s">
        <v>78</v>
      </c>
      <c r="C24" s="62" t="s">
        <v>141</v>
      </c>
      <c r="D24" s="62" t="s">
        <v>142</v>
      </c>
      <c r="E24" s="62" t="s">
        <v>143</v>
      </c>
      <c r="F24" s="62" t="s">
        <v>144</v>
      </c>
      <c r="G24" s="62" t="s">
        <v>145</v>
      </c>
      <c r="H24" s="63" t="s">
        <v>96</v>
      </c>
      <c r="I24" s="62" t="s">
        <v>146</v>
      </c>
      <c r="J24" s="76" t="s">
        <v>89</v>
      </c>
      <c r="K24" s="62" t="s">
        <v>151</v>
      </c>
      <c r="L24" s="76" t="s">
        <v>60</v>
      </c>
      <c r="M24" s="108">
        <f>+SUM(Tabla1[[#This Row],[META 2024]]+Tabla1[[#This Row],[META 2025]]+Tabla1[[#This Row],[META 2026]])</f>
        <v>1</v>
      </c>
      <c r="N24" s="76">
        <v>0</v>
      </c>
      <c r="O24" s="109">
        <v>0.5</v>
      </c>
      <c r="P24" s="109">
        <v>0.5</v>
      </c>
      <c r="Q24" s="76" t="s">
        <v>51</v>
      </c>
      <c r="R24" s="76" t="s">
        <v>148</v>
      </c>
      <c r="S24" s="62" t="s">
        <v>149</v>
      </c>
      <c r="T24" s="110" t="s">
        <v>150</v>
      </c>
      <c r="U24" s="76"/>
      <c r="V24" s="76"/>
      <c r="W24" s="76"/>
      <c r="X24" s="76"/>
      <c r="Y24" s="76"/>
      <c r="Z24" s="109">
        <v>0.25</v>
      </c>
      <c r="AA24" s="76"/>
      <c r="AB24" s="109">
        <v>0.25</v>
      </c>
      <c r="AC24" s="76"/>
      <c r="AD24" s="109">
        <v>0.25</v>
      </c>
      <c r="AE24" s="76"/>
      <c r="AF24" s="109">
        <v>0.25</v>
      </c>
      <c r="AG24" s="62" t="s">
        <v>152</v>
      </c>
    </row>
    <row r="25" spans="1:33" ht="119.25" customHeight="1" x14ac:dyDescent="0.2">
      <c r="A25" s="107" t="s">
        <v>108</v>
      </c>
      <c r="B25" s="75" t="s">
        <v>78</v>
      </c>
      <c r="C25" s="62" t="s">
        <v>153</v>
      </c>
      <c r="D25" s="62" t="s">
        <v>142</v>
      </c>
      <c r="E25" s="62" t="s">
        <v>143</v>
      </c>
      <c r="F25" s="62" t="s">
        <v>154</v>
      </c>
      <c r="G25" s="62" t="s">
        <v>155</v>
      </c>
      <c r="H25" s="63" t="s">
        <v>96</v>
      </c>
      <c r="I25" s="62" t="s">
        <v>156</v>
      </c>
      <c r="J25" s="76" t="s">
        <v>47</v>
      </c>
      <c r="K25" s="62" t="s">
        <v>157</v>
      </c>
      <c r="L25" s="76" t="s">
        <v>49</v>
      </c>
      <c r="M25" s="62">
        <f>+SUM(Tabla1[[#This Row],[META 2024]]+Tabla1[[#This Row],[META 2025]]+Tabla1[[#This Row],[META 2026]])</f>
        <v>17</v>
      </c>
      <c r="N25" s="76">
        <v>7</v>
      </c>
      <c r="O25" s="76">
        <v>5</v>
      </c>
      <c r="P25" s="76">
        <v>5</v>
      </c>
      <c r="Q25" s="76" t="s">
        <v>51</v>
      </c>
      <c r="R25" s="76" t="s">
        <v>158</v>
      </c>
      <c r="S25" s="62" t="s">
        <v>159</v>
      </c>
      <c r="T25" s="110" t="s">
        <v>160</v>
      </c>
      <c r="U25" s="76"/>
      <c r="V25" s="76"/>
      <c r="W25" s="76"/>
      <c r="X25" s="76">
        <v>7</v>
      </c>
      <c r="Y25" s="76"/>
      <c r="Z25" s="76"/>
      <c r="AA25" s="76"/>
      <c r="AB25" s="76">
        <v>5</v>
      </c>
      <c r="AC25" s="76"/>
      <c r="AD25" s="76"/>
      <c r="AE25" s="76"/>
      <c r="AF25" s="76">
        <v>5</v>
      </c>
      <c r="AG25" s="62" t="s">
        <v>161</v>
      </c>
    </row>
    <row r="26" spans="1:33" s="46" customFormat="1" ht="119.25" hidden="1" customHeight="1" x14ac:dyDescent="0.2">
      <c r="A26" s="111" t="s">
        <v>108</v>
      </c>
      <c r="B26" s="112" t="s">
        <v>78</v>
      </c>
      <c r="C26" s="16" t="s">
        <v>153</v>
      </c>
      <c r="D26" s="16" t="s">
        <v>142</v>
      </c>
      <c r="E26" s="16" t="s">
        <v>143</v>
      </c>
      <c r="F26" s="16" t="s">
        <v>154</v>
      </c>
      <c r="G26" s="16" t="s">
        <v>155</v>
      </c>
      <c r="H26" s="113" t="s">
        <v>96</v>
      </c>
      <c r="I26" s="16" t="s">
        <v>162</v>
      </c>
      <c r="J26" s="71" t="s">
        <v>89</v>
      </c>
      <c r="K26" s="16" t="s">
        <v>163</v>
      </c>
      <c r="L26" s="71" t="s">
        <v>49</v>
      </c>
      <c r="M26" s="71">
        <f>+SUM(Tabla1[[#This Row],[META 2024]]+Tabla1[[#This Row],[META 2025]]+Tabla1[[#This Row],[META 2026]])</f>
        <v>200</v>
      </c>
      <c r="N26" s="71">
        <f>+SUM(Tabla1[[#This Row],[META 2024 
MARZO]:[META 2024
DICIEMBRE]])</f>
        <v>200</v>
      </c>
      <c r="O26" s="71">
        <f>+SUM(Tabla1[[#This Row],[META 2025
MARZO]:[META 2025
DICIEMBRE]])</f>
        <v>0</v>
      </c>
      <c r="P26" s="71">
        <f>+SUM(Tabla1[[#This Row],[META 2026
MARZO]:[META 2026
DICIEMBRE]])</f>
        <v>0</v>
      </c>
      <c r="Q26" s="71" t="s">
        <v>51</v>
      </c>
      <c r="R26" s="71" t="s">
        <v>158</v>
      </c>
      <c r="S26" s="16" t="s">
        <v>159</v>
      </c>
      <c r="T26" s="114" t="s">
        <v>160</v>
      </c>
      <c r="U26" s="71"/>
      <c r="V26" s="71"/>
      <c r="W26" s="71"/>
      <c r="X26" s="71">
        <v>200</v>
      </c>
      <c r="Y26" s="71"/>
      <c r="Z26" s="71"/>
      <c r="AA26" s="71"/>
      <c r="AB26" s="71"/>
      <c r="AC26" s="71"/>
      <c r="AD26" s="71"/>
      <c r="AE26" s="71"/>
      <c r="AF26" s="71"/>
      <c r="AG26" s="16" t="s">
        <v>164</v>
      </c>
    </row>
    <row r="27" spans="1:33" s="46" customFormat="1" ht="119.25" hidden="1" customHeight="1" x14ac:dyDescent="0.2">
      <c r="A27" s="111" t="s">
        <v>108</v>
      </c>
      <c r="B27" s="112" t="s">
        <v>78</v>
      </c>
      <c r="C27" s="16" t="s">
        <v>153</v>
      </c>
      <c r="D27" s="16" t="s">
        <v>142</v>
      </c>
      <c r="E27" s="16" t="s">
        <v>143</v>
      </c>
      <c r="F27" s="16" t="s">
        <v>154</v>
      </c>
      <c r="G27" s="16" t="s">
        <v>155</v>
      </c>
      <c r="H27" s="113" t="s">
        <v>93</v>
      </c>
      <c r="I27" s="16" t="s">
        <v>165</v>
      </c>
      <c r="J27" s="71" t="s">
        <v>89</v>
      </c>
      <c r="K27" s="16" t="s">
        <v>166</v>
      </c>
      <c r="L27" s="71" t="s">
        <v>49</v>
      </c>
      <c r="M27" s="71">
        <f>+SUM(Tabla1[[#This Row],[META 2024]]+Tabla1[[#This Row],[META 2025]]+Tabla1[[#This Row],[META 2026]])</f>
        <v>2000</v>
      </c>
      <c r="N27" s="71">
        <f>+SUM(Tabla1[[#This Row],[META 2024 
MARZO]:[META 2024
DICIEMBRE]])</f>
        <v>2000</v>
      </c>
      <c r="O27" s="71">
        <f>+SUM(Tabla1[[#This Row],[META 2025
MARZO]:[META 2025
DICIEMBRE]])</f>
        <v>0</v>
      </c>
      <c r="P27" s="71">
        <f>+SUM(Tabla1[[#This Row],[META 2026
MARZO]:[META 2026
DICIEMBRE]])</f>
        <v>0</v>
      </c>
      <c r="Q27" s="71" t="s">
        <v>51</v>
      </c>
      <c r="R27" s="71" t="s">
        <v>158</v>
      </c>
      <c r="S27" s="16" t="s">
        <v>159</v>
      </c>
      <c r="T27" s="114" t="s">
        <v>160</v>
      </c>
      <c r="U27" s="71"/>
      <c r="V27" s="71"/>
      <c r="W27" s="71"/>
      <c r="X27" s="71">
        <v>2000</v>
      </c>
      <c r="Y27" s="71"/>
      <c r="Z27" s="71"/>
      <c r="AA27" s="71"/>
      <c r="AB27" s="71"/>
      <c r="AC27" s="71"/>
      <c r="AD27" s="71"/>
      <c r="AE27" s="71"/>
      <c r="AF27" s="71"/>
      <c r="AG27" s="16" t="s">
        <v>164</v>
      </c>
    </row>
    <row r="28" spans="1:33" ht="119.25" customHeight="1" x14ac:dyDescent="0.2">
      <c r="A28" s="107" t="s">
        <v>108</v>
      </c>
      <c r="B28" s="75" t="s">
        <v>78</v>
      </c>
      <c r="C28" s="62" t="s">
        <v>153</v>
      </c>
      <c r="D28" s="62" t="s">
        <v>142</v>
      </c>
      <c r="E28" s="62" t="s">
        <v>143</v>
      </c>
      <c r="F28" s="62" t="s">
        <v>167</v>
      </c>
      <c r="G28" s="62" t="s">
        <v>168</v>
      </c>
      <c r="H28" s="63" t="s">
        <v>45</v>
      </c>
      <c r="I28" s="66" t="s">
        <v>169</v>
      </c>
      <c r="J28" s="76" t="s">
        <v>47</v>
      </c>
      <c r="K28" s="62" t="s">
        <v>170</v>
      </c>
      <c r="L28" s="76" t="s">
        <v>49</v>
      </c>
      <c r="M28" s="62">
        <f>+SUM(Tabla1[[#This Row],[META 2024]]+Tabla1[[#This Row],[META 2025]]+Tabla1[[#This Row],[META 2026]])</f>
        <v>3</v>
      </c>
      <c r="N28" s="76">
        <v>1</v>
      </c>
      <c r="O28" s="76">
        <v>1</v>
      </c>
      <c r="P28" s="76">
        <v>1</v>
      </c>
      <c r="Q28" s="76" t="s">
        <v>51</v>
      </c>
      <c r="R28" s="76" t="s">
        <v>171</v>
      </c>
      <c r="S28" s="62" t="s">
        <v>172</v>
      </c>
      <c r="T28" s="110" t="s">
        <v>173</v>
      </c>
      <c r="U28" s="76"/>
      <c r="V28" s="76"/>
      <c r="W28" s="109"/>
      <c r="X28" s="76">
        <v>1</v>
      </c>
      <c r="Y28" s="76"/>
      <c r="Z28" s="109"/>
      <c r="AA28" s="76"/>
      <c r="AB28" s="76">
        <v>1</v>
      </c>
      <c r="AC28" s="76"/>
      <c r="AD28" s="76"/>
      <c r="AE28" s="76"/>
      <c r="AF28" s="76">
        <v>1</v>
      </c>
      <c r="AG28" s="62" t="s">
        <v>161</v>
      </c>
    </row>
    <row r="29" spans="1:33" ht="119.25" customHeight="1" x14ac:dyDescent="0.2">
      <c r="A29" s="107" t="s">
        <v>108</v>
      </c>
      <c r="B29" s="75" t="s">
        <v>78</v>
      </c>
      <c r="C29" s="62" t="s">
        <v>153</v>
      </c>
      <c r="D29" s="62" t="s">
        <v>142</v>
      </c>
      <c r="E29" s="62" t="s">
        <v>143</v>
      </c>
      <c r="F29" s="62" t="s">
        <v>167</v>
      </c>
      <c r="G29" s="62" t="s">
        <v>168</v>
      </c>
      <c r="H29" s="63" t="s">
        <v>93</v>
      </c>
      <c r="I29" s="66" t="s">
        <v>174</v>
      </c>
      <c r="J29" s="76" t="s">
        <v>47</v>
      </c>
      <c r="K29" s="66" t="s">
        <v>175</v>
      </c>
      <c r="L29" s="76" t="s">
        <v>49</v>
      </c>
      <c r="M29" s="76">
        <f>+SUM(Tabla1[[#This Row],[META 2024]]+Tabla1[[#This Row],[META 2025]]+Tabla1[[#This Row],[META 2026]])</f>
        <v>3</v>
      </c>
      <c r="N29" s="76">
        <f>+SUM(Tabla1[[#This Row],[META 2024 
MARZO]:[META 2024
DICIEMBRE]])</f>
        <v>1</v>
      </c>
      <c r="O29" s="76">
        <f>+SUM(Tabla1[[#This Row],[META 2025
MARZO]:[META 2025
DICIEMBRE]])</f>
        <v>1</v>
      </c>
      <c r="P29" s="76">
        <f>+SUM(Tabla1[[#This Row],[META 2026
MARZO]:[META 2026
DICIEMBRE]])</f>
        <v>1</v>
      </c>
      <c r="Q29" s="76" t="s">
        <v>51</v>
      </c>
      <c r="R29" s="76" t="s">
        <v>171</v>
      </c>
      <c r="S29" s="62" t="s">
        <v>172</v>
      </c>
      <c r="T29" s="110" t="s">
        <v>173</v>
      </c>
      <c r="U29" s="76"/>
      <c r="V29" s="109">
        <v>0.5</v>
      </c>
      <c r="W29" s="109"/>
      <c r="X29" s="109">
        <v>0.5</v>
      </c>
      <c r="Y29" s="76"/>
      <c r="Z29" s="109">
        <v>0.5</v>
      </c>
      <c r="AA29" s="76"/>
      <c r="AB29" s="109">
        <v>0.5</v>
      </c>
      <c r="AC29" s="76"/>
      <c r="AD29" s="109">
        <v>0.5</v>
      </c>
      <c r="AE29" s="76"/>
      <c r="AF29" s="109">
        <v>0.5</v>
      </c>
      <c r="AG29" s="62" t="s">
        <v>176</v>
      </c>
    </row>
    <row r="30" spans="1:33" ht="120" hidden="1" x14ac:dyDescent="0.2">
      <c r="A30" s="21" t="s">
        <v>177</v>
      </c>
      <c r="B30" s="20" t="s">
        <v>178</v>
      </c>
      <c r="C30" s="18" t="s">
        <v>179</v>
      </c>
      <c r="D30" s="18" t="s">
        <v>180</v>
      </c>
      <c r="E30" s="18" t="s">
        <v>181</v>
      </c>
      <c r="F30" s="16" t="s">
        <v>182</v>
      </c>
      <c r="G30" s="18" t="s">
        <v>183</v>
      </c>
      <c r="H30" s="41" t="s">
        <v>45</v>
      </c>
      <c r="I30" s="36" t="s">
        <v>184</v>
      </c>
      <c r="J30" s="36" t="s">
        <v>184</v>
      </c>
      <c r="K30" s="36" t="s">
        <v>184</v>
      </c>
      <c r="L30" s="36" t="s">
        <v>184</v>
      </c>
      <c r="M30" s="36" t="s">
        <v>184</v>
      </c>
      <c r="N30" s="36" t="s">
        <v>184</v>
      </c>
      <c r="O30" s="36" t="s">
        <v>184</v>
      </c>
      <c r="P30" s="36" t="s">
        <v>184</v>
      </c>
      <c r="Q30" s="36" t="s">
        <v>184</v>
      </c>
      <c r="R30" s="36" t="s">
        <v>184</v>
      </c>
      <c r="S30" s="36" t="s">
        <v>184</v>
      </c>
      <c r="T30" s="36" t="s">
        <v>184</v>
      </c>
      <c r="U30" s="18"/>
      <c r="V30" s="18"/>
      <c r="W30" s="18"/>
      <c r="X30" s="18"/>
      <c r="Y30" s="18"/>
      <c r="Z30" s="18"/>
      <c r="AA30" s="18"/>
      <c r="AB30" s="18"/>
      <c r="AC30" s="18"/>
      <c r="AD30" s="17"/>
      <c r="AE30" s="17"/>
      <c r="AF30" s="17"/>
      <c r="AG30" s="18"/>
    </row>
    <row r="31" spans="1:33" ht="141" customHeight="1" x14ac:dyDescent="0.2">
      <c r="A31" s="107" t="s">
        <v>177</v>
      </c>
      <c r="B31" s="75" t="s">
        <v>78</v>
      </c>
      <c r="C31" s="62" t="s">
        <v>185</v>
      </c>
      <c r="D31" s="62" t="s">
        <v>186</v>
      </c>
      <c r="E31" s="62" t="s">
        <v>187</v>
      </c>
      <c r="F31" s="62" t="s">
        <v>188</v>
      </c>
      <c r="G31" s="62" t="s">
        <v>189</v>
      </c>
      <c r="H31" s="63" t="s">
        <v>93</v>
      </c>
      <c r="I31" s="66" t="s">
        <v>190</v>
      </c>
      <c r="J31" s="62" t="s">
        <v>47</v>
      </c>
      <c r="K31" s="62" t="s">
        <v>191</v>
      </c>
      <c r="L31" s="62" t="s">
        <v>49</v>
      </c>
      <c r="M31" s="76">
        <f>+SUM(Tabla1[[#This Row],[META 2024]]+Tabla1[[#This Row],[META 2025]]+Tabla1[[#This Row],[META 2026]])</f>
        <v>8</v>
      </c>
      <c r="N31" s="62">
        <v>4</v>
      </c>
      <c r="O31" s="62">
        <v>3</v>
      </c>
      <c r="P31" s="62">
        <v>1</v>
      </c>
      <c r="Q31" s="62"/>
      <c r="R31" s="62" t="s">
        <v>192</v>
      </c>
      <c r="S31" s="62" t="s">
        <v>193</v>
      </c>
      <c r="T31" s="110" t="s">
        <v>194</v>
      </c>
      <c r="U31" s="62">
        <v>0</v>
      </c>
      <c r="V31" s="62">
        <v>0</v>
      </c>
      <c r="W31" s="62">
        <v>2</v>
      </c>
      <c r="X31" s="62">
        <v>2</v>
      </c>
      <c r="Y31" s="62">
        <v>0</v>
      </c>
      <c r="Z31" s="62">
        <v>2</v>
      </c>
      <c r="AA31" s="62">
        <v>0</v>
      </c>
      <c r="AB31" s="62">
        <v>1</v>
      </c>
      <c r="AC31" s="62">
        <v>1</v>
      </c>
      <c r="AD31" s="76">
        <v>0</v>
      </c>
      <c r="AE31" s="76">
        <v>0</v>
      </c>
      <c r="AF31" s="76">
        <v>0</v>
      </c>
      <c r="AG31" s="62" t="s">
        <v>161</v>
      </c>
    </row>
    <row r="32" spans="1:33" ht="150" x14ac:dyDescent="0.2">
      <c r="A32" s="107" t="s">
        <v>177</v>
      </c>
      <c r="B32" s="75" t="s">
        <v>78</v>
      </c>
      <c r="C32" s="62" t="s">
        <v>185</v>
      </c>
      <c r="D32" s="62" t="s">
        <v>186</v>
      </c>
      <c r="E32" s="62" t="s">
        <v>187</v>
      </c>
      <c r="F32" s="62" t="s">
        <v>195</v>
      </c>
      <c r="G32" s="62" t="s">
        <v>196</v>
      </c>
      <c r="H32" s="63" t="s">
        <v>45</v>
      </c>
      <c r="I32" s="66" t="s">
        <v>197</v>
      </c>
      <c r="J32" s="62" t="s">
        <v>47</v>
      </c>
      <c r="K32" s="62" t="s">
        <v>198</v>
      </c>
      <c r="L32" s="62" t="s">
        <v>199</v>
      </c>
      <c r="M32" s="66" t="s">
        <v>184</v>
      </c>
      <c r="N32" s="62">
        <v>2</v>
      </c>
      <c r="O32" s="62">
        <f>+SUM(Tabla1[[#This Row],[META 2025
MARZO]:[META 2025
DICIEMBRE]])</f>
        <v>0</v>
      </c>
      <c r="P32" s="62">
        <f>+SUM(Tabla1[[#This Row],[META 2026
MARZO]:[META 2026
DICIEMBRE]])</f>
        <v>0</v>
      </c>
      <c r="Q32" s="76"/>
      <c r="R32" s="62" t="s">
        <v>200</v>
      </c>
      <c r="S32" s="62" t="s">
        <v>201</v>
      </c>
      <c r="T32" s="110" t="s">
        <v>202</v>
      </c>
      <c r="U32" s="76"/>
      <c r="V32" s="76"/>
      <c r="W32" s="76"/>
      <c r="X32" s="76"/>
      <c r="Y32" s="76"/>
      <c r="Z32" s="76"/>
      <c r="AA32" s="76"/>
      <c r="AB32" s="76"/>
      <c r="AC32" s="76"/>
      <c r="AD32" s="76"/>
      <c r="AE32" s="76"/>
      <c r="AF32" s="76"/>
      <c r="AG32" s="62" t="s">
        <v>203</v>
      </c>
    </row>
    <row r="33" spans="1:33" ht="117" customHeight="1" x14ac:dyDescent="0.2">
      <c r="A33" s="115" t="s">
        <v>177</v>
      </c>
      <c r="B33" s="73" t="s">
        <v>78</v>
      </c>
      <c r="C33" s="61" t="s">
        <v>185</v>
      </c>
      <c r="D33" s="61" t="s">
        <v>186</v>
      </c>
      <c r="E33" s="61" t="s">
        <v>187</v>
      </c>
      <c r="F33" s="62" t="s">
        <v>204</v>
      </c>
      <c r="G33" s="62" t="s">
        <v>205</v>
      </c>
      <c r="H33" s="63" t="s">
        <v>93</v>
      </c>
      <c r="I33" s="66" t="s">
        <v>206</v>
      </c>
      <c r="J33" s="62" t="s">
        <v>47</v>
      </c>
      <c r="K33" s="66" t="s">
        <v>207</v>
      </c>
      <c r="L33" s="62" t="s">
        <v>208</v>
      </c>
      <c r="M33" s="66">
        <f>+SUM(Tabla1[[#This Row],[META 2024]]+Tabla1[[#This Row],[META 2025]]+Tabla1[[#This Row],[META 2026]])</f>
        <v>3</v>
      </c>
      <c r="N33" s="64">
        <f>+SUM(Tabla1[[#This Row],[META 2024 
MARZO]:[META 2024
DICIEMBRE]])</f>
        <v>0</v>
      </c>
      <c r="O33" s="64">
        <v>2</v>
      </c>
      <c r="P33" s="64">
        <v>1</v>
      </c>
      <c r="Q33" s="76"/>
      <c r="R33" s="62" t="s">
        <v>209</v>
      </c>
      <c r="S33" s="62" t="s">
        <v>210</v>
      </c>
      <c r="T33" s="110" t="s">
        <v>211</v>
      </c>
      <c r="U33" s="76"/>
      <c r="V33" s="76"/>
      <c r="W33" s="76"/>
      <c r="X33" s="76"/>
      <c r="Y33" s="76"/>
      <c r="Z33" s="76"/>
      <c r="AA33" s="76"/>
      <c r="AB33" s="76"/>
      <c r="AC33" s="76"/>
      <c r="AD33" s="76"/>
      <c r="AE33" s="76"/>
      <c r="AF33" s="76"/>
      <c r="AG33" s="62" t="s">
        <v>212</v>
      </c>
    </row>
    <row r="34" spans="1:33" ht="240" x14ac:dyDescent="0.2">
      <c r="A34" s="107" t="s">
        <v>177</v>
      </c>
      <c r="B34" s="75" t="s">
        <v>78</v>
      </c>
      <c r="C34" s="62" t="s">
        <v>185</v>
      </c>
      <c r="D34" s="62" t="s">
        <v>186</v>
      </c>
      <c r="E34" s="62" t="s">
        <v>187</v>
      </c>
      <c r="F34" s="62" t="s">
        <v>213</v>
      </c>
      <c r="G34" s="62" t="s">
        <v>214</v>
      </c>
      <c r="H34" s="63" t="s">
        <v>96</v>
      </c>
      <c r="I34" s="66" t="s">
        <v>215</v>
      </c>
      <c r="J34" s="62" t="s">
        <v>47</v>
      </c>
      <c r="K34" s="62" t="s">
        <v>216</v>
      </c>
      <c r="L34" s="62" t="s">
        <v>217</v>
      </c>
      <c r="M34" s="66">
        <v>6</v>
      </c>
      <c r="N34" s="76">
        <f>+SUM(Tabla1[[#This Row],[META 2024 
MARZO]:[META 2024
DICIEMBRE]])</f>
        <v>0</v>
      </c>
      <c r="O34" s="66">
        <v>3</v>
      </c>
      <c r="P34" s="66">
        <v>3</v>
      </c>
      <c r="Q34" s="76"/>
      <c r="R34" s="62" t="s">
        <v>218</v>
      </c>
      <c r="S34" s="62" t="s">
        <v>219</v>
      </c>
      <c r="T34" s="110" t="s">
        <v>220</v>
      </c>
      <c r="U34" s="76"/>
      <c r="V34" s="76"/>
      <c r="W34" s="76"/>
      <c r="X34" s="76"/>
      <c r="Y34" s="76"/>
      <c r="Z34" s="76"/>
      <c r="AA34" s="76"/>
      <c r="AB34" s="76"/>
      <c r="AC34" s="76"/>
      <c r="AD34" s="76"/>
      <c r="AE34" s="76"/>
      <c r="AF34" s="76"/>
      <c r="AG34" s="62" t="s">
        <v>221</v>
      </c>
    </row>
    <row r="35" spans="1:33" ht="75" hidden="1" x14ac:dyDescent="0.2">
      <c r="A35" s="22" t="s">
        <v>222</v>
      </c>
      <c r="B35" s="19" t="s">
        <v>223</v>
      </c>
      <c r="C35" s="15" t="s">
        <v>224</v>
      </c>
      <c r="D35" s="15" t="s">
        <v>225</v>
      </c>
      <c r="E35" s="15" t="s">
        <v>226</v>
      </c>
      <c r="F35" s="16" t="s">
        <v>227</v>
      </c>
      <c r="G35" s="18"/>
      <c r="H35" s="41"/>
      <c r="I35" s="18"/>
      <c r="J35" s="17"/>
      <c r="K35" s="17"/>
      <c r="L35" s="17"/>
      <c r="M35" s="17">
        <f>+SUM(Tabla1[[#This Row],[META 2024]]+Tabla1[[#This Row],[META 2025]]+Tabla1[[#This Row],[META 2026]])</f>
        <v>0</v>
      </c>
      <c r="N35" s="17">
        <f>+SUM(Tabla1[[#This Row],[META 2024 
MARZO]:[META 2024
DICIEMBRE]])</f>
        <v>0</v>
      </c>
      <c r="O35" s="17">
        <f>+SUM(Tabla1[[#This Row],[META 2025
MARZO]:[META 2025
DICIEMBRE]])</f>
        <v>0</v>
      </c>
      <c r="P35" s="17">
        <f>+SUM(Tabla1[[#This Row],[META 2026
MARZO]:[META 2026
DICIEMBRE]])</f>
        <v>0</v>
      </c>
      <c r="Q35" s="17"/>
      <c r="R35" s="17"/>
      <c r="S35" s="17"/>
      <c r="T35" s="55"/>
      <c r="U35" s="17"/>
      <c r="V35" s="17"/>
      <c r="W35" s="17"/>
      <c r="X35" s="17"/>
      <c r="Y35" s="17"/>
      <c r="Z35" s="17"/>
      <c r="AA35" s="17"/>
      <c r="AB35" s="17"/>
      <c r="AC35" s="17"/>
      <c r="AD35" s="17"/>
      <c r="AE35" s="17"/>
      <c r="AF35" s="17"/>
      <c r="AG35" s="18"/>
    </row>
    <row r="36" spans="1:33" ht="75" hidden="1" x14ac:dyDescent="0.2">
      <c r="A36" s="22" t="s">
        <v>222</v>
      </c>
      <c r="B36" s="19" t="s">
        <v>228</v>
      </c>
      <c r="C36" s="16" t="s">
        <v>229</v>
      </c>
      <c r="D36" s="15" t="s">
        <v>230</v>
      </c>
      <c r="E36" s="15" t="s">
        <v>231</v>
      </c>
      <c r="F36" s="16" t="s">
        <v>229</v>
      </c>
      <c r="G36" s="18" t="s">
        <v>184</v>
      </c>
      <c r="H36" s="41"/>
      <c r="I36" s="18" t="s">
        <v>184</v>
      </c>
      <c r="J36" s="17"/>
      <c r="K36" s="17" t="s">
        <v>184</v>
      </c>
      <c r="L36" s="17" t="s">
        <v>184</v>
      </c>
      <c r="M36" s="17" t="s">
        <v>184</v>
      </c>
      <c r="N36" s="17" t="s">
        <v>184</v>
      </c>
      <c r="O36" s="17" t="s">
        <v>91</v>
      </c>
      <c r="P36" s="17">
        <f>+SUM(Tabla1[[#This Row],[META 2026
MARZO]:[META 2026
DICIEMBRE]])</f>
        <v>0</v>
      </c>
      <c r="Q36" s="17"/>
      <c r="R36" s="17"/>
      <c r="S36" s="17"/>
      <c r="T36" s="55"/>
      <c r="U36" s="17"/>
      <c r="V36" s="17"/>
      <c r="W36" s="17"/>
      <c r="X36" s="17"/>
      <c r="Y36" s="17"/>
      <c r="Z36" s="17"/>
      <c r="AA36" s="17"/>
      <c r="AB36" s="17"/>
      <c r="AC36" s="17"/>
      <c r="AD36" s="17"/>
      <c r="AE36" s="17"/>
      <c r="AF36" s="17"/>
      <c r="AG36" s="18"/>
    </row>
    <row r="37" spans="1:33" ht="45" hidden="1" x14ac:dyDescent="0.2">
      <c r="A37" s="21" t="s">
        <v>222</v>
      </c>
      <c r="B37" s="20" t="s">
        <v>232</v>
      </c>
      <c r="C37" s="16" t="s">
        <v>233</v>
      </c>
      <c r="D37" s="18" t="s">
        <v>234</v>
      </c>
      <c r="E37" s="18" t="s">
        <v>235</v>
      </c>
      <c r="F37" s="16" t="s">
        <v>233</v>
      </c>
      <c r="G37" s="18" t="s">
        <v>236</v>
      </c>
      <c r="H37" s="41"/>
      <c r="I37" s="18"/>
      <c r="J37" s="17"/>
      <c r="K37" s="17"/>
      <c r="L37" s="17"/>
      <c r="M37" s="17">
        <f>+SUM(Tabla1[[#This Row],[META 2024]]+Tabla1[[#This Row],[META 2025]]+Tabla1[[#This Row],[META 2026]])</f>
        <v>0</v>
      </c>
      <c r="N37" s="17">
        <f>+SUM(Tabla1[[#This Row],[META 2024 
MARZO]:[META 2024
DICIEMBRE]])</f>
        <v>0</v>
      </c>
      <c r="O37" s="17">
        <f>+SUM(Tabla1[[#This Row],[META 2025
MARZO]:[META 2025
DICIEMBRE]])</f>
        <v>0</v>
      </c>
      <c r="P37" s="17">
        <f>+SUM(Tabla1[[#This Row],[META 2026
MARZO]:[META 2026
DICIEMBRE]])</f>
        <v>0</v>
      </c>
      <c r="Q37" s="17"/>
      <c r="R37" s="17"/>
      <c r="S37" s="17"/>
      <c r="T37" s="55"/>
      <c r="U37" s="17"/>
      <c r="V37" s="17"/>
      <c r="W37" s="17"/>
      <c r="X37" s="17"/>
      <c r="Y37" s="17"/>
      <c r="Z37" s="17"/>
      <c r="AA37" s="17"/>
      <c r="AB37" s="17"/>
      <c r="AC37" s="17"/>
      <c r="AD37" s="17"/>
      <c r="AE37" s="17"/>
      <c r="AF37" s="17"/>
      <c r="AG37" s="18"/>
    </row>
    <row r="38" spans="1:33" ht="141.75" customHeight="1" x14ac:dyDescent="0.2">
      <c r="A38" s="22" t="s">
        <v>222</v>
      </c>
      <c r="B38" s="19" t="s">
        <v>39</v>
      </c>
      <c r="C38" s="61" t="s">
        <v>237</v>
      </c>
      <c r="D38" s="61" t="s">
        <v>238</v>
      </c>
      <c r="E38" s="61" t="s">
        <v>239</v>
      </c>
      <c r="F38" s="62" t="s">
        <v>240</v>
      </c>
      <c r="G38" s="62" t="s">
        <v>241</v>
      </c>
      <c r="H38" s="63" t="s">
        <v>93</v>
      </c>
      <c r="I38" s="119" t="s">
        <v>242</v>
      </c>
      <c r="J38" s="76" t="s">
        <v>47</v>
      </c>
      <c r="K38" s="62" t="s">
        <v>243</v>
      </c>
      <c r="L38" s="76" t="s">
        <v>60</v>
      </c>
      <c r="M38" s="76">
        <f>+SUM(Tabla1[[#This Row],[META 2024]]+Tabla1[[#This Row],[META 2025]]+Tabla1[[#This Row],[META 2026]])</f>
        <v>3</v>
      </c>
      <c r="N38" s="109">
        <f>+SUM(Tabla1[[#This Row],[META 2024 
MARZO]:[META 2024
DICIEMBRE]])</f>
        <v>1</v>
      </c>
      <c r="O38" s="109">
        <f>+SUM(Tabla1[[#This Row],[META 2025
MARZO]:[META 2025
DICIEMBRE]])</f>
        <v>1</v>
      </c>
      <c r="P38" s="109">
        <f>+SUM(Tabla1[[#This Row],[META 2026
MARZO]:[META 2026
DICIEMBRE]])</f>
        <v>1</v>
      </c>
      <c r="Q38" s="76"/>
      <c r="R38" s="76"/>
      <c r="S38" s="76"/>
      <c r="T38" s="120"/>
      <c r="U38" s="76"/>
      <c r="V38" s="76"/>
      <c r="W38" s="76"/>
      <c r="X38" s="109">
        <v>1</v>
      </c>
      <c r="Y38" s="76"/>
      <c r="Z38" s="76"/>
      <c r="AA38" s="76"/>
      <c r="AB38" s="109">
        <v>1</v>
      </c>
      <c r="AC38" s="76"/>
      <c r="AD38" s="76"/>
      <c r="AE38" s="76"/>
      <c r="AF38" s="109">
        <v>1</v>
      </c>
      <c r="AG38" s="62" t="s">
        <v>244</v>
      </c>
    </row>
    <row r="39" spans="1:33" ht="85.5" hidden="1" customHeight="1" x14ac:dyDescent="0.2">
      <c r="A39" s="21" t="s">
        <v>222</v>
      </c>
      <c r="B39" s="20" t="s">
        <v>39</v>
      </c>
      <c r="C39" s="18" t="s">
        <v>237</v>
      </c>
      <c r="D39" s="18" t="s">
        <v>238</v>
      </c>
      <c r="E39" s="18" t="s">
        <v>239</v>
      </c>
      <c r="F39" s="16" t="s">
        <v>245</v>
      </c>
      <c r="G39" s="18" t="s">
        <v>246</v>
      </c>
      <c r="H39" s="41" t="s">
        <v>96</v>
      </c>
      <c r="I39" s="18" t="s">
        <v>247</v>
      </c>
      <c r="J39" s="17" t="s">
        <v>47</v>
      </c>
      <c r="K39" s="18" t="s">
        <v>248</v>
      </c>
      <c r="L39" s="17" t="s">
        <v>60</v>
      </c>
      <c r="M39" s="17">
        <f>+SUM(Tabla1[[#This Row],[META 2024]]+Tabla1[[#This Row],[META 2025]]+Tabla1[[#This Row],[META 2026]])</f>
        <v>3</v>
      </c>
      <c r="N39" s="43">
        <f>+SUM(Tabla1[[#This Row],[META 2024 
MARZO]:[META 2024
DICIEMBRE]])</f>
        <v>1</v>
      </c>
      <c r="O39" s="43">
        <f>+SUM(Tabla1[[#This Row],[META 2025
MARZO]:[META 2025
DICIEMBRE]])</f>
        <v>1</v>
      </c>
      <c r="P39" s="43">
        <f>+SUM(Tabla1[[#This Row],[META 2026
MARZO]:[META 2026
DICIEMBRE]])</f>
        <v>1</v>
      </c>
      <c r="Q39" s="17" t="s">
        <v>51</v>
      </c>
      <c r="R39" s="17" t="s">
        <v>249</v>
      </c>
      <c r="S39" s="17" t="s">
        <v>250</v>
      </c>
      <c r="T39" s="45" t="s">
        <v>251</v>
      </c>
      <c r="U39" s="17"/>
      <c r="V39" s="17"/>
      <c r="W39" s="17"/>
      <c r="X39" s="43">
        <v>1</v>
      </c>
      <c r="Y39" s="17"/>
      <c r="Z39" s="17"/>
      <c r="AA39" s="17"/>
      <c r="AB39" s="43">
        <v>1</v>
      </c>
      <c r="AC39" s="17"/>
      <c r="AD39" s="17"/>
      <c r="AE39" s="17"/>
      <c r="AF39" s="43">
        <v>1</v>
      </c>
      <c r="AG39" s="18"/>
    </row>
    <row r="40" spans="1:33" ht="85.5" customHeight="1" x14ac:dyDescent="0.2">
      <c r="A40" s="107" t="s">
        <v>222</v>
      </c>
      <c r="B40" s="75" t="s">
        <v>39</v>
      </c>
      <c r="C40" s="62" t="s">
        <v>237</v>
      </c>
      <c r="D40" s="62" t="s">
        <v>238</v>
      </c>
      <c r="E40" s="62" t="s">
        <v>239</v>
      </c>
      <c r="F40" s="62" t="s">
        <v>245</v>
      </c>
      <c r="G40" s="62" t="s">
        <v>246</v>
      </c>
      <c r="H40" s="63" t="s">
        <v>93</v>
      </c>
      <c r="I40" s="62" t="s">
        <v>252</v>
      </c>
      <c r="J40" s="76" t="s">
        <v>47</v>
      </c>
      <c r="K40" s="62" t="s">
        <v>253</v>
      </c>
      <c r="L40" s="109" t="s">
        <v>49</v>
      </c>
      <c r="M40" s="62" t="s">
        <v>254</v>
      </c>
      <c r="N40" s="62" t="s">
        <v>254</v>
      </c>
      <c r="O40" s="76">
        <f>+SUM(Tabla1[[#This Row],[META 2025
MARZO]:[META 2025
DICIEMBRE]])</f>
        <v>0</v>
      </c>
      <c r="P40" s="76">
        <f>+SUM(Tabla1[[#This Row],[META 2026
MARZO]:[META 2026
DICIEMBRE]])</f>
        <v>0</v>
      </c>
      <c r="Q40" s="76" t="s">
        <v>86</v>
      </c>
      <c r="R40" s="76" t="s">
        <v>249</v>
      </c>
      <c r="S40" s="76" t="s">
        <v>250</v>
      </c>
      <c r="T40" s="110" t="s">
        <v>251</v>
      </c>
      <c r="U40" s="76"/>
      <c r="V40" s="76"/>
      <c r="W40" s="76"/>
      <c r="X40" s="116" t="s">
        <v>255</v>
      </c>
      <c r="Y40" s="76"/>
      <c r="Z40" s="76"/>
      <c r="AA40" s="76"/>
      <c r="AB40" s="109"/>
      <c r="AC40" s="76"/>
      <c r="AD40" s="76"/>
      <c r="AE40" s="76"/>
      <c r="AF40" s="109"/>
      <c r="AG40" s="62" t="s">
        <v>256</v>
      </c>
    </row>
    <row r="41" spans="1:33" ht="85.5" customHeight="1" x14ac:dyDescent="0.2">
      <c r="A41" s="107" t="s">
        <v>222</v>
      </c>
      <c r="B41" s="75" t="s">
        <v>39</v>
      </c>
      <c r="C41" s="62" t="s">
        <v>237</v>
      </c>
      <c r="D41" s="62" t="s">
        <v>238</v>
      </c>
      <c r="E41" s="62" t="s">
        <v>239</v>
      </c>
      <c r="F41" s="62" t="s">
        <v>245</v>
      </c>
      <c r="G41" s="62" t="s">
        <v>246</v>
      </c>
      <c r="H41" s="63" t="s">
        <v>93</v>
      </c>
      <c r="I41" s="62" t="s">
        <v>257</v>
      </c>
      <c r="J41" s="76" t="s">
        <v>47</v>
      </c>
      <c r="K41" s="62" t="s">
        <v>258</v>
      </c>
      <c r="L41" s="109" t="s">
        <v>49</v>
      </c>
      <c r="M41" s="62" t="s">
        <v>259</v>
      </c>
      <c r="N41" s="62" t="s">
        <v>259</v>
      </c>
      <c r="O41" s="76">
        <f>+SUM(Tabla1[[#This Row],[META 2025
MARZO]:[META 2025
DICIEMBRE]])</f>
        <v>0</v>
      </c>
      <c r="P41" s="76">
        <f>+SUM(Tabla1[[#This Row],[META 2026
MARZO]:[META 2026
DICIEMBRE]])</f>
        <v>0</v>
      </c>
      <c r="Q41" s="76"/>
      <c r="R41" s="76"/>
      <c r="S41" s="76"/>
      <c r="T41" s="117"/>
      <c r="U41" s="76"/>
      <c r="V41" s="76"/>
      <c r="W41" s="76"/>
      <c r="X41" s="118"/>
      <c r="Y41" s="76"/>
      <c r="Z41" s="76"/>
      <c r="AA41" s="76"/>
      <c r="AB41" s="109"/>
      <c r="AC41" s="76"/>
      <c r="AD41" s="76"/>
      <c r="AE41" s="76"/>
      <c r="AF41" s="109"/>
      <c r="AG41" s="62" t="s">
        <v>256</v>
      </c>
    </row>
    <row r="42" spans="1:33" ht="55.5" customHeight="1" x14ac:dyDescent="0.2">
      <c r="A42" s="121" t="s">
        <v>222</v>
      </c>
      <c r="B42" s="122" t="s">
        <v>39</v>
      </c>
      <c r="C42" s="123" t="s">
        <v>237</v>
      </c>
      <c r="D42" s="123" t="s">
        <v>238</v>
      </c>
      <c r="E42" s="123" t="s">
        <v>239</v>
      </c>
      <c r="F42" s="124" t="s">
        <v>260</v>
      </c>
      <c r="G42" s="124" t="s">
        <v>261</v>
      </c>
      <c r="H42" s="63" t="s">
        <v>45</v>
      </c>
      <c r="I42" s="62" t="s">
        <v>262</v>
      </c>
      <c r="J42" s="76" t="s">
        <v>47</v>
      </c>
      <c r="K42" s="124" t="s">
        <v>263</v>
      </c>
      <c r="L42" s="125" t="s">
        <v>60</v>
      </c>
      <c r="M42" s="125">
        <f>+SUM(Tabla1[[#This Row],[META 2024]]+Tabla1[[#This Row],[META 2025]]+Tabla1[[#This Row],[META 2026]])</f>
        <v>1.5</v>
      </c>
      <c r="N42" s="126">
        <v>0.5</v>
      </c>
      <c r="O42" s="126">
        <v>0.5</v>
      </c>
      <c r="P42" s="126">
        <v>0.5</v>
      </c>
      <c r="Q42" s="76" t="s">
        <v>86</v>
      </c>
      <c r="R42" s="124" t="s">
        <v>264</v>
      </c>
      <c r="S42" s="125" t="s">
        <v>265</v>
      </c>
      <c r="T42" s="127" t="s">
        <v>266</v>
      </c>
      <c r="U42" s="125"/>
      <c r="V42" s="125"/>
      <c r="W42" s="125"/>
      <c r="X42" s="126">
        <v>0.5</v>
      </c>
      <c r="Y42" s="125"/>
      <c r="Z42" s="125"/>
      <c r="AA42" s="125"/>
      <c r="AB42" s="126">
        <v>0.5</v>
      </c>
      <c r="AC42" s="125"/>
      <c r="AD42" s="125"/>
      <c r="AE42" s="125"/>
      <c r="AF42" s="126">
        <v>0.5</v>
      </c>
      <c r="AG42" s="62"/>
    </row>
    <row r="43" spans="1:33" ht="55.5" customHeight="1" x14ac:dyDescent="0.2">
      <c r="A43" s="121" t="s">
        <v>222</v>
      </c>
      <c r="B43" s="122" t="s">
        <v>39</v>
      </c>
      <c r="C43" s="123" t="s">
        <v>237</v>
      </c>
      <c r="D43" s="123" t="s">
        <v>238</v>
      </c>
      <c r="E43" s="123" t="s">
        <v>239</v>
      </c>
      <c r="F43" s="124" t="s">
        <v>260</v>
      </c>
      <c r="G43" s="124" t="s">
        <v>261</v>
      </c>
      <c r="H43" s="128" t="s">
        <v>45</v>
      </c>
      <c r="I43" s="124" t="s">
        <v>267</v>
      </c>
      <c r="J43" s="125" t="s">
        <v>47</v>
      </c>
      <c r="K43" s="124" t="s">
        <v>268</v>
      </c>
      <c r="L43" s="125" t="s">
        <v>60</v>
      </c>
      <c r="M43" s="125">
        <f>+SUM(Tabla1[[#This Row],[META 2024]]+Tabla1[[#This Row],[META 2025]]+Tabla1[[#This Row],[META 2026]])</f>
        <v>3</v>
      </c>
      <c r="N43" s="126">
        <v>1</v>
      </c>
      <c r="O43" s="126">
        <v>1</v>
      </c>
      <c r="P43" s="126">
        <v>1</v>
      </c>
      <c r="Q43" s="125" t="s">
        <v>86</v>
      </c>
      <c r="R43" s="124" t="s">
        <v>264</v>
      </c>
      <c r="S43" s="125" t="s">
        <v>265</v>
      </c>
      <c r="T43" s="127" t="s">
        <v>266</v>
      </c>
      <c r="U43" s="125"/>
      <c r="V43" s="125"/>
      <c r="W43" s="126">
        <v>1</v>
      </c>
      <c r="X43" s="126"/>
      <c r="Y43" s="125"/>
      <c r="Z43" s="126">
        <v>1</v>
      </c>
      <c r="AA43" s="125"/>
      <c r="AB43" s="126"/>
      <c r="AC43" s="125"/>
      <c r="AD43" s="126">
        <v>1</v>
      </c>
      <c r="AE43" s="125"/>
      <c r="AF43" s="126"/>
      <c r="AG43" s="62"/>
    </row>
    <row r="44" spans="1:33" ht="58.5" customHeight="1" x14ac:dyDescent="0.2">
      <c r="A44" s="121" t="s">
        <v>222</v>
      </c>
      <c r="B44" s="122" t="s">
        <v>39</v>
      </c>
      <c r="C44" s="123" t="s">
        <v>237</v>
      </c>
      <c r="D44" s="123" t="s">
        <v>238</v>
      </c>
      <c r="E44" s="123" t="s">
        <v>239</v>
      </c>
      <c r="F44" s="124" t="s">
        <v>260</v>
      </c>
      <c r="G44" s="124" t="s">
        <v>261</v>
      </c>
      <c r="H44" s="128" t="s">
        <v>45</v>
      </c>
      <c r="I44" s="124" t="s">
        <v>269</v>
      </c>
      <c r="J44" s="125" t="s">
        <v>47</v>
      </c>
      <c r="K44" s="124" t="s">
        <v>270</v>
      </c>
      <c r="L44" s="125" t="s">
        <v>60</v>
      </c>
      <c r="M44" s="125">
        <f>+SUM(Tabla1[[#This Row],[META 2024]]+Tabla1[[#This Row],[META 2025]]+Tabla1[[#This Row],[META 2026]])</f>
        <v>0.123</v>
      </c>
      <c r="N44" s="129">
        <v>4.1000000000000002E-2</v>
      </c>
      <c r="O44" s="129">
        <v>4.1000000000000002E-2</v>
      </c>
      <c r="P44" s="129">
        <v>4.1000000000000002E-2</v>
      </c>
      <c r="Q44" s="125" t="s">
        <v>86</v>
      </c>
      <c r="R44" s="124" t="s">
        <v>264</v>
      </c>
      <c r="S44" s="125" t="s">
        <v>265</v>
      </c>
      <c r="T44" s="127" t="s">
        <v>266</v>
      </c>
      <c r="U44" s="125"/>
      <c r="V44" s="125"/>
      <c r="W44" s="129">
        <v>4.1000000000000002E-2</v>
      </c>
      <c r="X44" s="126"/>
      <c r="Y44" s="125"/>
      <c r="Z44" s="129">
        <v>4.1000000000000002E-2</v>
      </c>
      <c r="AA44" s="125"/>
      <c r="AB44" s="126"/>
      <c r="AC44" s="125"/>
      <c r="AD44" s="129">
        <v>4.1000000000000002E-2</v>
      </c>
      <c r="AE44" s="125"/>
      <c r="AF44" s="126"/>
      <c r="AG44" s="62"/>
    </row>
    <row r="45" spans="1:33" ht="60.75" customHeight="1" x14ac:dyDescent="0.2">
      <c r="A45" s="121" t="s">
        <v>222</v>
      </c>
      <c r="B45" s="122" t="s">
        <v>39</v>
      </c>
      <c r="C45" s="123" t="s">
        <v>237</v>
      </c>
      <c r="D45" s="123" t="s">
        <v>238</v>
      </c>
      <c r="E45" s="123" t="s">
        <v>239</v>
      </c>
      <c r="F45" s="124" t="s">
        <v>260</v>
      </c>
      <c r="G45" s="124" t="s">
        <v>261</v>
      </c>
      <c r="H45" s="128" t="s">
        <v>45</v>
      </c>
      <c r="I45" s="124" t="s">
        <v>271</v>
      </c>
      <c r="J45" s="125" t="s">
        <v>47</v>
      </c>
      <c r="K45" s="124" t="s">
        <v>272</v>
      </c>
      <c r="L45" s="125" t="s">
        <v>60</v>
      </c>
      <c r="M45" s="125">
        <f>+SUM(Tabla1[[#This Row],[META 2024]]+Tabla1[[#This Row],[META 2025]]+Tabla1[[#This Row],[META 2026]])</f>
        <v>0.89999999999999991</v>
      </c>
      <c r="N45" s="126">
        <v>0.3</v>
      </c>
      <c r="O45" s="126">
        <v>0.3</v>
      </c>
      <c r="P45" s="126">
        <v>0.3</v>
      </c>
      <c r="Q45" s="125" t="s">
        <v>86</v>
      </c>
      <c r="R45" s="124" t="s">
        <v>264</v>
      </c>
      <c r="S45" s="125" t="s">
        <v>265</v>
      </c>
      <c r="T45" s="127" t="s">
        <v>266</v>
      </c>
      <c r="U45" s="125"/>
      <c r="V45" s="125"/>
      <c r="W45" s="126">
        <v>0.3</v>
      </c>
      <c r="X45" s="126"/>
      <c r="Y45" s="125"/>
      <c r="Z45" s="126">
        <v>0.3</v>
      </c>
      <c r="AA45" s="125"/>
      <c r="AB45" s="126"/>
      <c r="AC45" s="125"/>
      <c r="AD45" s="126">
        <v>0.3</v>
      </c>
      <c r="AE45" s="125"/>
      <c r="AF45" s="126"/>
      <c r="AG45" s="62"/>
    </row>
    <row r="46" spans="1:33" ht="120" x14ac:dyDescent="0.2">
      <c r="A46" s="121" t="s">
        <v>222</v>
      </c>
      <c r="B46" s="122" t="s">
        <v>39</v>
      </c>
      <c r="C46" s="123" t="s">
        <v>237</v>
      </c>
      <c r="D46" s="123" t="s">
        <v>238</v>
      </c>
      <c r="E46" s="123" t="s">
        <v>239</v>
      </c>
      <c r="F46" s="124" t="s">
        <v>260</v>
      </c>
      <c r="G46" s="124" t="s">
        <v>261</v>
      </c>
      <c r="H46" s="128" t="s">
        <v>93</v>
      </c>
      <c r="I46" s="124" t="s">
        <v>273</v>
      </c>
      <c r="J46" s="125" t="s">
        <v>47</v>
      </c>
      <c r="K46" s="124" t="s">
        <v>274</v>
      </c>
      <c r="L46" s="125" t="s">
        <v>60</v>
      </c>
      <c r="M46" s="125">
        <f>+SUM(Tabla1[[#This Row],[META 2024]]+Tabla1[[#This Row],[META 2025]]+Tabla1[[#This Row],[META 2026]])</f>
        <v>3</v>
      </c>
      <c r="N46" s="126">
        <v>1</v>
      </c>
      <c r="O46" s="126">
        <v>1</v>
      </c>
      <c r="P46" s="126">
        <v>1</v>
      </c>
      <c r="Q46" s="125" t="s">
        <v>86</v>
      </c>
      <c r="R46" s="124" t="s">
        <v>264</v>
      </c>
      <c r="S46" s="125" t="s">
        <v>265</v>
      </c>
      <c r="T46" s="127" t="s">
        <v>266</v>
      </c>
      <c r="U46" s="125"/>
      <c r="V46" s="125"/>
      <c r="W46" s="126">
        <v>1</v>
      </c>
      <c r="X46" s="126"/>
      <c r="Y46" s="125"/>
      <c r="Z46" s="126">
        <v>1</v>
      </c>
      <c r="AA46" s="125"/>
      <c r="AB46" s="126"/>
      <c r="AC46" s="125"/>
      <c r="AD46" s="126">
        <v>1</v>
      </c>
      <c r="AE46" s="125"/>
      <c r="AF46" s="126"/>
      <c r="AG46" s="124"/>
    </row>
    <row r="47" spans="1:33" ht="14" x14ac:dyDescent="0.2"/>
  </sheetData>
  <mergeCells count="5">
    <mergeCell ref="H1:T1"/>
    <mergeCell ref="A1:G1"/>
    <mergeCell ref="U1:X1"/>
    <mergeCell ref="Y1:AB1"/>
    <mergeCell ref="AC1:AF1"/>
  </mergeCells>
  <dataValidations count="3">
    <dataValidation type="list" allowBlank="1" showInputMessage="1" showErrorMessage="1" sqref="Q31:Q46 Q3:Q10 Q13:Q29" xr:uid="{AF43C683-2688-4372-8987-5FC286C1C098}">
      <formula1>"Anualizado, Acumulativo"</formula1>
    </dataValidation>
    <dataValidation type="list" allowBlank="1" showInputMessage="1" showErrorMessage="1" sqref="J31:J46 J3:J10 J13:J29" xr:uid="{0F486DCF-6E36-481F-B9E5-5EC185EE844F}">
      <formula1>"Principal, Secundario "</formula1>
    </dataValidation>
    <dataValidation type="list" allowBlank="1" showInputMessage="1" showErrorMessage="1" sqref="H3:H10 H13:H46" xr:uid="{94111095-1058-4D3E-AA94-1DC0E0575A4A}">
      <formula1>"Resultado, Producto, Gestión"</formula1>
    </dataValidation>
  </dataValidations>
  <hyperlinks>
    <hyperlink ref="T5" r:id="rId1" xr:uid="{365C9E8D-4912-41DD-B5F6-90F1EF10738C}"/>
    <hyperlink ref="T21" r:id="rId2" xr:uid="{DE61CCF2-0944-4D95-8BB2-184E3C22E5AA}"/>
    <hyperlink ref="T23" r:id="rId3" display="jglondono@minenergia.gov.co" xr:uid="{4EFFF702-5E4A-4949-A25A-54234743B456}"/>
    <hyperlink ref="T24" r:id="rId4" display="jglondono@minenergia.gov.co" xr:uid="{278C7469-8377-464C-BB36-2FE6636A8780}"/>
    <hyperlink ref="T25" r:id="rId5" xr:uid="{6314BF49-C081-45F9-99B3-DD2E93842D33}"/>
    <hyperlink ref="T28" r:id="rId6" display="facorral@minenergia.gov.co" xr:uid="{BD3F1881-357F-43D8-B8E4-0C6DA1DA770E}"/>
    <hyperlink ref="T42" r:id="rId7" xr:uid="{7E1B5A25-7412-496C-ADDF-E10E5900DCF1}"/>
    <hyperlink ref="T43" r:id="rId8" xr:uid="{B2C39307-5950-41F7-A479-EED791F3ABB8}"/>
    <hyperlink ref="T44" r:id="rId9" xr:uid="{939A8D8D-CB81-4405-B06B-92E42ADFBBD3}"/>
    <hyperlink ref="T45" r:id="rId10" xr:uid="{F8F5588B-68BF-4938-960D-E386F8A7FC54}"/>
    <hyperlink ref="T46" r:id="rId11" xr:uid="{238381F6-0696-40F8-9F82-836246EBE061}"/>
    <hyperlink ref="T39" r:id="rId12" xr:uid="{3342EE86-C64C-4088-8685-3920D858D189}"/>
    <hyperlink ref="T40" r:id="rId13" xr:uid="{12B8CDEF-36AC-40EE-855D-6FB269DEB780}"/>
    <hyperlink ref="T4" r:id="rId14" xr:uid="{5FBD6F7E-4EBC-43ED-A791-E3BD6565D9AB}"/>
    <hyperlink ref="T31" r:id="rId15" xr:uid="{4B31E466-01A1-4215-8DAF-6D323CCBBAF2}"/>
    <hyperlink ref="T32" r:id="rId16" xr:uid="{D575F012-4F0F-4673-A554-342085329058}"/>
    <hyperlink ref="T33" r:id="rId17" xr:uid="{5D3FAAD2-FED9-4ACB-B316-6BCA00C9BB34}"/>
    <hyperlink ref="T34" r:id="rId18" xr:uid="{D1E7E797-780D-451B-A02F-09D21F579335}"/>
    <hyperlink ref="T22" r:id="rId19" xr:uid="{BD01B73D-D49B-4BED-B75E-F2946FCC500B}"/>
    <hyperlink ref="T29" r:id="rId20" display="facorral@minenergia.gov.co" xr:uid="{E8377545-E15D-4CC6-BF62-7B69AA049B88}"/>
    <hyperlink ref="T26" r:id="rId21" display="mailto:jmrodriguezc@minenergia.gov.co" xr:uid="{B906C3FE-08FA-4EE6-AED9-374FFA150710}"/>
    <hyperlink ref="T27" r:id="rId22" display="mailto:jmrodriguezc@minenergia.gov.co" xr:uid="{389EB1A6-D42D-46EA-BC65-31A1D9BD39E1}"/>
  </hyperlinks>
  <pageMargins left="0.7" right="0.7" top="0.75" bottom="0.75" header="0.3" footer="0.3"/>
  <pageSetup orientation="portrait" r:id="rId23"/>
  <legacyDrawing r:id="rId24"/>
  <tableParts count="1">
    <tablePart r:id="rId2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012EE-6FDF-4398-ADEB-7E655DCBD3CF}">
  <dimension ref="A1:F20"/>
  <sheetViews>
    <sheetView workbookViewId="0">
      <selection activeCell="F11" sqref="F11"/>
    </sheetView>
  </sheetViews>
  <sheetFormatPr baseColWidth="10" defaultColWidth="9.1640625" defaultRowHeight="15" x14ac:dyDescent="0.2"/>
  <cols>
    <col min="1" max="1" width="3.6640625" customWidth="1"/>
    <col min="2" max="2" width="53.6640625" bestFit="1" customWidth="1"/>
    <col min="3" max="3" width="9.6640625" style="52" bestFit="1" customWidth="1"/>
    <col min="4" max="4" width="9.1640625" style="52"/>
    <col min="5" max="5" width="13.6640625" style="52" customWidth="1"/>
    <col min="6" max="6" width="41.5" bestFit="1" customWidth="1"/>
  </cols>
  <sheetData>
    <row r="1" spans="1:6" x14ac:dyDescent="0.2">
      <c r="A1" s="96" t="s">
        <v>275</v>
      </c>
      <c r="B1" s="97" t="s">
        <v>10</v>
      </c>
      <c r="C1" s="98" t="s">
        <v>18</v>
      </c>
      <c r="D1" s="98" t="s">
        <v>19</v>
      </c>
      <c r="E1" s="98" t="s">
        <v>276</v>
      </c>
      <c r="F1" s="99"/>
    </row>
    <row r="2" spans="1:6" x14ac:dyDescent="0.2">
      <c r="A2" s="100">
        <v>1</v>
      </c>
      <c r="B2" s="101" t="s">
        <v>43</v>
      </c>
      <c r="C2" s="102" t="s">
        <v>161</v>
      </c>
      <c r="D2" s="103" t="s">
        <v>161</v>
      </c>
      <c r="E2" s="104" t="s">
        <v>161</v>
      </c>
      <c r="F2" s="99"/>
    </row>
    <row r="3" spans="1:6" x14ac:dyDescent="0.2">
      <c r="A3" s="100">
        <v>2</v>
      </c>
      <c r="B3" s="105" t="s">
        <v>57</v>
      </c>
      <c r="C3" s="103" t="s">
        <v>161</v>
      </c>
      <c r="D3" s="103" t="s">
        <v>161</v>
      </c>
      <c r="E3" s="104" t="s">
        <v>161</v>
      </c>
      <c r="F3" s="99"/>
    </row>
    <row r="4" spans="1:6" x14ac:dyDescent="0.2">
      <c r="A4" s="100">
        <v>3</v>
      </c>
      <c r="B4" s="105" t="s">
        <v>66</v>
      </c>
      <c r="C4" s="103" t="s">
        <v>161</v>
      </c>
      <c r="D4" s="103" t="s">
        <v>161</v>
      </c>
      <c r="E4" s="104" t="s">
        <v>161</v>
      </c>
      <c r="F4" s="99"/>
    </row>
    <row r="5" spans="1:6" x14ac:dyDescent="0.2">
      <c r="A5" s="100">
        <v>4</v>
      </c>
      <c r="B5" s="105" t="s">
        <v>82</v>
      </c>
      <c r="C5" s="103" t="s">
        <v>161</v>
      </c>
      <c r="D5" s="103" t="s">
        <v>91</v>
      </c>
      <c r="E5" s="104" t="s">
        <v>161</v>
      </c>
      <c r="F5" s="99"/>
    </row>
    <row r="6" spans="1:6" x14ac:dyDescent="0.2">
      <c r="A6" s="100">
        <v>5</v>
      </c>
      <c r="B6" s="105" t="s">
        <v>112</v>
      </c>
      <c r="C6" s="103" t="s">
        <v>161</v>
      </c>
      <c r="D6" s="103" t="s">
        <v>161</v>
      </c>
      <c r="E6" s="104" t="s">
        <v>161</v>
      </c>
      <c r="F6" s="106" t="s">
        <v>277</v>
      </c>
    </row>
    <row r="7" spans="1:6" x14ac:dyDescent="0.2">
      <c r="A7" s="100">
        <v>6</v>
      </c>
      <c r="B7" s="105" t="s">
        <v>132</v>
      </c>
      <c r="C7" s="103" t="s">
        <v>161</v>
      </c>
      <c r="D7" s="103" t="s">
        <v>161</v>
      </c>
      <c r="E7" s="104" t="s">
        <v>161</v>
      </c>
      <c r="F7" s="99"/>
    </row>
    <row r="8" spans="1:6" x14ac:dyDescent="0.2">
      <c r="A8" s="100">
        <v>7</v>
      </c>
      <c r="B8" s="105" t="s">
        <v>144</v>
      </c>
      <c r="C8" s="103" t="s">
        <v>161</v>
      </c>
      <c r="D8" s="103" t="s">
        <v>161</v>
      </c>
      <c r="E8" s="104" t="s">
        <v>161</v>
      </c>
      <c r="F8" s="99"/>
    </row>
    <row r="9" spans="1:6" x14ac:dyDescent="0.2">
      <c r="A9" s="100">
        <v>8</v>
      </c>
      <c r="B9" s="101" t="s">
        <v>278</v>
      </c>
      <c r="C9" s="102" t="s">
        <v>161</v>
      </c>
      <c r="D9" s="102" t="s">
        <v>161</v>
      </c>
      <c r="E9" s="104" t="s">
        <v>161</v>
      </c>
      <c r="F9" s="99"/>
    </row>
    <row r="10" spans="1:6" x14ac:dyDescent="0.2">
      <c r="A10" s="100">
        <v>9</v>
      </c>
      <c r="B10" s="101" t="s">
        <v>279</v>
      </c>
      <c r="C10" s="102" t="s">
        <v>161</v>
      </c>
      <c r="D10" s="102" t="s">
        <v>161</v>
      </c>
      <c r="E10" s="104" t="s">
        <v>161</v>
      </c>
      <c r="F10" s="99"/>
    </row>
    <row r="11" spans="1:6" x14ac:dyDescent="0.2">
      <c r="A11" s="100">
        <v>11</v>
      </c>
      <c r="B11" s="105" t="s">
        <v>280</v>
      </c>
      <c r="C11" s="103" t="s">
        <v>91</v>
      </c>
      <c r="D11" s="103" t="s">
        <v>91</v>
      </c>
      <c r="E11" s="104" t="s">
        <v>161</v>
      </c>
      <c r="F11" s="106" t="s">
        <v>277</v>
      </c>
    </row>
    <row r="12" spans="1:6" x14ac:dyDescent="0.2">
      <c r="A12" s="100">
        <v>12</v>
      </c>
      <c r="B12" s="105" t="s">
        <v>188</v>
      </c>
      <c r="C12" s="103" t="s">
        <v>161</v>
      </c>
      <c r="D12" s="103" t="s">
        <v>161</v>
      </c>
      <c r="E12" s="104" t="s">
        <v>161</v>
      </c>
      <c r="F12" s="99"/>
    </row>
    <row r="13" spans="1:6" x14ac:dyDescent="0.2">
      <c r="A13" s="100">
        <v>13</v>
      </c>
      <c r="B13" s="105" t="s">
        <v>195</v>
      </c>
      <c r="C13" s="103" t="s">
        <v>161</v>
      </c>
      <c r="D13" s="103" t="s">
        <v>91</v>
      </c>
      <c r="E13" s="104" t="s">
        <v>161</v>
      </c>
      <c r="F13" s="99"/>
    </row>
    <row r="14" spans="1:6" x14ac:dyDescent="0.2">
      <c r="A14" s="100">
        <v>14</v>
      </c>
      <c r="B14" s="105" t="s">
        <v>204</v>
      </c>
      <c r="C14" s="103" t="s">
        <v>161</v>
      </c>
      <c r="D14" s="103" t="s">
        <v>161</v>
      </c>
      <c r="E14" s="104" t="s">
        <v>161</v>
      </c>
      <c r="F14" s="99"/>
    </row>
    <row r="15" spans="1:6" x14ac:dyDescent="0.2">
      <c r="A15" s="100">
        <v>15</v>
      </c>
      <c r="B15" s="105" t="s">
        <v>281</v>
      </c>
      <c r="C15" s="103" t="s">
        <v>161</v>
      </c>
      <c r="D15" s="103" t="s">
        <v>161</v>
      </c>
      <c r="E15" s="104" t="s">
        <v>161</v>
      </c>
      <c r="F15" s="99"/>
    </row>
    <row r="16" spans="1:6" x14ac:dyDescent="0.2">
      <c r="A16" s="100">
        <v>17</v>
      </c>
      <c r="B16" s="105" t="s">
        <v>229</v>
      </c>
      <c r="C16" s="103" t="s">
        <v>91</v>
      </c>
      <c r="D16" s="103" t="s">
        <v>91</v>
      </c>
      <c r="E16" s="104" t="s">
        <v>161</v>
      </c>
      <c r="F16" s="106" t="s">
        <v>277</v>
      </c>
    </row>
    <row r="17" spans="1:6" x14ac:dyDescent="0.2">
      <c r="A17" s="100">
        <v>18</v>
      </c>
      <c r="B17" s="105" t="s">
        <v>233</v>
      </c>
      <c r="C17" s="103" t="s">
        <v>91</v>
      </c>
      <c r="D17" s="103" t="s">
        <v>91</v>
      </c>
      <c r="E17" s="104" t="s">
        <v>161</v>
      </c>
      <c r="F17" s="106" t="s">
        <v>277</v>
      </c>
    </row>
    <row r="18" spans="1:6" x14ac:dyDescent="0.2">
      <c r="A18" s="100">
        <v>19</v>
      </c>
      <c r="B18" s="105" t="s">
        <v>245</v>
      </c>
      <c r="C18" s="103" t="s">
        <v>161</v>
      </c>
      <c r="D18" s="103" t="s">
        <v>161</v>
      </c>
      <c r="E18" s="104" t="s">
        <v>161</v>
      </c>
      <c r="F18" s="99"/>
    </row>
    <row r="19" spans="1:6" x14ac:dyDescent="0.2">
      <c r="A19" s="100">
        <v>20</v>
      </c>
      <c r="B19" s="105" t="s">
        <v>240</v>
      </c>
      <c r="C19" s="103" t="s">
        <v>161</v>
      </c>
      <c r="D19" s="103" t="s">
        <v>161</v>
      </c>
      <c r="E19" s="104" t="s">
        <v>161</v>
      </c>
      <c r="F19" s="99"/>
    </row>
    <row r="20" spans="1:6" x14ac:dyDescent="0.2">
      <c r="A20" s="100">
        <v>21</v>
      </c>
      <c r="B20" s="105" t="s">
        <v>260</v>
      </c>
      <c r="C20" s="103" t="s">
        <v>161</v>
      </c>
      <c r="D20" s="103" t="s">
        <v>161</v>
      </c>
      <c r="E20" s="104" t="s">
        <v>161</v>
      </c>
      <c r="F20" s="9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994C2-BA02-4CD2-A71F-71695B269181}">
  <dimension ref="A1:O38"/>
  <sheetViews>
    <sheetView topLeftCell="K1" workbookViewId="0">
      <selection activeCell="N6" sqref="N6"/>
    </sheetView>
  </sheetViews>
  <sheetFormatPr baseColWidth="10" defaultColWidth="29.5" defaultRowHeight="15" x14ac:dyDescent="0.2"/>
  <cols>
    <col min="4" max="4" width="27" style="9" bestFit="1" customWidth="1"/>
    <col min="5" max="5" width="15.5" customWidth="1"/>
    <col min="6" max="6" width="29.5" style="9"/>
  </cols>
  <sheetData>
    <row r="1" spans="1:15" x14ac:dyDescent="0.2">
      <c r="J1" s="130" t="s">
        <v>282</v>
      </c>
      <c r="K1" s="130" t="s">
        <v>283</v>
      </c>
      <c r="L1" s="130" t="s">
        <v>284</v>
      </c>
      <c r="M1" s="130" t="s">
        <v>285</v>
      </c>
      <c r="N1" s="131" t="s">
        <v>286</v>
      </c>
      <c r="O1" s="130" t="s">
        <v>287</v>
      </c>
    </row>
    <row r="2" spans="1:15" ht="45" x14ac:dyDescent="0.2">
      <c r="A2" t="s">
        <v>288</v>
      </c>
      <c r="D2" s="2" t="s">
        <v>40</v>
      </c>
      <c r="E2" s="14" t="s">
        <v>41</v>
      </c>
      <c r="F2" s="7" t="s">
        <v>42</v>
      </c>
      <c r="G2" s="8" t="s">
        <v>43</v>
      </c>
      <c r="H2" s="99" t="s">
        <v>45</v>
      </c>
      <c r="J2" s="132" t="s">
        <v>108</v>
      </c>
      <c r="K2" s="133" t="s">
        <v>289</v>
      </c>
      <c r="L2" s="134" t="s">
        <v>290</v>
      </c>
      <c r="M2" s="134" t="s">
        <v>291</v>
      </c>
      <c r="N2" s="135" t="s">
        <v>292</v>
      </c>
      <c r="O2" s="136" t="s">
        <v>293</v>
      </c>
    </row>
    <row r="3" spans="1:15" ht="30" x14ac:dyDescent="0.2">
      <c r="A3" t="s">
        <v>178</v>
      </c>
      <c r="D3" s="3" t="s">
        <v>56</v>
      </c>
      <c r="E3" s="11" t="s">
        <v>80</v>
      </c>
      <c r="F3" s="6" t="s">
        <v>81</v>
      </c>
      <c r="G3" s="8" t="s">
        <v>57</v>
      </c>
      <c r="H3" s="99" t="s">
        <v>96</v>
      </c>
      <c r="J3" s="132" t="s">
        <v>177</v>
      </c>
      <c r="K3" s="133" t="s">
        <v>289</v>
      </c>
      <c r="L3" s="133" t="s">
        <v>294</v>
      </c>
      <c r="M3" s="133" t="s">
        <v>295</v>
      </c>
      <c r="N3" s="135" t="s">
        <v>296</v>
      </c>
      <c r="O3" s="136" t="s">
        <v>297</v>
      </c>
    </row>
    <row r="4" spans="1:15" ht="105" x14ac:dyDescent="0.2">
      <c r="A4" t="s">
        <v>39</v>
      </c>
      <c r="D4" s="4" t="s">
        <v>65</v>
      </c>
      <c r="E4" s="11" t="s">
        <v>110</v>
      </c>
      <c r="F4" s="6" t="s">
        <v>111</v>
      </c>
      <c r="G4" s="8" t="s">
        <v>66</v>
      </c>
      <c r="H4" s="99" t="s">
        <v>93</v>
      </c>
      <c r="J4" s="132" t="s">
        <v>38</v>
      </c>
      <c r="K4" s="133" t="s">
        <v>289</v>
      </c>
      <c r="L4" s="133" t="s">
        <v>294</v>
      </c>
      <c r="M4" s="133" t="s">
        <v>78</v>
      </c>
      <c r="N4" s="135" t="s">
        <v>298</v>
      </c>
      <c r="O4" s="137" t="s">
        <v>299</v>
      </c>
    </row>
    <row r="5" spans="1:15" ht="105" x14ac:dyDescent="0.2">
      <c r="A5" t="s">
        <v>78</v>
      </c>
      <c r="D5" s="5" t="s">
        <v>65</v>
      </c>
      <c r="E5" s="11" t="s">
        <v>142</v>
      </c>
      <c r="F5" s="7" t="s">
        <v>111</v>
      </c>
      <c r="G5" s="8" t="s">
        <v>300</v>
      </c>
      <c r="J5" s="132" t="s">
        <v>222</v>
      </c>
      <c r="K5" s="133" t="s">
        <v>289</v>
      </c>
      <c r="L5" s="133" t="s">
        <v>294</v>
      </c>
      <c r="M5" s="138" t="s">
        <v>39</v>
      </c>
      <c r="N5" s="135" t="s">
        <v>301</v>
      </c>
      <c r="O5" s="137" t="s">
        <v>302</v>
      </c>
    </row>
    <row r="6" spans="1:15" ht="105" x14ac:dyDescent="0.2">
      <c r="A6" t="s">
        <v>303</v>
      </c>
      <c r="D6" s="4" t="s">
        <v>65</v>
      </c>
      <c r="E6" s="11" t="s">
        <v>180</v>
      </c>
      <c r="F6" s="6" t="s">
        <v>111</v>
      </c>
      <c r="G6" s="8" t="s">
        <v>99</v>
      </c>
      <c r="J6" s="132"/>
      <c r="K6" s="133" t="s">
        <v>289</v>
      </c>
      <c r="L6" s="133" t="s">
        <v>294</v>
      </c>
      <c r="M6" s="133" t="s">
        <v>303</v>
      </c>
      <c r="N6" s="135" t="s">
        <v>300</v>
      </c>
      <c r="O6" s="136" t="s">
        <v>304</v>
      </c>
    </row>
    <row r="7" spans="1:15" ht="75" x14ac:dyDescent="0.2">
      <c r="A7" t="s">
        <v>232</v>
      </c>
      <c r="D7" s="6" t="s">
        <v>79</v>
      </c>
      <c r="E7" s="11" t="s">
        <v>186</v>
      </c>
      <c r="F7" s="6" t="s">
        <v>143</v>
      </c>
      <c r="G7" s="1" t="s">
        <v>112</v>
      </c>
      <c r="J7" s="132"/>
      <c r="K7" s="133" t="s">
        <v>289</v>
      </c>
      <c r="L7" s="133" t="s">
        <v>294</v>
      </c>
      <c r="M7" s="133" t="s">
        <v>178</v>
      </c>
      <c r="N7" s="135" t="s">
        <v>305</v>
      </c>
      <c r="O7" s="136" t="s">
        <v>292</v>
      </c>
    </row>
    <row r="8" spans="1:15" ht="75" x14ac:dyDescent="0.2">
      <c r="A8" t="s">
        <v>228</v>
      </c>
      <c r="D8" s="7" t="s">
        <v>109</v>
      </c>
      <c r="E8" s="10" t="s">
        <v>225</v>
      </c>
      <c r="F8" s="6" t="s">
        <v>181</v>
      </c>
      <c r="G8" s="1" t="s">
        <v>132</v>
      </c>
      <c r="J8" s="132"/>
      <c r="K8" s="133" t="s">
        <v>289</v>
      </c>
      <c r="L8" s="133" t="s">
        <v>294</v>
      </c>
      <c r="M8" s="139" t="s">
        <v>306</v>
      </c>
      <c r="N8" s="135" t="s">
        <v>307</v>
      </c>
      <c r="O8" s="140" t="s">
        <v>141</v>
      </c>
    </row>
    <row r="9" spans="1:15" ht="75" x14ac:dyDescent="0.2">
      <c r="A9" t="s">
        <v>223</v>
      </c>
      <c r="D9" s="6" t="s">
        <v>141</v>
      </c>
      <c r="E9" s="11" t="s">
        <v>225</v>
      </c>
      <c r="F9" s="7" t="s">
        <v>181</v>
      </c>
      <c r="G9" s="1" t="s">
        <v>144</v>
      </c>
      <c r="J9" s="132"/>
      <c r="K9" s="141" t="s">
        <v>308</v>
      </c>
      <c r="L9" s="141" t="s">
        <v>309</v>
      </c>
      <c r="M9" s="141" t="s">
        <v>310</v>
      </c>
      <c r="N9" s="135" t="s">
        <v>311</v>
      </c>
      <c r="O9" s="136" t="s">
        <v>312</v>
      </c>
    </row>
    <row r="10" spans="1:15" ht="60" x14ac:dyDescent="0.2">
      <c r="D10" s="6" t="s">
        <v>153</v>
      </c>
      <c r="E10" s="10" t="s">
        <v>230</v>
      </c>
      <c r="F10" s="6" t="s">
        <v>187</v>
      </c>
      <c r="G10" s="1" t="s">
        <v>167</v>
      </c>
      <c r="J10" s="132"/>
      <c r="K10" s="141" t="s">
        <v>308</v>
      </c>
      <c r="L10" s="141" t="s">
        <v>309</v>
      </c>
      <c r="M10" s="141" t="s">
        <v>313</v>
      </c>
      <c r="N10" s="135" t="s">
        <v>314</v>
      </c>
      <c r="O10" s="136" t="s">
        <v>315</v>
      </c>
    </row>
    <row r="11" spans="1:15" ht="45" x14ac:dyDescent="0.2">
      <c r="D11" s="6" t="s">
        <v>179</v>
      </c>
      <c r="E11" s="11" t="s">
        <v>234</v>
      </c>
      <c r="F11" s="7" t="s">
        <v>226</v>
      </c>
      <c r="G11" s="1" t="s">
        <v>316</v>
      </c>
      <c r="J11" s="132"/>
      <c r="K11" s="141" t="s">
        <v>308</v>
      </c>
      <c r="L11" s="141" t="s">
        <v>317</v>
      </c>
      <c r="M11" s="141" t="s">
        <v>318</v>
      </c>
      <c r="N11" s="135" t="s">
        <v>319</v>
      </c>
      <c r="O11" s="135" t="s">
        <v>320</v>
      </c>
    </row>
    <row r="12" spans="1:15" ht="75" x14ac:dyDescent="0.2">
      <c r="D12" s="7" t="s">
        <v>179</v>
      </c>
      <c r="E12" s="10" t="s">
        <v>238</v>
      </c>
      <c r="F12" s="7" t="s">
        <v>231</v>
      </c>
      <c r="G12" s="1" t="s">
        <v>321</v>
      </c>
      <c r="J12" s="132"/>
      <c r="K12" s="142" t="s">
        <v>322</v>
      </c>
      <c r="L12" s="142" t="s">
        <v>323</v>
      </c>
      <c r="M12" s="142" t="s">
        <v>324</v>
      </c>
      <c r="N12" s="135" t="s">
        <v>325</v>
      </c>
      <c r="O12" s="136" t="s">
        <v>326</v>
      </c>
    </row>
    <row r="13" spans="1:15" ht="60" x14ac:dyDescent="0.2">
      <c r="D13" s="6" t="s">
        <v>185</v>
      </c>
      <c r="F13" s="6" t="s">
        <v>235</v>
      </c>
      <c r="G13" s="1" t="s">
        <v>188</v>
      </c>
      <c r="J13" s="132"/>
      <c r="K13" s="142" t="s">
        <v>322</v>
      </c>
      <c r="L13" s="142" t="s">
        <v>323</v>
      </c>
      <c r="M13" s="143" t="s">
        <v>228</v>
      </c>
      <c r="N13" s="135" t="s">
        <v>327</v>
      </c>
      <c r="O13" s="136" t="s">
        <v>328</v>
      </c>
    </row>
    <row r="14" spans="1:15" ht="52" x14ac:dyDescent="0.2">
      <c r="D14" s="7" t="s">
        <v>224</v>
      </c>
      <c r="F14" s="7" t="s">
        <v>239</v>
      </c>
      <c r="G14" s="1" t="s">
        <v>195</v>
      </c>
      <c r="J14" s="132"/>
      <c r="K14" s="142" t="s">
        <v>322</v>
      </c>
      <c r="L14" s="142" t="s">
        <v>323</v>
      </c>
      <c r="M14" s="143" t="s">
        <v>232</v>
      </c>
      <c r="N14" s="135" t="s">
        <v>188</v>
      </c>
      <c r="O14" s="136" t="s">
        <v>329</v>
      </c>
    </row>
    <row r="15" spans="1:15" ht="39" x14ac:dyDescent="0.2">
      <c r="D15" s="8" t="s">
        <v>229</v>
      </c>
      <c r="G15" s="1" t="s">
        <v>204</v>
      </c>
      <c r="J15" s="132"/>
      <c r="K15" s="142" t="s">
        <v>322</v>
      </c>
      <c r="L15" s="143" t="s">
        <v>330</v>
      </c>
      <c r="M15" s="143" t="s">
        <v>331</v>
      </c>
      <c r="N15" s="135" t="s">
        <v>195</v>
      </c>
      <c r="O15" s="135" t="s">
        <v>82</v>
      </c>
    </row>
    <row r="16" spans="1:15" ht="26" x14ac:dyDescent="0.2">
      <c r="D16" s="8" t="s">
        <v>233</v>
      </c>
      <c r="G16" s="1" t="s">
        <v>213</v>
      </c>
      <c r="J16" s="132"/>
      <c r="K16" s="142" t="s">
        <v>332</v>
      </c>
      <c r="L16" s="142" t="s">
        <v>333</v>
      </c>
      <c r="M16" s="142" t="s">
        <v>334</v>
      </c>
      <c r="N16" s="135" t="s">
        <v>204</v>
      </c>
      <c r="O16" s="136" t="s">
        <v>65</v>
      </c>
    </row>
    <row r="17" spans="4:15" ht="39" x14ac:dyDescent="0.2">
      <c r="D17" s="7" t="s">
        <v>237</v>
      </c>
      <c r="G17" s="1" t="s">
        <v>227</v>
      </c>
      <c r="J17" s="132"/>
      <c r="K17" s="142" t="s">
        <v>332</v>
      </c>
      <c r="L17" s="142" t="s">
        <v>335</v>
      </c>
      <c r="M17" s="142" t="s">
        <v>336</v>
      </c>
      <c r="N17" s="135" t="s">
        <v>337</v>
      </c>
      <c r="O17" s="137" t="s">
        <v>338</v>
      </c>
    </row>
    <row r="18" spans="4:15" ht="39" x14ac:dyDescent="0.2">
      <c r="G18" s="1" t="s">
        <v>229</v>
      </c>
      <c r="J18" s="132"/>
      <c r="K18" s="143" t="s">
        <v>339</v>
      </c>
      <c r="L18" s="142" t="s">
        <v>335</v>
      </c>
      <c r="M18" s="143" t="s">
        <v>340</v>
      </c>
      <c r="N18" s="135" t="s">
        <v>229</v>
      </c>
      <c r="O18" s="136" t="s">
        <v>341</v>
      </c>
    </row>
    <row r="19" spans="4:15" ht="26" x14ac:dyDescent="0.2">
      <c r="G19" s="1" t="s">
        <v>233</v>
      </c>
      <c r="J19" s="132"/>
      <c r="K19" s="143" t="s">
        <v>342</v>
      </c>
      <c r="L19" s="143" t="s">
        <v>342</v>
      </c>
      <c r="M19" s="143" t="s">
        <v>342</v>
      </c>
      <c r="N19" s="135" t="s">
        <v>343</v>
      </c>
      <c r="O19" s="136" t="s">
        <v>344</v>
      </c>
    </row>
    <row r="20" spans="4:15" x14ac:dyDescent="0.2">
      <c r="G20" s="1" t="s">
        <v>240</v>
      </c>
      <c r="J20" s="132"/>
      <c r="K20" s="132"/>
      <c r="L20" s="132"/>
      <c r="M20" s="132"/>
      <c r="N20" s="135" t="s">
        <v>245</v>
      </c>
      <c r="O20" s="136" t="s">
        <v>345</v>
      </c>
    </row>
    <row r="21" spans="4:15" ht="30" x14ac:dyDescent="0.2">
      <c r="G21" s="12" t="s">
        <v>245</v>
      </c>
      <c r="J21" s="132"/>
      <c r="K21" s="132"/>
      <c r="L21" s="132"/>
      <c r="M21" s="132"/>
      <c r="N21" s="135" t="s">
        <v>240</v>
      </c>
      <c r="O21" s="136" t="s">
        <v>345</v>
      </c>
    </row>
    <row r="22" spans="4:15" x14ac:dyDescent="0.2">
      <c r="G22" s="13" t="s">
        <v>260</v>
      </c>
      <c r="J22" s="132"/>
      <c r="K22" s="132"/>
      <c r="L22" s="132"/>
      <c r="M22" s="132"/>
      <c r="N22" s="135" t="s">
        <v>260</v>
      </c>
      <c r="O22" s="136" t="s">
        <v>346</v>
      </c>
    </row>
    <row r="23" spans="4:15" x14ac:dyDescent="0.2">
      <c r="J23" s="132"/>
      <c r="K23" s="132"/>
      <c r="L23" s="132"/>
      <c r="M23" s="132"/>
      <c r="N23" s="135" t="s">
        <v>347</v>
      </c>
      <c r="O23" s="137" t="s">
        <v>348</v>
      </c>
    </row>
    <row r="24" spans="4:15" x14ac:dyDescent="0.2">
      <c r="J24" s="132"/>
      <c r="K24" s="132"/>
      <c r="L24" s="132"/>
      <c r="M24" s="132"/>
      <c r="N24" s="135"/>
      <c r="O24" s="136" t="s">
        <v>349</v>
      </c>
    </row>
    <row r="25" spans="4:15" x14ac:dyDescent="0.2">
      <c r="J25" s="132"/>
      <c r="K25" s="132"/>
      <c r="L25" s="132"/>
      <c r="M25" s="132"/>
      <c r="N25" s="135"/>
      <c r="O25" s="136" t="s">
        <v>350</v>
      </c>
    </row>
    <row r="26" spans="4:15" x14ac:dyDescent="0.2">
      <c r="J26" s="132"/>
      <c r="K26" s="132"/>
      <c r="L26" s="132"/>
      <c r="M26" s="132"/>
      <c r="N26" s="135"/>
      <c r="O26" s="136" t="s">
        <v>109</v>
      </c>
    </row>
    <row r="27" spans="4:15" x14ac:dyDescent="0.2">
      <c r="J27" s="132"/>
      <c r="K27" s="132"/>
      <c r="L27" s="132"/>
      <c r="M27" s="132"/>
      <c r="N27" s="135"/>
      <c r="O27" s="136" t="s">
        <v>185</v>
      </c>
    </row>
    <row r="28" spans="4:15" x14ac:dyDescent="0.2">
      <c r="J28" s="132"/>
      <c r="K28" s="132"/>
      <c r="L28" s="132"/>
      <c r="M28" s="132"/>
      <c r="N28" s="135"/>
      <c r="O28" s="135" t="s">
        <v>351</v>
      </c>
    </row>
    <row r="29" spans="4:15" x14ac:dyDescent="0.2">
      <c r="J29" s="132"/>
      <c r="K29" s="132"/>
      <c r="L29" s="132"/>
      <c r="M29" s="132"/>
      <c r="N29" s="135"/>
      <c r="O29" s="136" t="s">
        <v>352</v>
      </c>
    </row>
    <row r="30" spans="4:15" x14ac:dyDescent="0.2">
      <c r="J30" s="132"/>
      <c r="K30" s="132"/>
      <c r="L30" s="132"/>
      <c r="M30" s="132"/>
      <c r="N30" s="135"/>
      <c r="O30" s="136" t="s">
        <v>353</v>
      </c>
    </row>
    <row r="31" spans="4:15" x14ac:dyDescent="0.2">
      <c r="J31" s="132"/>
      <c r="K31" s="132"/>
      <c r="L31" s="132"/>
      <c r="M31" s="132"/>
      <c r="N31" s="135"/>
      <c r="O31" s="136" t="s">
        <v>354</v>
      </c>
    </row>
    <row r="32" spans="4:15" x14ac:dyDescent="0.2">
      <c r="J32" s="132"/>
      <c r="K32" s="132"/>
      <c r="L32" s="132"/>
      <c r="M32" s="132"/>
      <c r="N32" s="135"/>
      <c r="O32" s="136" t="s">
        <v>224</v>
      </c>
    </row>
    <row r="33" spans="10:15" x14ac:dyDescent="0.2">
      <c r="J33" s="132"/>
      <c r="K33" s="132"/>
      <c r="L33" s="132"/>
      <c r="M33" s="132"/>
      <c r="N33" s="135"/>
      <c r="O33" s="137" t="s">
        <v>355</v>
      </c>
    </row>
    <row r="34" spans="10:15" x14ac:dyDescent="0.2">
      <c r="J34" s="132"/>
      <c r="K34" s="132"/>
      <c r="L34" s="132"/>
      <c r="M34" s="132"/>
      <c r="N34" s="135"/>
      <c r="O34" s="137" t="s">
        <v>356</v>
      </c>
    </row>
    <row r="35" spans="10:15" x14ac:dyDescent="0.2">
      <c r="J35" s="132"/>
      <c r="K35" s="132"/>
      <c r="L35" s="132"/>
      <c r="M35" s="132"/>
      <c r="N35" s="135"/>
      <c r="O35" s="137" t="s">
        <v>357</v>
      </c>
    </row>
    <row r="36" spans="10:15" x14ac:dyDescent="0.2">
      <c r="J36" s="132"/>
      <c r="K36" s="132"/>
      <c r="L36" s="132"/>
      <c r="M36" s="132"/>
      <c r="N36" s="135"/>
      <c r="O36" s="136" t="s">
        <v>358</v>
      </c>
    </row>
    <row r="37" spans="10:15" x14ac:dyDescent="0.2">
      <c r="J37" s="132"/>
      <c r="K37" s="132"/>
      <c r="L37" s="132"/>
      <c r="M37" s="132"/>
      <c r="N37" s="135"/>
      <c r="O37" s="136" t="s">
        <v>359</v>
      </c>
    </row>
    <row r="38" spans="10:15" x14ac:dyDescent="0.2">
      <c r="J38" s="132"/>
      <c r="K38" s="132"/>
      <c r="L38" s="132"/>
      <c r="M38" s="132"/>
      <c r="N38" s="144"/>
      <c r="O38" s="136" t="s">
        <v>342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67CC6-2105-4F20-A0DC-B79E9929A506}">
  <sheetPr>
    <tabColor rgb="FF92D050"/>
  </sheetPr>
  <dimension ref="A1:AF12"/>
  <sheetViews>
    <sheetView tabSelected="1" topLeftCell="Y1" zoomScaleNormal="100" workbookViewId="0">
      <pane ySplit="2" topLeftCell="A3" activePane="bottomLeft" state="frozen"/>
      <selection activeCell="F1" sqref="F1"/>
      <selection pane="bottomLeft" activeCell="AF7" sqref="AF7"/>
    </sheetView>
  </sheetViews>
  <sheetFormatPr baseColWidth="10" defaultColWidth="9.1640625" defaultRowHeight="13.5" customHeight="1" x14ac:dyDescent="0.2"/>
  <cols>
    <col min="1" max="1" width="12.83203125" style="95" hidden="1" customWidth="1"/>
    <col min="2" max="2" width="17.5" style="95" hidden="1" customWidth="1"/>
    <col min="3" max="3" width="27.6640625" style="95" hidden="1" customWidth="1"/>
    <col min="4" max="4" width="19.33203125" style="95" customWidth="1"/>
    <col min="5" max="5" width="30.5" style="95" customWidth="1"/>
    <col min="6" max="6" width="22.5" style="95" customWidth="1"/>
    <col min="7" max="7" width="14.83203125" style="95" customWidth="1"/>
    <col min="8" max="8" width="94.5" style="95" customWidth="1"/>
    <col min="9" max="9" width="31.5" style="95" customWidth="1"/>
    <col min="10" max="10" width="20.1640625" style="95" customWidth="1"/>
    <col min="11" max="11" width="11.33203125" style="95" customWidth="1"/>
    <col min="12" max="12" width="18.5" style="95" customWidth="1"/>
    <col min="13" max="13" width="13.6640625" style="95" customWidth="1"/>
    <col min="14" max="14" width="14.5" style="95" customWidth="1"/>
    <col min="15" max="15" width="19.5" style="95" customWidth="1"/>
    <col min="16" max="16" width="39" style="95" hidden="1" customWidth="1"/>
    <col min="17" max="17" width="9.1640625" style="95" hidden="1" customWidth="1"/>
    <col min="18" max="18" width="41.5" style="146" hidden="1" customWidth="1"/>
    <col min="19" max="19" width="26.33203125" style="148" hidden="1" customWidth="1"/>
    <col min="20" max="20" width="33.6640625" style="95" hidden="1" customWidth="1"/>
    <col min="21" max="21" width="30.83203125" style="95" hidden="1" customWidth="1"/>
    <col min="22" max="22" width="100.83203125" style="95" hidden="1" customWidth="1"/>
    <col min="23" max="23" width="27.5" style="151" hidden="1" customWidth="1"/>
    <col min="24" max="24" width="24.33203125" style="151" customWidth="1"/>
    <col min="25" max="25" width="61.33203125" style="95" customWidth="1"/>
    <col min="26" max="26" width="34" style="95" customWidth="1"/>
    <col min="27" max="27" width="24.33203125" style="95" hidden="1" customWidth="1"/>
    <col min="28" max="29" width="61.33203125" style="95" hidden="1" customWidth="1"/>
    <col min="30" max="30" width="25.6640625" style="95" customWidth="1"/>
    <col min="31" max="31" width="37.6640625" style="95" customWidth="1"/>
    <col min="32" max="32" width="33.1640625" style="95" customWidth="1"/>
    <col min="33" max="16384" width="9.1640625" style="95"/>
  </cols>
  <sheetData>
    <row r="1" spans="1:32" ht="13.5" customHeight="1" x14ac:dyDescent="0.2">
      <c r="P1" s="195" t="s">
        <v>360</v>
      </c>
      <c r="Q1" s="195"/>
      <c r="R1" s="195"/>
      <c r="S1" s="195"/>
      <c r="T1" s="195"/>
      <c r="U1" s="195"/>
      <c r="V1" s="195"/>
      <c r="W1" s="195"/>
      <c r="X1" s="196" t="s">
        <v>361</v>
      </c>
      <c r="Y1" s="196"/>
      <c r="Z1" s="196"/>
      <c r="AA1" s="196"/>
      <c r="AB1" s="196"/>
      <c r="AC1" s="196"/>
      <c r="AD1" s="196"/>
      <c r="AE1" s="196"/>
      <c r="AF1" s="196"/>
    </row>
    <row r="2" spans="1:32" s="147" customFormat="1" ht="27.75" customHeight="1" x14ac:dyDescent="0.2">
      <c r="A2" s="164" t="s">
        <v>5</v>
      </c>
      <c r="B2" s="164" t="s">
        <v>6</v>
      </c>
      <c r="C2" s="164" t="s">
        <v>7</v>
      </c>
      <c r="D2" s="164" t="s">
        <v>362</v>
      </c>
      <c r="E2" s="164" t="s">
        <v>9</v>
      </c>
      <c r="F2" s="164" t="s">
        <v>10</v>
      </c>
      <c r="G2" s="164" t="s">
        <v>12</v>
      </c>
      <c r="H2" s="164" t="s">
        <v>363</v>
      </c>
      <c r="I2" s="164" t="s">
        <v>15</v>
      </c>
      <c r="J2" s="164" t="s">
        <v>16</v>
      </c>
      <c r="K2" s="164" t="s">
        <v>17</v>
      </c>
      <c r="L2" s="164" t="s">
        <v>18</v>
      </c>
      <c r="M2" s="164" t="s">
        <v>19</v>
      </c>
      <c r="N2" s="164" t="s">
        <v>20</v>
      </c>
      <c r="O2" s="164" t="s">
        <v>21</v>
      </c>
      <c r="P2" s="165" t="s">
        <v>364</v>
      </c>
      <c r="Q2" s="165" t="s">
        <v>365</v>
      </c>
      <c r="R2" s="165" t="s">
        <v>366</v>
      </c>
      <c r="S2" s="165" t="s">
        <v>367</v>
      </c>
      <c r="T2" s="165" t="s">
        <v>368</v>
      </c>
      <c r="U2" s="165" t="s">
        <v>369</v>
      </c>
      <c r="V2" s="166" t="s">
        <v>370</v>
      </c>
      <c r="W2" s="167" t="s">
        <v>371</v>
      </c>
      <c r="X2" s="155" t="s">
        <v>372</v>
      </c>
      <c r="Y2" s="154" t="s">
        <v>364</v>
      </c>
      <c r="Z2" s="168" t="s">
        <v>373</v>
      </c>
      <c r="AA2" s="169" t="s">
        <v>374</v>
      </c>
      <c r="AB2" s="169" t="s">
        <v>375</v>
      </c>
      <c r="AC2" s="170" t="s">
        <v>376</v>
      </c>
      <c r="AD2" s="197" t="s">
        <v>367</v>
      </c>
      <c r="AE2" s="197" t="s">
        <v>368</v>
      </c>
      <c r="AF2" s="187" t="s">
        <v>377</v>
      </c>
    </row>
    <row r="3" spans="1:32" ht="44.25" customHeight="1" x14ac:dyDescent="0.2">
      <c r="A3" s="149" t="s">
        <v>222</v>
      </c>
      <c r="B3" s="149" t="s">
        <v>303</v>
      </c>
      <c r="C3" s="149" t="s">
        <v>381</v>
      </c>
      <c r="D3" s="149" t="s">
        <v>382</v>
      </c>
      <c r="E3" s="149" t="s">
        <v>383</v>
      </c>
      <c r="F3" s="149" t="s">
        <v>342</v>
      </c>
      <c r="G3" s="149" t="s">
        <v>93</v>
      </c>
      <c r="H3" s="149" t="s">
        <v>384</v>
      </c>
      <c r="I3" s="149" t="s">
        <v>385</v>
      </c>
      <c r="J3" s="149" t="s">
        <v>60</v>
      </c>
      <c r="K3" s="149">
        <v>1</v>
      </c>
      <c r="L3" s="149">
        <v>0.3</v>
      </c>
      <c r="M3" s="149">
        <v>0.71</v>
      </c>
      <c r="N3" s="149">
        <v>1</v>
      </c>
      <c r="O3" s="149" t="s">
        <v>378</v>
      </c>
      <c r="P3" s="149" t="s">
        <v>386</v>
      </c>
      <c r="Q3" s="149">
        <v>0</v>
      </c>
      <c r="R3" s="149" t="s">
        <v>387</v>
      </c>
      <c r="S3" s="149">
        <v>0</v>
      </c>
      <c r="T3" s="149" t="s">
        <v>388</v>
      </c>
      <c r="U3" s="149">
        <v>0.3</v>
      </c>
      <c r="V3" s="150" t="s">
        <v>389</v>
      </c>
      <c r="W3" s="152" t="s">
        <v>380</v>
      </c>
      <c r="X3" s="161">
        <v>0.5</v>
      </c>
      <c r="Y3" s="171" t="s">
        <v>390</v>
      </c>
      <c r="Z3" s="163" t="s">
        <v>379</v>
      </c>
      <c r="AA3" s="175">
        <v>0.5</v>
      </c>
      <c r="AB3" s="180" t="s">
        <v>391</v>
      </c>
      <c r="AC3" s="183" t="s">
        <v>379</v>
      </c>
      <c r="AD3" s="198">
        <v>0.5</v>
      </c>
      <c r="AE3" s="200" t="s">
        <v>448</v>
      </c>
      <c r="AF3" s="188" t="s">
        <v>379</v>
      </c>
    </row>
    <row r="4" spans="1:32" s="145" customFormat="1" ht="44.25" customHeight="1" x14ac:dyDescent="0.2">
      <c r="A4" s="149" t="s">
        <v>222</v>
      </c>
      <c r="B4" s="149" t="s">
        <v>334</v>
      </c>
      <c r="C4" s="149" t="s">
        <v>359</v>
      </c>
      <c r="D4" s="149" t="s">
        <v>382</v>
      </c>
      <c r="E4" s="149" t="s">
        <v>392</v>
      </c>
      <c r="F4" s="149" t="s">
        <v>343</v>
      </c>
      <c r="G4" s="149" t="s">
        <v>93</v>
      </c>
      <c r="H4" s="149" t="s">
        <v>393</v>
      </c>
      <c r="I4" s="149" t="s">
        <v>394</v>
      </c>
      <c r="J4" s="149" t="s">
        <v>60</v>
      </c>
      <c r="K4" s="149">
        <v>1</v>
      </c>
      <c r="L4" s="149">
        <v>0.25</v>
      </c>
      <c r="M4" s="149">
        <v>0.35</v>
      </c>
      <c r="N4" s="149">
        <v>0.4</v>
      </c>
      <c r="O4" s="149" t="s">
        <v>378</v>
      </c>
      <c r="P4" s="149" t="s">
        <v>395</v>
      </c>
      <c r="Q4" s="149">
        <v>0.1</v>
      </c>
      <c r="R4" s="149" t="s">
        <v>396</v>
      </c>
      <c r="S4" s="149">
        <v>0.2</v>
      </c>
      <c r="T4" s="149" t="s">
        <v>397</v>
      </c>
      <c r="U4" s="149">
        <v>0.25</v>
      </c>
      <c r="V4" s="150" t="s">
        <v>398</v>
      </c>
      <c r="W4" s="153" t="s">
        <v>380</v>
      </c>
      <c r="X4" s="159">
        <v>0.5</v>
      </c>
      <c r="Y4" s="162" t="s">
        <v>399</v>
      </c>
      <c r="Z4" s="163" t="s">
        <v>379</v>
      </c>
      <c r="AA4" s="160">
        <v>0.6</v>
      </c>
      <c r="AB4" s="181" t="s">
        <v>400</v>
      </c>
      <c r="AC4" s="184" t="s">
        <v>379</v>
      </c>
      <c r="AD4" s="198">
        <v>0.8</v>
      </c>
      <c r="AE4" s="200" t="s">
        <v>447</v>
      </c>
      <c r="AF4" s="188" t="s">
        <v>379</v>
      </c>
    </row>
    <row r="5" spans="1:32" ht="44.25" customHeight="1" x14ac:dyDescent="0.2">
      <c r="A5" s="149" t="s">
        <v>222</v>
      </c>
      <c r="B5" s="149" t="s">
        <v>39</v>
      </c>
      <c r="C5" s="149" t="s">
        <v>401</v>
      </c>
      <c r="D5" s="149" t="s">
        <v>382</v>
      </c>
      <c r="E5" s="149" t="s">
        <v>402</v>
      </c>
      <c r="F5" s="149" t="s">
        <v>342</v>
      </c>
      <c r="G5" s="149" t="s">
        <v>93</v>
      </c>
      <c r="H5" s="149" t="s">
        <v>403</v>
      </c>
      <c r="I5" s="149" t="s">
        <v>404</v>
      </c>
      <c r="J5" s="149" t="s">
        <v>60</v>
      </c>
      <c r="K5" s="149">
        <v>1</v>
      </c>
      <c r="L5" s="149">
        <v>0.4</v>
      </c>
      <c r="M5" s="149">
        <v>1</v>
      </c>
      <c r="N5" s="149">
        <v>1</v>
      </c>
      <c r="O5" s="149" t="s">
        <v>378</v>
      </c>
      <c r="P5" s="149" t="s">
        <v>405</v>
      </c>
      <c r="Q5" s="149">
        <v>0</v>
      </c>
      <c r="R5" s="149" t="s">
        <v>387</v>
      </c>
      <c r="S5" s="149">
        <v>0.3</v>
      </c>
      <c r="T5" s="149" t="s">
        <v>406</v>
      </c>
      <c r="U5" s="149">
        <v>0.4</v>
      </c>
      <c r="V5" s="150" t="s">
        <v>407</v>
      </c>
      <c r="W5" s="153" t="s">
        <v>380</v>
      </c>
      <c r="X5" s="159">
        <v>0.5</v>
      </c>
      <c r="Y5" s="172" t="s">
        <v>408</v>
      </c>
      <c r="Z5" s="163" t="s">
        <v>379</v>
      </c>
      <c r="AA5" s="160">
        <v>0.5</v>
      </c>
      <c r="AB5" s="181" t="s">
        <v>409</v>
      </c>
      <c r="AC5" s="184" t="s">
        <v>379</v>
      </c>
      <c r="AD5" s="198">
        <v>0.5</v>
      </c>
      <c r="AE5" s="200" t="s">
        <v>449</v>
      </c>
      <c r="AF5" s="188" t="s">
        <v>379</v>
      </c>
    </row>
    <row r="6" spans="1:32" ht="44.25" customHeight="1" x14ac:dyDescent="0.2">
      <c r="A6" s="149" t="s">
        <v>222</v>
      </c>
      <c r="B6" s="149" t="s">
        <v>342</v>
      </c>
      <c r="C6" s="149" t="s">
        <v>410</v>
      </c>
      <c r="D6" s="149" t="s">
        <v>382</v>
      </c>
      <c r="E6" s="149" t="s">
        <v>411</v>
      </c>
      <c r="F6" s="149" t="s">
        <v>342</v>
      </c>
      <c r="G6" s="149" t="s">
        <v>45</v>
      </c>
      <c r="H6" s="149" t="s">
        <v>412</v>
      </c>
      <c r="I6" s="149" t="s">
        <v>413</v>
      </c>
      <c r="J6" s="149" t="s">
        <v>60</v>
      </c>
      <c r="K6" s="149">
        <v>1</v>
      </c>
      <c r="L6" s="149">
        <v>0.6</v>
      </c>
      <c r="M6" s="149">
        <v>0.8</v>
      </c>
      <c r="N6" s="149">
        <v>1</v>
      </c>
      <c r="O6" s="149" t="s">
        <v>378</v>
      </c>
      <c r="P6" s="149"/>
      <c r="Q6" s="149">
        <v>0.33</v>
      </c>
      <c r="R6" s="149" t="s">
        <v>414</v>
      </c>
      <c r="S6" s="149">
        <v>0.52</v>
      </c>
      <c r="T6" s="149" t="s">
        <v>415</v>
      </c>
      <c r="U6" s="149">
        <v>0.6</v>
      </c>
      <c r="V6" s="150" t="s">
        <v>416</v>
      </c>
      <c r="W6" s="152" t="s">
        <v>380</v>
      </c>
      <c r="X6" s="159">
        <v>0.65</v>
      </c>
      <c r="Y6" s="158" t="s">
        <v>417</v>
      </c>
      <c r="Z6" s="163" t="s">
        <v>379</v>
      </c>
      <c r="AA6" s="174" t="s">
        <v>418</v>
      </c>
      <c r="AB6" s="182" t="s">
        <v>419</v>
      </c>
      <c r="AC6" s="173" t="s">
        <v>379</v>
      </c>
      <c r="AD6" s="156">
        <v>0.75</v>
      </c>
      <c r="AE6" s="200" t="s">
        <v>420</v>
      </c>
      <c r="AF6" s="189" t="s">
        <v>380</v>
      </c>
    </row>
    <row r="7" spans="1:32" s="145" customFormat="1" ht="44.25" customHeight="1" x14ac:dyDescent="0.2">
      <c r="A7" s="149" t="s">
        <v>222</v>
      </c>
      <c r="B7" s="149" t="s">
        <v>39</v>
      </c>
      <c r="C7" s="149" t="s">
        <v>224</v>
      </c>
      <c r="D7" s="149" t="s">
        <v>382</v>
      </c>
      <c r="E7" s="149" t="s">
        <v>421</v>
      </c>
      <c r="F7" s="149" t="s">
        <v>342</v>
      </c>
      <c r="G7" s="149" t="s">
        <v>93</v>
      </c>
      <c r="H7" s="157" t="s">
        <v>422</v>
      </c>
      <c r="I7" s="149" t="s">
        <v>423</v>
      </c>
      <c r="J7" s="149" t="s">
        <v>60</v>
      </c>
      <c r="K7" s="149">
        <v>1</v>
      </c>
      <c r="L7" s="149">
        <v>0.4</v>
      </c>
      <c r="M7" s="149">
        <v>0.8</v>
      </c>
      <c r="N7" s="149">
        <v>1</v>
      </c>
      <c r="O7" s="149" t="s">
        <v>378</v>
      </c>
      <c r="P7" s="149" t="s">
        <v>424</v>
      </c>
      <c r="Q7" s="149">
        <v>0.25</v>
      </c>
      <c r="R7" s="149" t="s">
        <v>425</v>
      </c>
      <c r="S7" s="149">
        <v>0.36</v>
      </c>
      <c r="T7" s="149" t="s">
        <v>426</v>
      </c>
      <c r="U7" s="149">
        <v>0.4</v>
      </c>
      <c r="V7" s="150" t="s">
        <v>427</v>
      </c>
      <c r="W7" s="152" t="s">
        <v>380</v>
      </c>
      <c r="X7" s="159">
        <v>0.4</v>
      </c>
      <c r="Y7" s="199" t="s">
        <v>428</v>
      </c>
      <c r="Z7" s="163" t="s">
        <v>379</v>
      </c>
      <c r="AA7" s="176">
        <v>0.5</v>
      </c>
      <c r="AB7" s="178" t="s">
        <v>429</v>
      </c>
      <c r="AC7" s="185" t="s">
        <v>380</v>
      </c>
      <c r="AD7" s="198">
        <v>0.6</v>
      </c>
      <c r="AE7" s="201" t="s">
        <v>450</v>
      </c>
      <c r="AF7" s="189" t="s">
        <v>380</v>
      </c>
    </row>
    <row r="8" spans="1:32" s="145" customFormat="1" ht="44.25" customHeight="1" x14ac:dyDescent="0.2">
      <c r="A8" s="149" t="s">
        <v>222</v>
      </c>
      <c r="B8" s="149" t="s">
        <v>39</v>
      </c>
      <c r="C8" s="149" t="s">
        <v>224</v>
      </c>
      <c r="D8" s="149" t="s">
        <v>382</v>
      </c>
      <c r="E8" s="157" t="s">
        <v>430</v>
      </c>
      <c r="F8" s="149" t="s">
        <v>342</v>
      </c>
      <c r="G8" s="149" t="s">
        <v>93</v>
      </c>
      <c r="H8" s="149" t="s">
        <v>431</v>
      </c>
      <c r="I8" s="149" t="s">
        <v>432</v>
      </c>
      <c r="J8" s="149" t="s">
        <v>60</v>
      </c>
      <c r="K8" s="149">
        <v>1</v>
      </c>
      <c r="L8" s="149">
        <v>0.3</v>
      </c>
      <c r="M8" s="149">
        <v>0.7</v>
      </c>
      <c r="N8" s="149">
        <v>1</v>
      </c>
      <c r="O8" s="149" t="s">
        <v>378</v>
      </c>
      <c r="P8" s="149" t="s">
        <v>433</v>
      </c>
      <c r="Q8" s="149">
        <v>0.1</v>
      </c>
      <c r="R8" s="149" t="s">
        <v>434</v>
      </c>
      <c r="S8" s="149">
        <v>0.2</v>
      </c>
      <c r="T8" s="149" t="s">
        <v>435</v>
      </c>
      <c r="U8" s="149">
        <v>0.3</v>
      </c>
      <c r="V8" s="150" t="s">
        <v>436</v>
      </c>
      <c r="W8" s="152" t="s">
        <v>380</v>
      </c>
      <c r="X8" s="159">
        <v>0.4</v>
      </c>
      <c r="Y8" s="199" t="s">
        <v>437</v>
      </c>
      <c r="Z8" s="163" t="s">
        <v>379</v>
      </c>
      <c r="AA8" s="177">
        <v>0.45</v>
      </c>
      <c r="AB8" s="179" t="s">
        <v>438</v>
      </c>
      <c r="AC8" s="186" t="s">
        <v>380</v>
      </c>
      <c r="AD8" s="198">
        <v>0.55000000000000004</v>
      </c>
      <c r="AE8" s="200" t="s">
        <v>439</v>
      </c>
      <c r="AF8" s="189" t="s">
        <v>380</v>
      </c>
    </row>
    <row r="9" spans="1:32" s="145" customFormat="1" ht="44.25" customHeight="1" x14ac:dyDescent="0.2">
      <c r="A9" s="149" t="s">
        <v>222</v>
      </c>
      <c r="B9" s="149" t="s">
        <v>342</v>
      </c>
      <c r="C9" s="149" t="s">
        <v>342</v>
      </c>
      <c r="D9" s="149" t="s">
        <v>382</v>
      </c>
      <c r="E9" s="157" t="s">
        <v>440</v>
      </c>
      <c r="F9" s="149" t="s">
        <v>343</v>
      </c>
      <c r="G9" s="149" t="s">
        <v>93</v>
      </c>
      <c r="H9" s="149" t="s">
        <v>440</v>
      </c>
      <c r="I9" s="149" t="s">
        <v>441</v>
      </c>
      <c r="J9" s="149" t="s">
        <v>60</v>
      </c>
      <c r="K9" s="149">
        <v>1</v>
      </c>
      <c r="L9" s="149">
        <v>0.25</v>
      </c>
      <c r="M9" s="149">
        <v>0.5</v>
      </c>
      <c r="N9" s="149">
        <v>0.25</v>
      </c>
      <c r="O9" s="149" t="s">
        <v>378</v>
      </c>
      <c r="P9" s="149"/>
      <c r="Q9" s="149"/>
      <c r="R9" s="149"/>
      <c r="S9" s="149">
        <v>0.1</v>
      </c>
      <c r="T9" s="149" t="s">
        <v>442</v>
      </c>
      <c r="U9" s="149">
        <v>0.25</v>
      </c>
      <c r="V9" s="150" t="s">
        <v>443</v>
      </c>
      <c r="W9" s="152" t="s">
        <v>380</v>
      </c>
      <c r="X9" s="160">
        <v>0.3</v>
      </c>
      <c r="Y9" s="199" t="s">
        <v>444</v>
      </c>
      <c r="Z9" s="163" t="s">
        <v>379</v>
      </c>
      <c r="AA9" s="177">
        <v>0.4</v>
      </c>
      <c r="AB9" s="179" t="s">
        <v>445</v>
      </c>
      <c r="AC9" s="186" t="s">
        <v>380</v>
      </c>
      <c r="AD9" s="198">
        <v>0.7</v>
      </c>
      <c r="AE9" s="200" t="s">
        <v>446</v>
      </c>
      <c r="AF9" s="189" t="s">
        <v>380</v>
      </c>
    </row>
    <row r="10" spans="1:32" ht="13.5" customHeight="1" x14ac:dyDescent="0.2">
      <c r="H10" s="145"/>
    </row>
    <row r="11" spans="1:32" ht="13.5" customHeight="1" x14ac:dyDescent="0.2">
      <c r="H11" s="145"/>
    </row>
    <row r="12" spans="1:32" ht="13.5" customHeight="1" x14ac:dyDescent="0.2">
      <c r="H12" s="145"/>
    </row>
  </sheetData>
  <autoFilter ref="A2:AF9" xr:uid="{2A467CC6-2105-4F20-A0DC-B79E9929A506}"/>
  <mergeCells count="2">
    <mergeCell ref="P1:W1"/>
    <mergeCell ref="X1:AF1"/>
  </mergeCells>
  <conditionalFormatting sqref="W3:W9">
    <cfRule type="containsText" dxfId="5" priority="13" operator="containsText" text="Meta no cumplida">
      <formula>NOT(ISERROR(SEARCH("Meta no cumplida",W3)))</formula>
    </cfRule>
    <cfRule type="containsText" dxfId="4" priority="14" operator="containsText" text="Meta cumplida parcialmente">
      <formula>NOT(ISERROR(SEARCH("Meta cumplida parcialmente",W3)))</formula>
    </cfRule>
    <cfRule type="containsText" dxfId="3" priority="15" operator="containsText" text="Meta cumplida">
      <formula>NOT(ISERROR(SEARCH("Meta cumplida",W3)))</formula>
    </cfRule>
  </conditionalFormatting>
  <conditionalFormatting sqref="AC6">
    <cfRule type="containsText" dxfId="2" priority="1" operator="containsText" text="Meta no cumplida">
      <formula>NOT(ISERROR(SEARCH("Meta no cumplida",AC6)))</formula>
    </cfRule>
    <cfRule type="containsText" dxfId="1" priority="2" operator="containsText" text="Meta cumplida parcialmente">
      <formula>NOT(ISERROR(SEARCH("Meta cumplida parcialmente",AC6)))</formula>
    </cfRule>
    <cfRule type="containsText" dxfId="0" priority="3" operator="containsText" text="Meta cumplida">
      <formula>NOT(ISERROR(SEARCH("Meta cumplida",AC6)))</formula>
    </cfRule>
  </conditionalFormatting>
  <dataValidations count="1">
    <dataValidation type="list" allowBlank="1" showInputMessage="1" showErrorMessage="1" sqref="AC6 W3:W9" xr:uid="{7AC30433-85E8-4D88-A4C5-117D4BE6308F}">
      <formula1>"Meta cumplida, Meta no cumplida, Meta cumplida parcialmente"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CB601F25-3150-491A-9529-D361652C7A5F}">
          <x14:formula1>
            <xm:f>Desplegables!$N$2:$N$23</xm:f>
          </x14:formula1>
          <xm:sqref>F4</xm:sqref>
        </x14:dataValidation>
        <x14:dataValidation type="list" allowBlank="1" showInputMessage="1" showErrorMessage="1" xr:uid="{46ABDB0C-65B6-4D2A-87E0-B48C7D56BEA2}">
          <x14:formula1>
            <xm:f>Desplegables!$H$2:$H$4</xm:f>
          </x14:formula1>
          <xm:sqref>G3:G6</xm:sqref>
        </x14:dataValidation>
        <x14:dataValidation type="list" allowBlank="1" showInputMessage="1" showErrorMessage="1" xr:uid="{61118FC1-EB95-49AA-945A-3E7C977B4054}">
          <x14:formula1>
            <xm:f>Desplegables!$J$2:$J$5</xm:f>
          </x14:formula1>
          <xm:sqref>A3:A6 A10:A12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3726EF928F7014287AA06C2776154CC" ma:contentTypeVersion="15" ma:contentTypeDescription="Create a new document." ma:contentTypeScope="" ma:versionID="80422fd638aa97931b4ad687e1964a99">
  <xsd:schema xmlns:xsd="http://www.w3.org/2001/XMLSchema" xmlns:xs="http://www.w3.org/2001/XMLSchema" xmlns:p="http://schemas.microsoft.com/office/2006/metadata/properties" xmlns:ns2="27bdaeda-0798-405e-81b8-67b582481f51" xmlns:ns3="16f8b2cb-aaff-490b-b112-0e3522325a8b" targetNamespace="http://schemas.microsoft.com/office/2006/metadata/properties" ma:root="true" ma:fieldsID="1100c8ed84176a17479e989d61e03be9" ns2:_="" ns3:_="">
    <xsd:import namespace="27bdaeda-0798-405e-81b8-67b582481f51"/>
    <xsd:import namespace="16f8b2cb-aaff-490b-b112-0e3522325a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element ref="ns2:MediaServiceDateTaken" minOccurs="0"/>
                <xsd:element ref="ns2:MediaServiceSearchPropertie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bdaeda-0798-405e-81b8-67b582481f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f8b2cb-aaff-490b-b112-0e3522325a8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7bdaeda-0798-405e-81b8-67b582481f51">
      <Terms xmlns="http://schemas.microsoft.com/office/infopath/2007/PartnerControls"/>
    </lcf76f155ced4ddcb4097134ff3c332f>
    <SharedWithUsers xmlns="16f8b2cb-aaff-490b-b112-0e3522325a8b">
      <UserInfo>
        <DisplayName>JENNIFER KATHERINE AVENDANO MANCERA</DisplayName>
        <AccountId>236</AccountId>
        <AccountType/>
      </UserInfo>
      <UserInfo>
        <DisplayName>CATALINA FONSECA VELANDIA</DisplayName>
        <AccountId>139</AccountId>
        <AccountType/>
      </UserInfo>
    </SharedWithUsers>
  </documentManagement>
</p:properties>
</file>

<file path=customXml/itemProps1.xml><?xml version="1.0" encoding="utf-8"?>
<ds:datastoreItem xmlns:ds="http://schemas.openxmlformats.org/officeDocument/2006/customXml" ds:itemID="{E14C9F35-B09C-4C3D-9BCD-A15AABADE6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bdaeda-0798-405e-81b8-67b582481f51"/>
    <ds:schemaRef ds:uri="16f8b2cb-aaff-490b-b112-0e3522325a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3BDE2C-4C8F-4799-BE9B-6633AC402773}">
  <ds:schemaRefs>
    <ds:schemaRef ds:uri="http://schemas.microsoft.com/sharepoint/v3/contenttype/forms"/>
  </ds:schemaRefs>
</ds:datastoreItem>
</file>

<file path=customXml/itemProps3.xml><?xml version="1.0" encoding="utf-8"?>
<ds:datastoreItem xmlns:ds="http://schemas.openxmlformats.org/officeDocument/2006/customXml" ds:itemID="{85AD4AAC-238D-47B0-BB49-03F687DBEC3A}">
  <ds:schemaRefs>
    <ds:schemaRef ds:uri="http://schemas.microsoft.com/office/2006/metadata/properties"/>
    <ds:schemaRef ds:uri="http://schemas.microsoft.com/office/infopath/2007/PartnerControls"/>
    <ds:schemaRef ds:uri="27bdaeda-0798-405e-81b8-67b582481f51"/>
    <ds:schemaRef ds:uri="16f8b2cb-aaff-490b-b112-0e3522325a8b"/>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vt:i4>
      </vt:variant>
    </vt:vector>
  </HeadingPairs>
  <TitlesOfParts>
    <vt:vector size="4" baseType="lpstr">
      <vt:lpstr>FORMULACIÓN INDICADOR</vt:lpstr>
      <vt:lpstr>Cuadro de control</vt:lpstr>
      <vt:lpstr>Desplegables</vt:lpstr>
      <vt:lpstr>Indicadores PEI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VIVIANNE BERMUDEZ FRANCO</dc:creator>
  <cp:keywords/>
  <dc:description/>
  <cp:lastModifiedBy>Microsoft Office User</cp:lastModifiedBy>
  <cp:revision/>
  <dcterms:created xsi:type="dcterms:W3CDTF">2024-02-14T15:50:12Z</dcterms:created>
  <dcterms:modified xsi:type="dcterms:W3CDTF">2025-11-05T20:27:43Z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0x01010033726EF928F7014287AA06C2776154CC</vt:lpwstr>
  </property>
  <property fmtid="{D5CDD505-2E9C-101B-9397-08002B2CF9AE}" pid="3" name="MediaServiceImageTags">
    <vt:lpwstr/>
  </property>
</Properties>
</file>