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esik\Downloads\"/>
    </mc:Choice>
  </mc:AlternateContent>
  <xr:revisionPtr revIDLastSave="0" documentId="13_ncr:1_{BED21C7F-0710-40E3-A312-A9767AA1E61C}" xr6:coauthVersionLast="47" xr6:coauthVersionMax="47" xr10:uidLastSave="{00000000-0000-0000-0000-000000000000}"/>
  <bookViews>
    <workbookView xWindow="-120" yWindow="-120" windowWidth="20730" windowHeight="11040" xr2:uid="{3577458F-C616-45FC-9618-2840F8BB96C8}"/>
  </bookViews>
  <sheets>
    <sheet name="Indicadores PES-PEI" sheetId="4" r:id="rId1"/>
    <sheet name="FORMULACIÓN INDICADOR" sheetId="1" state="hidden" r:id="rId2"/>
    <sheet name="Cuadro de control" sheetId="3" state="hidden" r:id="rId3"/>
    <sheet name="Desplegables" sheetId="2" state="hidden" r:id="rId4"/>
  </sheets>
  <definedNames>
    <definedName name="_xlnm._FilterDatabase" localSheetId="0" hidden="1">'Indicadores PES-PEI'!$A$2:$AC$26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c r="N34" i="1"/>
  <c r="N35" i="1"/>
  <c r="N37" i="1"/>
  <c r="N38" i="1"/>
  <c r="M27" i="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pendiente no seria la diferencia entre 20000 y 6760 ?</t>
      </text>
    </comment>
    <comment ref="I4" authorId="1" shapeId="0" xr:uid="{D2107451-3B6D-4FBB-BC63-6578A3E39B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solo muestra metas en 2025, esto significa que solo se enfocaran en este año? Qué se haría en 2026? </t>
      </text>
    </comment>
    <comment ref="K5" authorId="2" shapeId="0" xr:uid="{A6AC0FED-1B56-458C-86BF-D8DB1E22F0C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es diferente al de PND y 6G?</t>
      </text>
    </comment>
    <comment ref="I6" authorId="3" shapeId="0" xr:uid="{D79F0B3B-66C8-441E-9606-8B5458FEE927}">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6" authorId="4" shapeId="0" xr:uid="{96CA2722-8D88-4053-AEAE-25814A86E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I7" authorId="5" shapeId="0" xr:uid="{BC311298-0A6C-4CF1-B5DF-216DB238F7F3}">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7" authorId="6" shapeId="0" xr:uid="{627FA928-D2A1-4CC9-A417-E76AEF3E0D13}">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8" authorId="7" shapeId="0" xr:uid="{58AF73CF-2E37-4117-8ACC-8CAE4A7D3A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9" authorId="8" shapeId="0" xr:uid="{4F4FC24C-C96E-4B12-BB74-E46FDA4FD3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K13" authorId="9" shapeId="0" xr:uid="{59FEEBFE-221E-4FB9-BA31-4DD88BCB3947}">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solo tiene metas 2024, podría ser PAA?</t>
      </text>
    </comment>
    <comment ref="K14" authorId="10" shapeId="0" xr:uid="{FE6C2117-3E8E-401C-93C7-13D0817FD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podría desagregar en hitos y su ponderación</t>
      </text>
    </comment>
    <comment ref="K15" authorId="11" shapeId="0" xr:uid="{1E14E5E7-B068-4FC4-AEFD-D64534E60418}">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t>
      </text>
    </comment>
    <comment ref="K16" authorId="12" shapeId="0" xr:uid="{140222BA-418E-4E6B-8CED-DF1107C34F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7" authorId="13" shapeId="0" xr:uid="{97B0915A-05C3-49E6-8D08-46989D3E60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8" authorId="14" shapeId="0" xr:uid="{EF0955D3-BB63-46F0-ACFF-6638AA592A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0" authorId="15" shapeId="0" xr:uid="{2C804577-03D6-4B6A-BE46-D9425DA80B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4" authorId="16" shapeId="0" xr:uid="{4D0EA3F5-F84A-4231-AAF0-E4269FF3B40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incluir los hitos y ponderarlos</t>
      </text>
    </comment>
    <comment ref="K25" authorId="17" shapeId="0" xr:uid="{C467B02F-F955-4578-B5A2-CDDDB41A18B0}">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metas anualizadas podrían tener avances en los demás trimestres?</t>
      </text>
    </comment>
    <comment ref="K26" authorId="18" shapeId="0" xr:uid="{F8B61119-D8DD-44B6-B088-525959186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t>
      </text>
    </comment>
    <comment ref="K27" authorId="19" shapeId="0" xr:uid="{2EE27BFC-9039-45DA-A529-C10AB727F6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
</t>
      </text>
    </comment>
    <comment ref="M29" authorId="20" shapeId="0" xr:uid="{61A9F8F3-5FD1-46F0-A71D-FD9A5F02DE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
Respuesta:
    La meta podría ser 100%, porque así como está expresada, el indicador sería más de producto </t>
      </text>
    </comment>
    <comment ref="K31" authorId="21" shapeId="0" xr:uid="{2BFD9FCF-5CFF-4DD5-B2D4-47A22E96ECF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del cuatrienio?</t>
      </text>
    </comment>
    <comment ref="M31" authorId="22" shapeId="0" xr:uid="{FD00204C-229D-4300-8D62-07F3656C646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t>
      </text>
    </comment>
    <comment ref="K32" authorId="23" shapeId="0" xr:uid="{1B65B175-5142-4F09-ADB8-A40B3370D98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 la prioridad?</t>
      </text>
    </comment>
    <comment ref="I34" authorId="24" shapeId="0" xr:uid="{AB700513-D66B-42D8-8E7B-DD1B0553B3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gran meta del cuatrienio es generar la reglamentación en este tema?</t>
      </text>
    </comment>
    <comment ref="K34" authorId="25" shapeId="0" xr:uid="{70E973DB-F26C-4A60-B3E4-3C7B5205E71D}">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documentos elaborados para la reglamentación xxx</t>
      </text>
    </comment>
    <comment ref="K40" authorId="26" shapeId="0" xr:uid="{D7187CD5-A294-4304-89AF-B10D332D824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 ref="N40" authorId="27" shapeId="0" xr:uid="{9D73875D-12C7-4679-8CDC-4E90541D3291}">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la meta es solo para 2024, podría ser parte del PAA y no del PES</t>
      </text>
    </comment>
    <comment ref="K41" authorId="28" shapeId="0" xr:uid="{E87326BC-6FFE-41F4-84EF-AB692761802E}">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List>
</comments>
</file>

<file path=xl/sharedStrings.xml><?xml version="1.0" encoding="utf-8"?>
<sst xmlns="http://schemas.openxmlformats.org/spreadsheetml/2006/main" count="1539" uniqueCount="581">
  <si>
    <t>REPORTE 2024</t>
  </si>
  <si>
    <t>REPORTE 2025</t>
  </si>
  <si>
    <t>PIVOTE</t>
  </si>
  <si>
    <t>COMPONENTE PND</t>
  </si>
  <si>
    <t>TEMA</t>
  </si>
  <si>
    <t>Instrumento de Planeación</t>
  </si>
  <si>
    <t>RESULTADO</t>
  </si>
  <si>
    <t>PRIORIDAD</t>
  </si>
  <si>
    <t>TIPO DE INDICADOR</t>
  </si>
  <si>
    <t>INDICADOR</t>
  </si>
  <si>
    <t>FÓRMULA DE CÁLCULO DEL INDICADOR</t>
  </si>
  <si>
    <t>UNIDAD DE MEDIDA</t>
  </si>
  <si>
    <t>META CUATRIENIO</t>
  </si>
  <si>
    <t>META 2024</t>
  </si>
  <si>
    <t>META 2025</t>
  </si>
  <si>
    <t>META 2026</t>
  </si>
  <si>
    <t>NATURALEZA DEL INDICADOR</t>
  </si>
  <si>
    <t>AVANCE CUALITATIVO TRIM 1</t>
  </si>
  <si>
    <t>AVANCE CUANTITATIVO TRIM 2.</t>
  </si>
  <si>
    <t>AVANCE CUALITATIVO TRIM 2.</t>
  </si>
  <si>
    <t>AVANCE CUANTITATIVO TRIM 3</t>
  </si>
  <si>
    <t>AVANCE CUALITATIVO TRIM 3</t>
  </si>
  <si>
    <t>AVANCE CUANTITATIVO TRIM 4</t>
  </si>
  <si>
    <t>AVANCE CUALITATIVO TRIM 4</t>
  </si>
  <si>
    <t>BALANCE DE CUMPLIMIENTO</t>
  </si>
  <si>
    <t>AVANCE CUANTITATIVO TRIM 1</t>
  </si>
  <si>
    <t>BALANCE CUMPLIMIENTO TRIM 1 2025</t>
  </si>
  <si>
    <t>AVANCE CUANTITATIVO TRIM 2</t>
  </si>
  <si>
    <t>AVANCE CUALITATIVO TRIM 2</t>
  </si>
  <si>
    <t>BALANCE CUMPLIMIENTO TRIM 2 2025</t>
  </si>
  <si>
    <t xml:space="preserve">Energía </t>
  </si>
  <si>
    <t>Cierre de brechas energéticas</t>
  </si>
  <si>
    <t>Comunidades energéticas</t>
  </si>
  <si>
    <t>PES</t>
  </si>
  <si>
    <t>Plan 6G</t>
  </si>
  <si>
    <t>Resultado</t>
  </si>
  <si>
    <t>Comunidades Energéticas implementadas por el Gobierno</t>
  </si>
  <si>
    <t>Número de comunidades energéticas implementadas por el gobierno</t>
  </si>
  <si>
    <t xml:space="preserve">Número </t>
  </si>
  <si>
    <t>Acumulado</t>
  </si>
  <si>
    <t>✓ Logramos la expedición de la resolución 40136 "Por la cual se crea el Registro Único de Comunidades Energéticas - RUCE" y la resolución 40137  "Por la cual se definen los criterios de focalización para la orientación de recursos públicos  con destino a Comunidades Energéticas" .
✓ El 17 de mayo se realizó la inauguración de 24 Comunidades Energéticas (22 en Quibdó y 1 en Bojayá; y 1 en Ovejas,Sucre) en el corregimiento La Loma del municipio de Bojayá.,
✓ Adelantamos el primer Comité de Focalización de Comunidades Energéticas (CAPSE), donde se presentó la focalización de 2.721 comunidades que habían participado en el proceso de postulación.
✓ Tenemos identificados 400 proyectos en ejecución y finalizados con potencial de convertirse en CE (valor inversión: COP 127.427 millones).
✓ Logramos la aprobación de recursos de Fenoge por COP 418 mil millones para 1.368 CE.
✓ Presentamos ante DNP proyecto de inversión vigencia 2025 por valor de COP 1,5 billones.
✓ El Ministerio de Minas y Energía firmó junto a FENOGE y el Ministerio de Educación Nacional, un convenio de Actividad de Fomento, Promoción, Estimulo e Incentivo (AFPEI) que tiene como objetivo implementar Soluciones Individuales Solares Fotovoltaicas (SISFV) de autogeneración en Comunidades Energéticas Educativas en zonas fuera del Sistema Interconectado Nacional (SIN) por un plazo de 36 meses. El valor del convenio es por 69.120.012.796 para una generación energética estimada de 6.247 MWh/año y una reducción de emisiones de GEI de aproximadamente 12.249 toneladas CO2 eq/año.</t>
  </si>
  <si>
    <t xml:space="preserve">✓ Se inauguraron 27 Comunidades Energéticas de generación solar, híbrida y agrovoltaica en los departamentos de Guainía, Choco, La Guajira y Sucre.
✓ Se desarrollaron 4 reuniones del Comité Administrador Para Comunidades Energéticas  (CAPCE) en donde se presentaron propuestas preliminares de focalización, priorización y selección de Comunidades Energéticas, así como la socialización de resultados de análisis de data de las 17.383 comunidades postuladas. Como resultado, se obtuvo una priorización preliminar de al menos 400 comunidades. 
✓ La Comisión de Regulación de Energía y Gas (CREG) publicó en el mes de junio 2 proyectos de resolución para regular a las Comunidades Energéticas:  
1) 701 052 de 2024 “Por la cual se establecen medidas transitorias sobre las desviaciones de las plantas variables”. 
2) 701 051 de 2024 “Por la cual se armoniza la regulación para la integración de las comunidades energéticas al Sistema Energético Nacional y se dictan otras disposiciones”.
✓ Se adelantó el segundo Comité de Focalización Intersectorial para presentar la metodología y procesos de selección de las potenciales comunidades beneficiarias de recursos públicos que aspiran ser Comunidad Energética. Este Comité fue presidido por el Ministerio de Minas y Energía y contó con la participación de seis entidades de orden nacional.
✓Se identificaron 1000 potenciales comunidades qué serán beneficiadas con recursos públicos para convertirse en Comunidad Energética. Las regiones con mayor presencia de comunidades priorizadas son la región pacífica y la región caribe, específicamente en los departamentos de La Guajira, Cauca, Sucre, Cesar y Nariño.  </t>
  </si>
  <si>
    <t xml:space="preserve">✓Contamos con 104 Comunidades Energéticas en operación - Arauca (1), Atlántico (1), Bolívar (2), Cauca (1), Cesar (11), Choco (22), La Guajira (28), Guainía (3), Guaviare (2), Magdalena (1) Putumayo (15), Risaralda (12), San Andrés y Providencia (1), Sucre (2), Tolima (1) y Vichada (1).
✓Se registraron las primeras 4 comunidades energéticas hospitalarias; una en San Andrés con 361 beneficiarios reportados y tres en Valledupar con aproximadamente 801 beneficiarios,​
✓Se firmó un acuerdo interinstitucional con el Ministerio de Educación, por un total de 69.087 Millones de pesos, donde el Ministerio de Educación aportará 20.000 millones de pesos y FENOGE el restante, para la implementación 1.060 comunidades energéticas educativas con soluciones solares fotovoltaicas
✓Se firmaron tres convenios interadministrativos con las gobernaciones de Sucre, Córdoba y Cundinamarca para implementar políticas públicas de transición energética que permitan apalancar la estrategia de Comunidades Energéticas. 
✓Se inauguró 1 proyecto solar penitenciario con la instalación de 402 paneles solares, generando ahorros cercanos a los 17 millones de pesos mensuales y disminuyendo un 32% el consumo de energía y beneficiando a 1.088 privados de la libertad, este proyecto está en proceso de inclusión en la estrategia de Comunidades energéticas. 
</t>
  </si>
  <si>
    <t>✓ Contamos con 753 comunidades energéticas educativas priorizadas en el marco del convenio con el Ministerio de Educación y el FENOGE. ​
✓Contamos con 222 Comunidades Energéticas en operación - Arauca (1), Atlántico (3), Cesar (2), Choco (23), La Guajira (149), Guainía (2), Magdalena (7) Putumayo (15), Risaralda (12), San Andrés y Providencia (1), Sucre (1), Tolima (1), Vale del Cauca (1), Santander (4), y Tolima (1).​
✓Avanzamos en los lineamientos de estructuración de 10 proyectos tipo de soluciones energéticas (8 soluciones fotovoltaicas de agrupaciones de viviendas y con equipamientos; y 2 soluciones con biogás, una comunitaria y otra individual)​.
✓Expedimos la Resolución unificada de Comunidades Energéticas 40509 de 2024 que reglamenta el Registro de Comunidades Energéticas – RCE y se definen criterios de focalización y priorización para la orientación de recursos públicos con destino a Comunidades Energéticas.​</t>
  </si>
  <si>
    <t>Meta cumplida parcialmente</t>
  </si>
  <si>
    <t>✓ Se trabajó en la creación de la primera comunidad energética para el corregimiento de El Plateado, municipio de Argelia (Cauca) para beneficiar a aproximadamente 450 familias.
✓ Se realizó mesa de trabajo con Organizaciones Sociales de Caquetá (Coordinadora Departamental de Organizaciones Sociales, Ambientales y Campesinas del Caquetá), en la que se presentó la Estrategia de Comunidades Energéticas, los avances en los municipios de interés y se definió una ruta de trabajo con las comunidades que representan.
✓ Se realizó mesa de trabajo con el comité de impulso de la mesa de víctimas de El Salado, proceso priorizado dentro de la Estrategia de Comunidades Energéticas en el departamento de Bolívar. La visita se realizó en atención a requerimiento realizado por la presidencia por medio de comunicación oficial al Ministerio de Minas y Energía. La visita se realizó del 27 al 28 de marzo.
✓ Se realizaron jornadas en Bogotá (25 marzo) y Cali (26 marzo) por parte de la CREG, en donde se discutió y socializó la regulación de Comunidades Energéticas y su integración con el Decreto 1403 de 2024 de Autogeneración Remota y productor marginal en el marco de la circular CREG 136 DE 2025.</t>
  </si>
  <si>
    <t xml:space="preserve">La Comisión de Regulación de Energía y Gas expidió la resolución 101 072 de 2025, Por la cual se armoniza la regulación para la integración de las comunidades energéticas al Sistema Energético Nacional que busca acelerar la transición energética, descentralizar el mercado y democratizar el acceso a la electricidad, generando nuevas oportunidades para los actores del sector y fomentando el desarrollo local. Además, las comunidades podrán constituirse como comercializadoras, bajo las mismas condiciones del mercado, garantizando transparencia y libre competencia. 
Se publicó a comentarios el proyecto de resolución de la primera convocatoria "Por medio de la cual se invita a la participación de la convocatoria para la estructuración, implementación y operación de soluciones tecnológicas en el marco de comunidades energéticas", junto con su Memoria Justificativa y Anexo técnico convenio interadministrativo 2025 entre el Ministerio de Minas y Energía (MME) y Operadores de Red”, esta convocatoria permitirá la implementación y masificación de la estrategia en el territorio nacional integrando las comunidades de la postulación realizada en 2024.
Se presentó oficialmente la Escuela de Formación para la Transición Energética Justa (Escuela TEJ), desde su puesta en marcha, la Escuela TEJ ha logrado un impacto significativo, representado en más de 17 mil personas que han participado en sus espacios formativos, llegando a 700 comunidades en 22 departamentos del país. 
Se firmó una alianza por la Transición Energética Justa con la alcaldía de Barrancabermeja para la construcción de la primera granja solar pública en alianza con FENOGE con una capacidad instalada proyectada de 1.000 kilovatios pico (kWp) y una generación estimada de 1.543 megavatio-hora año (MWh/año), este proyecto evitará la emisión de más de 1.044 toneladas de CO₂ al año. 
Se firmó un memorando de entendimiento con la alcaldía de Riohacha para la creación de una comunidad energética que abastecerá al mercado público de la capital guajira con fuentes no convencionales de energía renovable, con una vigencia inicial de seis meses, prorrogables, y establece una ruta de trabajo conjunta entre el ministerio y la alcaldía para materializar esta apuesta innovadora de generación comunitaria. 
Se firmo una carta de voluntades entre el Ministerio, el FENOGE y Gobernación del Cesar para impulsar la economía popular llevando energía a 100 comercios de estratos 1, 2 y 3 con el fin de reducir costos operativos, fortalecer su competitividad y mejorar la calidad del servicio. 
Se avanzó el convenio MME-MEN-FENOGE con una inversión cercana a $69.000 millones COP para beneficiar hasta 1.060 comunidades educativas y 644.000 estudiantes con energía sostenible.
Se realizaron 311 visitas focalizadas en la “Escuela de Transición Energética Justa” para capacitar y organizar a las comunidades en gestión y gobernanza energética
</t>
  </si>
  <si>
    <t xml:space="preserve">Municipios y Territorios energéticos </t>
  </si>
  <si>
    <t>Municipios energéticos implementados</t>
  </si>
  <si>
    <t>Número de municipio energéticos implementados</t>
  </si>
  <si>
    <t>Se generará reporte a partir del segundo trimestre de 2024</t>
  </si>
  <si>
    <t>✓Se publicó la iniciativa en la página web del Ministerio de Minas y Energía y estuvo activa hasta el 31 de mayo de 2024. Los datos obtenidos con este cierre de las postulaciones arrojaron 644 registros, correspondientes a 427 municipios interesados en implementar proyectos energéticos.
✓ Se adelantó la estructuración a nivel de ingeniería básica de proyectos basados en sistemas solares fotovoltaicos de diferentes potencias, entre los cuales se destacan las canchas energéticas y las granjas solares agrovoltaicas, cada una con capacidad y alcance diferente.
✓ Se avanzó en la definición de criterios que permitan la focalización y la priorización de la formulación, estructuración, financiamiento, implementación de los proyectos y su debido acompañamiento, para lo cual se expedirá la reglamentación respectiva en garantía de los principios que orientan a la administración pública.
✓ Se realizaron 39 visitas ténicas a lotes correspondientes a 37 municipios postulados a la estrategia de Territorios Energéticos. Del total de lotes visitados se identifican 18 lotes viables técnicamente y 7 lotes que deben surtir un análisis respecto a las condiciones existentes. 
✓ Se identificó como fuente de financiación nacional los programas “PEECES” y “Techos”, los cuales están siendo ejecutados por El Fondo de Energías No Convencionales y Gestión Eficiente de la Energía – (FENOGE) y con los que se podrá financiar un aproximado de 18 Territorios Energéticos.
✓ Se logró la articulación con FINDETER en aras de promover la Línea de Redescuento y Crédito Directo del programa Eficiencia Energética, la cual permitirá a los Ente Territoriales acceder a la financiación con tasas compensadas para lograr la implementación de los proyectos solares agrovoltaicos en todo el país.</t>
  </si>
  <si>
    <t xml:space="preserve">✓ Se inauguró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Avanzamos en la formalización de este proceso.
✓ Se realizaron visitas técnicas a 58 municipios postulados en la primera convocatoria de la estrategia de los cuales, 36 predios son viables técnicamente, 16 predios no viables y 5 pendientes de revisión detallada.​
✓Se hizo lanzamiento de la segunda convocatoria de Municipios y Territorios Energéticos con financiación a través de la línea de crédito de FINDETER, a la fecha se tienen registrados 29 municipios. Actualmente, el equipo se encuentra en revisión y análisis de la información primaria de los registros.​
</t>
  </si>
  <si>
    <t xml:space="preserve">✓Inauguramos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
✓ Lanzamos la segunda convocatoria de Municipios y Territorios Energéticos con financiación a través de la línea de crédito de FINDETER, a la fecha se tienen 107 postulaciones registradas. De estas postulaciones, de acuerdo con revisiones primarias, se observa una prefactibilidad en 47. Se han sostenido veinticuatro (24) mesas de trabajo con los alcaldes con el fin de socializar la estrategia y el mecanismo de financiación. De los cuales, nueve (9) están posiblemente interesados en financiar con FINDETER.​
✓ 6 Territorios Energéticos se encuentran en implementación (obras en desarrollo) financiadas a través de FENOGE por medio del proyecto Energía Solar para Población Vulnerable (Tierralta – Córdoba, Arroyohondo – Bolívar, ​San Antonio De Palmito – Sucre,               Maicao - La Guajira, Repelón – Atlántico, Pailitas - Cesar​). </t>
  </si>
  <si>
    <t>Meta no cumplida</t>
  </si>
  <si>
    <t xml:space="preserve">6 Territorios Energéticos en construcción
8 municipios se encuentran en análisis de factibilidad
</t>
  </si>
  <si>
    <t>✓ Continuán en implementación (obras en desarrollo) los 6 Territorios Energéticos  financiados a través de FENOGE por medio del proyecto Energía Solar para Población Vulnerable (Tierralta – Córdoba, Arroyohondo – Bolívar, ​San Antonio De Palmito – Sucre, Maicao - La Guajira, Repelón – Atlántico, Pailitas - Cesar​). 
✓ Se avanzan en los análisis de factibilidad de ocho(8) municipios que serán beneficarios de la implementarán de proyectos energéticos través de FENOGE por medio del proyecto Energía Solar para Población Vulnerable. Teniendo en cuenta que, se beneficiarán 14 municipios en total correspondientes a la Región Caribe. 
✓Se estructuró la metodología de focalización y priorización de Municipios y Territorios Energéticos, insumo fundamental para  la selección de los beneficiarios de recursos PGN de la estrategia en 2025.</t>
  </si>
  <si>
    <t xml:space="preserve">Continuán en implementación (obras en desarrollo) los 7 Territorios Energéticos  financiados a través de FENOGE por medio del proyecto Energía Solar para Población Vulnerable (Tierralta – Córdoba, Arroyohondo – Bolívar, ​San Antonio De Palmito – Sucre, Maicao - La Guajira, Repelón – Atlántico, Tamalameque - Cesar​, Cabo de la Vela - La Guajira).
Se avanzan en los análisis de factibilidad de 7 municipios que serán beneficarios de la implementarán de proyectos energéticos través de FENOGE por medio del proyecto Energía Solar para Población Vulnerable. Teniendo en cuenta que, se beneficiarán 14 municipios en total correspondientes a la Región Caribe.
Se avanzan en los análisis de factibilidad de 25 posibles municipios que serán beneficarios de la implementarán de proyectos energéticos a través del recurso de Comunidades Energéticas, que se prevé inicien ejecución en el último trismestre de la vigencia 2025.
Se implementan 3 terirorios energéticos en: Tierrlata, ⁠San Antonio de Palmito y  ⁠Arroyohondo </t>
  </si>
  <si>
    <t>Generación de energía a partir de FNCER</t>
  </si>
  <si>
    <t>FNCER</t>
  </si>
  <si>
    <t xml:space="preserve">Proyectos FNCER a gran escala </t>
  </si>
  <si>
    <t>Nueva capacidad FNCER en la matriz eléctrica del país (En operación y declarada en pruebas)</t>
  </si>
  <si>
    <t>MW</t>
  </si>
  <si>
    <t xml:space="preserve"> Alcanzamos en el primer trimestre del del presente año  208, 65 MW de fuentes solar: 
✓ En el período comprendido entre agosto 2022 y Marzo 2024, este gobierno ha adicionado 529,5 megaviatios (MW) y se encuentran declarados 1048,08 megaviatios (MW) en pruebas en el Sistema Interconectado Nacional, para un total de 1.578,17megaviatios (MW).
✓ Nueva capacidad de FNCER y de soluciones tipo híbrido en ZNI, de 23,73 MW en el primer trimestre del año en curso.
✓ Continuamos realizando acercamiento con actores relevantes para acompañar y destrabar cuellos de botella en el desarrollo de los proyectos (XM, DANCP, MinAmbiente, ANLA, ASOCARS, Mindefensa).</t>
  </si>
  <si>
    <t>1726,71</t>
  </si>
  <si>
    <t xml:space="preserve">✓ El sistema eléctrico nacional alcanzó a superar 1 GW en operación comercial de Fuentes No Convencionales de Energía Renovable FNCER. El logro se concretó con la entrada en operación comercial de los proyectos Solares La Loma (150 MW) y Fundación (90 MW) promovidos por ENEL.
✓ Se encuentran declarados en Pruebas en el Sistema Interconectado Nacional: 8 proyectos de Energía Solar por 514,68 (MW), 1 proyecto de Pequeñas Centrales Hidroeléctricas PCH por 10,50 (MW) y 2 proyectos Eólicos por 31,90 (MW). </t>
  </si>
  <si>
    <t xml:space="preserve">
1.764,06</t>
  </si>
  <si>
    <t>✓ La Participación FNCER en Operación Solar y Eólico en Matriz Eléctrica es del 6,43% equivalentes a 1.339,23 (MW) Solar en Operación (Acumulativo independiente del periodo de entrada en Operación) del total de generación que son 20.817,03 (MW).
✓ Se encuentran declarados en Pruebas en el Sistema Interconectado Nacional: 9 proyectos de Energía Solar por 520,68 (MW), 1 proyecto de Pequeñas Centrales Hidroeléctricas PCH por 10,50 (MW) y 2 proyectos Eólicos por 31,90 (MW). Suman 563,08 (MW).
✓ A la fecha se encuentran declarados en Operación: 1.173,12.
✓ Ala fecha se encuentran declarados en pruebas: 563.08.
✓ Zonas No Interconectadas: 27.86.</t>
  </si>
  <si>
    <t>En Operación: 1.871,51​
En pruebas: 185,0​
ZNI: 14.6​
Total: 2071.21 (MW)​
✓  En total la Participación FNCER en Operación Solar y Eólico en la Matriz Eléctrica es del 8,7% equivalentes a 1.871,51 (MW) Solar en Operación (Acumulativo independiente del periodo de entrada en Operación).​
✓  En noviembre entró en operación comercial el parque solar más grande del país Guayepo (370 MW). A través del 2024 ha entrado en operación los parques solares más grandes del país ​
✓  Han entrado en operación y pruebas 72 nuevos parques solares este año, distribuidos en 16 departamentos y 50 municipios con una capacidad total de generación eléctrica de 1.506,37 MW.​
✓  1.642.739 de emisiones de CO2 han sido evitadas durante este año.​
✓  Se logró obtener licencia ambiental mediante la Resolución 001060 del 7 de junio de 2024 para el segundo tramo del proyecto Colectora en La Guajira.​
✓  El IPSE ha reportado con corte a noviembre de 2024, 14,6 MW de capacidad FNCER instalada durante este gobierno en las Zonas No Interconectadas ZNI.​</t>
  </si>
  <si>
    <t>En Operación: 1,329,84
En pruebas: 720,04
ZNI: 27,86
Total: 2077,74 (MW)​
✓  Se dispone de 1869,8 MW provenientes de fuentes no convencionales de energía renovable (FNCER), sin embargo, por finalización del periodo de transición establecido en el Artículo 9 de la Resolución CREG 148 de 2021, se ha realizado el cambio de estado de "Operación" a "Pruebas" de 47 las plantas solares objeto de esta resolución, por lo tanto, la capacidad real bajo el estado de "Operacion" es de MW 1329,84 MW.
✓  En este sentido, el total la Participación FNCER en Operación Solar y Eólico en la Matriz Eléctrica es del 6,38% equivalentes a 1329,84 (MW) Solar en Operación (Acumulativo independiente del periodo de entrada en Operación).​
✓ Adicionalmente y a parte de los proyectos afectados por la Resolución CREG 148 de 2021, se reportan en pruebas diez (10) proyectos de energía solar por 121,18 MW y dos (2) proyectos eólicos por 31,9 MW, sumando un total de 153,08 MW de proyectos en pruebas con Fuentes No Convencionales de Energía Renovable (FNCER) en el Sistema Interconectado Nacional.
✓  Ademas, han entrado en operación y pruebas 16 nuevos parques solares este año, distribuidos en 8 departamentos y 11  municipios con una capacidad total de generación eléctrica de 27,93 MW.​
✓  Teniendo en cuenta los ciclos de reporte y el último periodo analizado (T2) realizadopor el IPSE, con corte al mes de junio de 2024, la capacidad instalada de fuentes no convencionales de energía y de soluciones tipo híbrido en las ZNI es de 72,15 MW. De este total entre agosto 2022 y junio 2024 han entrado en operación 27,86 MW.
✓  De acuerdo al avance total de la meta (3.000 MW), se reporta un cumplimiento del 69,26 %, esto teniendo en cuenta tanto los proyectos en operación, como aquellos que se encuentran en estado de pruebas.</t>
  </si>
  <si>
    <t>2132,8</t>
  </si>
  <si>
    <t>En Operación: 1.304,02
En pruebas: 800,92
ZNI: 27,86
Total: 2,132,80 (MW)​
Se dispone de 1.936,56 MW provenientes de Fuentes No Convencionales de Energía Renovable (FNCER), sin embargo, por finalización del periodo de transición establecido en el Artículo 9 de la Resolución CREG 148 de 2021  y el Artículo 11 de la Resolución CREG 101 -011 de 2022, se ha realizado el cambio de estado de "Operación" a "Pruebas" de 70 las plantas solares objeto de esta resolución, por lo tanto, la capacidad real en el estado de "Operación" es de MW 1304,02 MW.
✓  En este sentido, el total la Participación FNCER en Operación Solar y Eólico en la Matriz Eléctrica del SIN es del 6,29% equivalentes a 1,304,02 (MW) Solar en Operación (Acumulativo independiente del periodo de entrada en Operación).​
✓ Adicionalmente y a parte de los proyectos afectados por la Resolución CREG 148 de 2021, se reportan en pruebas catorce (14) proyectos de energía solar por 127,38 MW y tres  (3) proyectos eólicos por 41,00 MW, sumando un total de 168,38 MW de proyectos en pruebas con Fuentes No Convencionales de Energía Renovable (FNCER) en el Sistema Interconectado Nacional.
✓  Además, según datos del operador del sistema interconectado, XM, han entrado en operación y pruebas 34 nuevos parques solares este año, distribuidos en 11 departamentos y 20  municipios con una capacidad total de generación eléctrica de 111,71 MW.​
✓  Teniendo en cuenta los ciclos de reporte y el último periodo analizado (T2) realizado por el IPSE, con corte al mes de junio de 2024, la capacidad instalada de fuentes no convencionales de energía y de soluciones tipo híbrido en las ZNI es de 72,15 MW. De este total entre agosto 2022 y junio 2024 han entrado en operación 27,86 MW.
✓  De acuerdo al avance total de la meta (3.000 MW), se reporta un cumplimiento del 71,09 %, esto teniendo en cuenta tanto los proyectos en operación, como aquellos que se encuentran en estado de pruebas.</t>
  </si>
  <si>
    <t>Energía</t>
  </si>
  <si>
    <t>Costos de la energía y justicia tarifaria</t>
  </si>
  <si>
    <t>Costos de la energía y modernización del sistema eléctrico</t>
  </si>
  <si>
    <t>Porcentaje de disminución de la factura de energía eléctrica</t>
  </si>
  <si>
    <t>Porcentaje de disminución de la factura de energía eléctrica  a nivel nacional</t>
  </si>
  <si>
    <t>Porcentaje</t>
  </si>
  <si>
    <t>✓ Emitimos la resolución 40116 y el Decreto 0484 de 2024 como medidas para la reducción del costo de la energía eléctrica.
✓ Presentamos ante Presidencia el proyecto de Decreto de flexibilización de comercialización de gas destinado a plantas térmicas.
✓ Definimos agenda de medidas que tiene que regular de manera urgente la CREG para terminar de afrontar el fenómeno del niño y disminuir tarifas.
✓ Avanzamos en la consolidación de proyecto de decreto para la eficiencia tarifaria en el sector energético, a partir de las propuestas concertadas entre el MME, AIR-E, AFINIA, generadores y transmisores.
✓ Contamos con un proyecto de Ley express para la reducción del costo de energía eléctrica en la región caribe.
✓ Continuamos con el acompañamiento y seguimiento para la expedición del proyecto Decreto que está elaborando FINDETER para disponer de 1 billón adicional para aliviar la Opción Tarifaria.</t>
  </si>
  <si>
    <t>✓ Se publicó la Resolución 40225 de 2024 el 2 de julio del presente año"Por la cual se adoptan medidas para la reducción de tarifas a los usuarios regulados del servicio de energía eléctrica"     
✓ Se lograron acuerdos con el Grupo EPM y sus filiales (Afinia, Cens, Chec, Edeq, Essa y EPM) para reducir las tarifas del servicio de energía en los tres primeros estratos socio económicos.
✓ Se publicó a comentarios el  26 de julio el proyecto de decreto con FINDETER para asignar el segundo billón para los créditos de opción tarifaria.
✓ Se realizaron aproximadamente 20 mesas de trabajo con las empresas del sector para identificar medidas en línea de reducción de tarifas de los usurarios.</t>
  </si>
  <si>
    <t>✓ Se expide la Resolución 40409 del 2024 el 30 de septiembre “Por la cual se prorrogan las medidas de la Resolución 40307 de 2024” buscando de esta manera suspender la medida de limitación de suministro en el mercado eléctrico.
✓ Se expide la Resolución 40410 del 2024 el 30 de septiembre “Por la cual se modifica la Resolución 40330 de 2024, mediante la cual se adoptan medidas transitorias sobre las exportaciones de electricidad con el fin de garantizar el suministro para la demanda nacional” buscando de esta manera suspender las exportaciones de energía eléctrica, con el fin de cubrir las necesidades de la demanda nacional.
✓ La CREG emitió la resolución 101 053 de 2024 el 23 de septiembre “Por la cual se establecen medidas transitorias para autorizar la entrega de excedentes de generación de energía al Sistema Interconectado Nacional (SIN)”.
✓ La CREG emitió la resolución 101 054 de 2024 el 26 de septiembre “Por la cual se establece un programa transitorio para la participación activa de la demanda en la bolsa de energía”.
✓ La CREG emitió la resolución 101 055 de 2024 el 26 de septiembre “Por la cual se complementa la regla de evaluación de la condición del sistema en el Estatuto para Situaciones de Riesgo de Desabastecimiento en el Mercado Mayorista de Energía establecido en la Resolución CREG 026 de 2014”.
✓ La CREG emitió el proyecto de resolución 701 068 de 2024 el 26 de septiembre “Por la cual se dictan disposiciones transitorias para las compras de energía con destino al mercado regulado y su correspondiente traslado en el componente de costo de energía (G) del costo unitario de prestación del servicio (CU)”.</t>
  </si>
  <si>
    <t>✓Se logró la disminución del 6% del pago de la factura eléctrica nacional hasta el mes de octubre.​
✓Se logró la disminución del 16% del pago de la factura eléctrica en la Región del Caribe hasta el mes de octubre.​
✓ Se realizó Reunión de Tarifas - GECELCA en MinHacienda – MinEnergía, con el fin de identificar medidas regulatorias que permitan la disminución de tarifas del mercado en general, como también en la Región Caribe. Sin embargo, se espera respuesta del Ministerio de Hacienda que determina si se cuenta con recursos para adoptar la medida.​
✓La CREG emitió la resolución 101 066 de 2024. “Por la cual se definen nuevos precios de escasez del Cargo por Confiabilidad, se hacen modificaciones a la Resolución CREG 071 de 2006 y a otras resoluciones”.</t>
  </si>
  <si>
    <t>Región Caribe: 12.62%
Nivel nacional: 2.83%</t>
  </si>
  <si>
    <t>En la región caribe se evidencia una disminución de la tarifa del 12.62% con respecto al periodo base (enero del 2024). Ahora bien, en el promedio ponderado a nivel nacional, una disminución del 2.83% con respecto a enero del año anterior.</t>
  </si>
  <si>
    <r>
      <rPr>
        <sz val="10"/>
        <color rgb="FF000000"/>
        <rFont val="Aptos Narrow"/>
      </rPr>
      <t xml:space="preserve">En la </t>
    </r>
    <r>
      <rPr>
        <b/>
        <sz val="10"/>
        <color rgb="FF000000"/>
        <rFont val="Aptos Narrow"/>
      </rPr>
      <t>región caribe</t>
    </r>
    <r>
      <rPr>
        <sz val="10"/>
        <color rgb="FF000000"/>
        <rFont val="Aptos Narrow"/>
      </rPr>
      <t xml:space="preserve"> se evidencia una disminución de la tarifa del 17.85% con respecto al periodo base (enero del 2024). Pasando de 1114 $/kWh en promedio a 916 $/kWh. Ahora bien, en el promedio ponderado a </t>
    </r>
    <r>
      <rPr>
        <b/>
        <sz val="10"/>
        <color rgb="FF000000"/>
        <rFont val="Aptos Narrow"/>
      </rPr>
      <t>nivel nacional</t>
    </r>
    <r>
      <rPr>
        <sz val="10"/>
        <color rgb="FF000000"/>
        <rFont val="Aptos Narrow"/>
      </rPr>
      <t>, una disminución del 5.29% con respecto a enero del año anterior, pasando de 957 a  906 en promedio.</t>
    </r>
  </si>
  <si>
    <t>A pesar de los avances capitalizados con las medidas implementadas. En el mes de junio se presentó un factor que afectó el comportamiento de la tarifa, se trató de un ajuste en el cálculo de las restricciones, no asociado con la operación del mercado, que ocasionaron un incremento en la tarifa, particularmente en Air-e y Enel, cercano a los 41,93 $/kWh y 36 $/kWh respectivamente, es decir, cerca del 72% y 91% respecto al mes inmediatamente anterior. No obstante, se espera que este valor se normalice en el cálculo de las tarifas del mes de julio. Por parte de AFINIA se observa un incremento en la componente de distribución cercano a los 71$/kWh pasando de 117 $/kWh a 187.68 $/kWh.
De otro lado, en los meses de abril y mayo se realiza cambio de enfoque por un esquema en el que los estratos 4, 5, 6, comerciales e industriales regulados asuman los saldos de OT a nivel nacional. Este lineamiento se presenta a través de proyecto de ley.
Respecto a esto actualmente el proyecto de Ley ya se encuentra publicado en la página web del Ministerio y se inició proceso de socialización a la comunidad el 26 de junio en la ciudad de Valledupar. Con base en la realimentación de la Comunidad, se eliminará la obligación del estrato 4 para aportar a la solución y se estudia la posibilidad de incluir los usuarios no regulados
De acuerdo con el cronograma se espera continuar en las ciudades de Santa Marta, Medellín, Antioquia y Popayán.
Finalmente, entre los meses de mayo y junio se realizan comentarios a la nueva metodología de comercialización, proyecto de Resolución CREG 701-038 de 2024, a través del cual se prevé una disminución de la tarifa general, pero presenta riesgo para la suficiencia financiera de viarios comercializadores, particularmente, los atendidos por el Estado.</t>
  </si>
  <si>
    <t>Meta cumplida</t>
  </si>
  <si>
    <t>Seguridad y confiabilidad energética</t>
  </si>
  <si>
    <t>Termoeléctricas</t>
  </si>
  <si>
    <t>Plantas (Termos, Micay, PCH´s)</t>
  </si>
  <si>
    <t>Gestión</t>
  </si>
  <si>
    <t>Estructuración del Plan Energía Suroccidente.</t>
  </si>
  <si>
    <t>Porcentaje de avance en la consecución de financiación para la implementación de transición de termoeléctricas</t>
  </si>
  <si>
    <t>✓ Logramos que se avanzara con 6 consultorías para la factibilidad técnica y financiera de la transición justa de las centrales termoeléctricas, (3 ya están finalizadas).
✓ Tanto Gecelca como Gensa están estudiando las posibilidades de iniciar despliegues solares lo antes posible. Gensa lo esta haciendo de la mano con pequeños y medianos mineros y se espera iniciar conversaciones con las alcaldías de Paipa y Boyacá. Gecelca estudia la posibilidad de despliegue en el polígono 1 que tiene menos conflictos ambientales y esta sería la primera etapa del despliegue total de dicha empresa y se está estudiando la posibilidad de empezar con un despliegue pequeño de 10 MW o 20 MW.</t>
  </si>
  <si>
    <t xml:space="preserve">✓ Con respecto a GENSA, se logró radicar el CONPES en el DNP y se encuentra en revisión. Además, se iniciaron los estudios apoyados por Rocky Mountain Institut (RMI) para la creación del vehículo financiero óptimo para la transición energética justa.
✓ En referencia a GECELCA, se firmaron los acuerdos de confidencialidad de información con CARBON TRUST y RMI para empezar la realización de los estudios para la transición energética de las centrales termoeléctricas. ​
</t>
  </si>
  <si>
    <t>✓ Se realizó socialización a Miembros de Junta Directiva de GECELCA y GENSA sobre el alcance y entregables específicos del trabajo del cooperante Internacional Rocky Mountain Institute- RMI, relacionado con el diseño de los instrumentos financieros posibles para estas empresas. 
✓ En conjunto con Carbón Trust se inicio la revisión los estudios de prefactibilidad para Termo-Guajira.
✓ Se finalizo la primera fase del estudio del Modelo de planeación del Sistema Eléctrico como de sus resultados a 2030.</t>
  </si>
  <si>
    <t>✓  Se diseñaron los mecanismos financieros viables para la Transición Energética de GENSA y GECELCA, quedando pendientes para el primer trimestre de 2025 los Talleres de Capacitación y conocimiento de los modelos.​
✓ ​Se logró desarrollar la planeación del Sistema Eléctrico Colombiano con altos porcentajes de fuentes renovables utilizando modelos y herramientas innovadoras.​
✓ Se definió a nivel de pre factibilidad la posible Reconversión de GECELCA 3.2 y Termoguajira.​
✓ Se definió una hoja de ruta de trabajo con las organizaciones Aliadas POLEN, CIPAME y TRANSFORMA.  Sin embargo, se deberá replantear y volver a revisar de cara al 2025 y 2026 por asuntos y criterios internos de estas organizaciones.</t>
  </si>
  <si>
    <t>Se diseñaron los mecanismos financieros viables para la Transición Energética de GENSA y GECELCA, quedando pendientes para el primer trimestre de 2025 los Talleres de Capacitación y conocimiento de los modelos.​
​Se logró desarrollar la planeación del Sistema Eléctrico Colombiano con altos porcentajes de fuentes renovables utilizando modelos y herramientas innovadoras.​
Se definió a nivel de pre factibilidad la posible Reconversión de GECELCA 3.2 y Termoguajira.​
Se definió una hoja de ruta de trabajo con las organizaciones Aliadas POLEN, CIPAME y TRANSFORMA.  Sin embargo, se deberá replantear y volver a revisar de cara al 2025 y 2026 por asuntos y criterios internos de estas organizaciones.</t>
  </si>
  <si>
    <t>Estructuración y consecución de financiamiento para la red de generación de energía del Pacífico (Micay y PCH´s)</t>
  </si>
  <si>
    <t>Porcentaje de avance en la estructuración y consecución de financiamiento para la red de generación de energía del Pacífico (Micay y PCH´s)</t>
  </si>
  <si>
    <t>✓ Adelantamos el primer diagnóstico de aproximación para el desarrollo de una red de generación de energía limpia en el Pacífico.
✓ Avanzamos en relacionamiento con el embajador Jorge Rojas de Colombia en la Unión Europea, el embajador Eduardo Ávila en España para el apalancamiento de proyectos de energía renovables no convencionales y energías limpias y realizar rueda de negocios con todos los empresarios del sector energético.</t>
  </si>
  <si>
    <t>✓ Se apoyó la creación del proyecto de ordenanza Departamental del Cauca en la cual se le otorgan facultades al gobernador para la constitución de la promotora de proyectos de generación de energía del Dpto. del Cauca.
✓ Se apoyó la elaboración de los documentos técnico jurídicos para la creación de la promotora de proyectos de energía del departamento del Cauca.
✓ Se construyó la hoja de ruta para la financiación de los estudios de factibilidad técnico ambiental del proyecto Hidro Micay 800.
✓ Se logró la incorporación del proyecto Hidro Micay 800 a categoría PINES (proyectos de interés nacional estratégicos)y al CONPES PACIFICO.
✓ Se logró que el proyecto Hidro Micay 800 hiciera parte de la estrategia de desarrollo territorial Misión Cauca.
✓ Se realizó el Workshops con posibles empresas del sector energético para activar el la inversión en proyectos de generación de energía (PowerChina, China Energy, Sumitomo, otros).
✓ Se realizó un enlace con la autoridad ambiental del Departamento del Cauca para introducir en la agenda social y ambiental el proyecto Hidro Micay 800.</t>
  </si>
  <si>
    <t>✓ Se construyó el portafolio de proyectos de generación, inventario de estudios, diseños, prefactibilidad y factibilidad avanzada para centrales eléctricas de generación de energía con fuentes hídricas en el departamento del Cauca, Nariño y Choco.
✓​ Se autorizó por parte de la junta de CEDELCA para invertir recursos para la estructuración en Fase II del proyecto Arrieros de Micay.
✓ La Gobernación del Cauca en convenio con Universidad del Valle estructuró el documento demostrativo que desarrolla la pertinencia de la creación de la Empresa Energía Inteligente del Cauca - EIC, se espera que la segunda semana de septiembre la Asamblea Departamental otorgue facultades al Gobernador. ​</t>
  </si>
  <si>
    <t>✓ Logramos la posible gestión de fuentes de financiación para la preinversión del proyecto en la que participaría el FONDES, DNP, Gobernación del Cauca y Cedelca. 
✓Se dio la creación de la Promotora. ​Ordenanza No. 067 - 4 de diciembre de 2024 “Por la cual se autoriza al Gobernador del Departamento del Cauca, para crear Una sociedad de economía mixta denominada “CAUCA FUTURA S.A.”, y se dictan otras disposiciones”.​
✓Definimos la hoja de ruta para la construcción de un Plan Social para prevenir los impactos en conjunto con la Gobernación del Cauca y el Ministerio de Minas y Energía.</t>
  </si>
  <si>
    <t>Logramos la posible gestión de fuentes de financiación para la preinversión del proyecto en la que participaría el FONDES, DNP, Gobernación del Cauca y Cedelca. 
Se dio la creación de la Promotora. ​Ordenanza No. 067 - 4 de diciembre de 2024 “Por la cual se autoriza al Gobernador del Departamento del Cauca, para crear Una sociedad de economía mixta denominada “CAUCA FUTURA S.A.”, y se dictan otras disposiciones”.​
Definimos la hoja de ruta para la construcción de un Plan Social para prevenir los impactos en conjunto con la Gobernación del Cauca y el Ministerio de Minas y Energía.</t>
  </si>
  <si>
    <t>Ascenso tecnológico del sector transporte y promoción de la movilidad activa</t>
  </si>
  <si>
    <t>Electromovilidad y Reconversión vehicular</t>
  </si>
  <si>
    <t>Eficiencia Energética</t>
  </si>
  <si>
    <t>Electromovilidad</t>
  </si>
  <si>
    <t>Producto</t>
  </si>
  <si>
    <t xml:space="preserve">Número de vehículos eléctricos implementados de diferentes categorías, de bajas y cero emisiones </t>
  </si>
  <si>
    <t>✓ E-lanchas: Estructuramos la Ruta Energética Fluvial con 140 km en el de río San Juan, para embarcaciones de motor eléctrico que contempla el diseño de 4 estaciones de carga (electrolineras) beneficiando a 4 municipios de Chocó (Istimina-Bebedó-Negría-Fujiado), en el marco del "Proyecto Movimiento Pacífico". En este sentido, estructuramos la solución de 30 KW de generación de energía a partir de fuentes hídricas para dichas comunidades.
✓ E-turbinas: Así mismo, focalizamos las comunidades en ZNI, de acuerdo con la Resolución 40137 de abril de 2024. Se identificaron 28 comunidades con cobertura de solución fluvial eléctrica.
✓ E-bicis: Avanzamos en el documento de estructuración técnica sobre e-bicis y sostuvimos reuniones con proveedores de bicicletas.
✓ E-Buses + estaciones de carga: Conceptualizamos y realizamos acuerdo de trabajo con USAID y Alcaldía Local de Providencia.
✓E.-Tricis: Entregamos junto a FENOGE el primer "tuc-tuc" eléctrico en la ciudad..</t>
  </si>
  <si>
    <r>
      <rPr>
        <b/>
        <sz val="10"/>
        <color rgb="FF000000"/>
        <rFont val="Calibri Light"/>
        <family val="2"/>
        <scheme val="major"/>
      </rPr>
      <t>✓ E-lanchas:</t>
    </r>
    <r>
      <rPr>
        <sz val="10"/>
        <color rgb="FF000000"/>
        <rFont val="Calibri Light"/>
        <family val="2"/>
        <scheme val="major"/>
      </rPr>
      <t xml:space="preserve"> Se cuenta con  la solución de 30 KW de generación de energía a partir de fuentes hídricas para las comunidades.​ Además, se realizaron actividades con las comunidades del Chocó, en el marco de la Escuela TEJ, incluyendo el tema de ajuste del proyecto “Movimiento Pacífico” y la sostenibilidad del mismo. ​Se avanzó en la estructuración del proyecto, ampliando el alcance del mismo, en donde incluiremos el uso de energía para distritos mineros, principalmente en las zonas de Cauca y Nariño, y ampliamos la cobertura de 80 hogares a beneficiar 120 hogares de las comunidades de ACADESAN (Chocó) para la movilidad eléctrica y la productividad.​
</t>
    </r>
    <r>
      <rPr>
        <b/>
        <sz val="10"/>
        <color rgb="FF000000"/>
        <rFont val="Calibri Light"/>
        <family val="2"/>
        <scheme val="major"/>
      </rPr>
      <t xml:space="preserve">✓ E-movilidad: </t>
    </r>
    <r>
      <rPr>
        <sz val="10"/>
        <color rgb="FF000000"/>
        <rFont val="Calibri Light"/>
        <family val="2"/>
        <scheme val="major"/>
      </rPr>
      <t xml:space="preserve">En alianza con el FENOGE, se amplió el alcance del proyecto sobre e-movilidad, con el objetivo de incluir la gama de vehículos de 2 y 3 ruedas incluyendo: bicicletas, motos y tucs-tucs eléctricos.​
-Iniciamos la estructuración financiera de la línea de crédito para e-movilidad con los aliados estratégicos (Grupo Financiero Bicentenario y MinHacienda).​ Además, se conceptualizó un programa de crédito para electromovilidad. Se está haciendo el modelo para generar un crédito blando para electromovilidad (vehículos de 2 y 3 ruedas). 
</t>
    </r>
    <r>
      <rPr>
        <b/>
        <sz val="10"/>
        <color rgb="FF000000"/>
        <rFont val="Calibri Light"/>
        <family val="2"/>
        <scheme val="major"/>
      </rPr>
      <t xml:space="preserve">✓ E-turbinas: </t>
    </r>
    <r>
      <rPr>
        <sz val="10"/>
        <color rgb="FF000000"/>
        <rFont val="Calibri Light"/>
        <family val="2"/>
        <scheme val="major"/>
      </rPr>
      <t>Así mismo, se foalizaron las comunidades en ZNI, de acuerdo con la Resolución 40137 de abril de 2024. Se identificaron 28 comunidades con cobertura de solución fluvial eléctrica.​ Igualmente, se estructuró la solución energética basada en e-Turbinas de 5KW en arreglos desde tres e-Turbinas o más para las comunidades energéticas basadas en fuentes hídricas.</t>
    </r>
  </si>
  <si>
    <r>
      <rPr>
        <b/>
        <sz val="10"/>
        <color rgb="FF000000"/>
        <rFont val="Calibri Light"/>
        <scheme val="major"/>
      </rPr>
      <t>✓ E-lanchas:</t>
    </r>
    <r>
      <rPr>
        <sz val="10"/>
        <color rgb="FF000000"/>
        <rFont val="Calibri Light"/>
        <scheme val="major"/>
      </rPr>
      <t xml:space="preserve"> Se consolidaron los resultados de los análisis financieros para la factibilidad económica del proyecto Movimiento Pacífico, que incluye solución de movilidad eléctrica con generación hídrica para los municipios priorizados en Chocó, Valle, Cauca, Nariño y otras regiones.                                                      ✓Se avanzó en la estructuración del convenio marco con la Agencia de Renovación de territorio para la estructuración e implementación de proyectos que incorporen FNCER, aportando al fortalecimiento comunitario, al fomento de economías populares y territorios sostenibles en los municipios PDET.​
</t>
    </r>
    <r>
      <rPr>
        <b/>
        <sz val="10"/>
        <color rgb="FF000000"/>
        <rFont val="Calibri Light"/>
        <scheme val="major"/>
      </rPr>
      <t xml:space="preserve">✓E-Movilidad: </t>
    </r>
    <r>
      <rPr>
        <sz val="10"/>
        <color rgb="FF000000"/>
        <rFont val="Calibri Light"/>
        <scheme val="major"/>
      </rPr>
      <t xml:space="preserve">Se conceptualizó un programa de crédito para electromovilidad en el marco del “Pacto por el crédito”, donde se priorizaron créditos blandos con tasas compensadas para usuarios productivos para la movilidad eléctrica de 2 y 3 ruedas, orientados a la ruralidad y usos productivos.                                     ✓Se lanzó la Hoja de Ruta de Transición Energética Justa (TEJ) con un alto enfoque en energías limpias para el transporte, incluyendo movilidad eléctrica, combustible de aviación sostenibles e infraestructura de carga para la demanda nacional.                                                                                                               ✓Actualmente se cuenta con (5) cinco E-motos del proyecto con Polen – Transiciones Justas, entregadas con el MME y (1) un tuc tuc entregado junto con el Fenoge.                                                                                                         </t>
    </r>
  </si>
  <si>
    <t xml:space="preserve">✓E-lanchas (Comunidades Energéticas para la Movilidad)​
Proyecto Movimiento Pacifico: enviamos al FENOGE el 29 de noviembre el proyecto estructurado, con el fin de realizar una revisión de los componentes del documento, anexos técnicos y anexos jurídicos.​
​✓E-Buses​
Se dio asistencia técnica mediante un curso para dos empresas con el objetivo de  electrificar transporte especial (buses de turismo, buses intermunicipales y buses escolares). ​
✓E-Movilidad:​
Se estableció mesa de trabajo con la Financiera Nacional de Desarrollo (FDN) para identificar la potencial financiación de infraestructura de carga.​
✓ Infraestructura de carga: ​
Formulación de la política pública para acelerar la estandarización y el  despliegue de la infraestructura de carga eléctrica: </t>
  </si>
  <si>
    <t>Junto con DNP y Ministerio de Transporte se desarrolló un análisis que consolida información técnica, operativa y de consumo energético que permite estimar las necesidades anuales de energía para una implementación gradual de buses eléctricos.</t>
  </si>
  <si>
    <t>Nuevas estaciones de carga eléctrica (conectores) y electrolineras</t>
  </si>
  <si>
    <t>Número de nuevas estaciones de carga eléctrica (conectores) y electrolineras</t>
  </si>
  <si>
    <t xml:space="preserve">✓ Inauguramos primera estación de carga compartida de vehículos eléctricos en Mingueo, La Guajira.
✓ Expedimos resolución para "Interoperabilidad de infraestructura de carga para vehículos eléctricos".
✓ Realizamos el modelado de electrificación de ruta Bogotá-Cali (464 km) con estaciones de carga para vehículos eléctricos (electrolineras). 
✓ Generamos el mecanismos de financiación para estructura de carga, a través del documento de consultoria de Deloitte "Mecanismos financieros para apoyar la infraestructura de movilidad eléctrica en Colombia". </t>
  </si>
  <si>
    <t>✓  Se generó el documento de estructuración técnica para vehículos de 2 y 3 ruedas y estaciones de carga para el desarrollo del programa para ascenso tecnológico de vehículos livianos. El documento se envió como propuesta para temas de cooperación internacional: 10 estaciones de carga y 4MCH.​
✓ Se publicó la versión final de la resolución para "Interoperabilidad de infraestructura de carga para vehículos eléctricos".​
✓ Se generó el documento "Mecanismos financieros para apoyar la infraestructura de movilidad eléctrica en Colombia", a través de Banco Mundial y Deloitte. ​
✓ Se está formulando el documento sobre la "Estrategia Nacional  para el despliegue de infraestrutura de carga" con el apoyo de la CEPAL.
✓ Se estructuró el análisis técnico, jurídico, social y financiero del documento de "Estrategia Nacional  para el despliegue de infraestructura de carga“, el cual se presentará a  la junta directiva de COMCE (Confederación de Distribuidores Minoristas de Combustibles y Energéticos) para poder acceder  a los recursos del piloto de estaciones de energía. ​El 17/Jul presentamos el proyecto a la junta directiva, tuvo voto favorable, por lo cual se aprobó el presupuesto para dos estaciones de carga. 
✓ Para determinar la ubicación de las estaciones, se realizó una ruta previa en vehículo de combustión en la "Ruta Energética" (Bogotá-CaliI, reconociendo las estaciones habilitadas. La ubicación será: Carretera Girardot-Ibagué, y  Calarcá-Quindío (en el asceonso a La Línea). 
✓ Se están desarrollando los términos de referencia con el Banco Mundial, como insumo para política pública para la estandarización de conectores del sistema de transporte público.</t>
  </si>
  <si>
    <r>
      <rPr>
        <b/>
        <sz val="10"/>
        <color rgb="FF000000"/>
        <rFont val="Calibri Light"/>
        <scheme val="major"/>
      </rPr>
      <t>✓ Infraestructura de carga</t>
    </r>
    <r>
      <rPr>
        <sz val="10"/>
        <color rgb="FF000000"/>
        <rFont val="Calibri Light"/>
        <scheme val="major"/>
      </rPr>
      <t>: 
✓ Se inició la construcción de una estación de energía en la ruta del cambio Bogotá-Cali, en una estación de servicio de combustibles fósiles en la Línea – Cajamarca.​
✓ Se construyeron tres (3) estaciones de energía en el Ministerio de Minas y Energía, en el marco de la Transición Energética de la flota de vehículos de la institución, adicionalmente se inaguró (1) una estación de carga compartida de vehículos eléctricos en Mingueo, La Guajira</t>
    </r>
  </si>
  <si>
    <t>✓ Se inauguró durante COP16 la primera ruta de larga distancia Bogotá-Cali para movilidad eléctrica en el marco de la COP16, con 2 estaciones de en estaciones de servicio de combustibles, como parte de la transición energética de los hidrocarburos , una en Cajamarca y  otra en Buga, Valle. 
✓ Se inauguró el proyecto de Comunidades Energéticas para la movilidad en Mingueo, La Guajira, la primera estación de carga comunitaria para motos eléctricas y retrofit.
✓ Lanzamos y publicamos la ”Estrategia Nacional de Infraestructura de Carga” en la Feria de Economías para la vida -FEV.
✓ Publicamos la resolución No. 40123 de 2024 que establece condiciones de interoperabilidad para las estaciones de carga públicas.</t>
  </si>
  <si>
    <t>Comunidades Energéticas para la Movilidad: con la implementación del proyecto piloto en el Chocó se instalarán 10 estaciones de carga o electrolinerales en la ruta fluvial del río San Juan</t>
  </si>
  <si>
    <t>Minería</t>
  </si>
  <si>
    <t>Diversificación productiva asociada a las actividades extractivas</t>
  </si>
  <si>
    <t>Normativa minera</t>
  </si>
  <si>
    <t>Política minera para el cambio</t>
  </si>
  <si>
    <t>Nuevo Marco Regulatorio para la Minería</t>
  </si>
  <si>
    <t>Radicación a Congreso de la Nueva Ley Minera consultada con sujetos étnicos</t>
  </si>
  <si>
    <t>Porcentaje de avance en la radicación a Congreso de la Nueva Ley Minera consultada con sujetos étnicos</t>
  </si>
  <si>
    <t>✓ Avanzamos con la consolidación, revisión y sistematización de comentarios de la ciudadanía en el formulario dispuesto para el documento de la Nueva Ley Minera.
✓ Adelantamos reuniones de socialización del articulado con diferentes actores sociales del sector público y privado.
✓ Avanzamos en el desarrollo de la fase de despliegue territorial de consulta previa con comunidades indígenas, conforme al cronograma concertado con la Mesa Permanente de Concertación MPC.
✓ Organizamos la primera reunión de acuerdo, con comunidades ROM.</t>
  </si>
  <si>
    <r>
      <rPr>
        <sz val="10"/>
        <color rgb="FF000000"/>
        <rFont val="Calibri Light"/>
        <family val="2"/>
        <scheme val="major"/>
      </rPr>
      <t xml:space="preserve">✓Se realizaron nuevas mesas de trabajo y reuniones con agremiaciones, organizaciones sociales y ambientales, y otros actores involucrados en el sector minero, que generaron comentarios al documento articulado de la Nueva Ley Minera.​
✓Se inició el proceso de sistematización e integración de los comentarios al articulado de la Nueva Ley Minera.
✓Se avanzó en el Proceso de Consultas Previas de la siguiente manera:​
</t>
    </r>
    <r>
      <rPr>
        <b/>
        <sz val="10"/>
        <color rgb="FF000000"/>
        <rFont val="Calibri Light"/>
        <family val="2"/>
        <scheme val="major"/>
      </rPr>
      <t xml:space="preserve">Indígenas: </t>
    </r>
    <r>
      <rPr>
        <sz val="10"/>
        <color rgb="FF000000"/>
        <rFont val="Calibri Light"/>
        <family val="2"/>
        <scheme val="major"/>
      </rPr>
      <t xml:space="preserve">Se participó en la Sesión No 3 de la MPC realizada el día 4 y 5 de junio. Allí se aprobó la solicitud de modificación del cronograma propuesto por las organizaciones debido a algunas demoras administrativas que retrasaron la realización de algunos despliegues territoriales. Se realizarán reuniones con cada organización para ajustar las enmiendas de los convenios. El 30 de junio se finalizaron los despliegues territoriales de socialización de la Nueva Ley Minera.​
</t>
    </r>
    <r>
      <rPr>
        <b/>
        <sz val="10"/>
        <color rgb="FF000000"/>
        <rFont val="Calibri Light"/>
        <family val="2"/>
        <scheme val="major"/>
      </rPr>
      <t xml:space="preserve">NARP: </t>
    </r>
    <r>
      <rPr>
        <sz val="10"/>
        <color rgb="FF000000"/>
        <rFont val="Calibri Light"/>
        <family val="2"/>
        <scheme val="major"/>
      </rPr>
      <t xml:space="preserve">Se está a la espera del giro por parte de MinHacienda, y la expedición del CDP para la disponibilidad de recursos. ​Se avanzó en la suscripción de convenios  para realizar la consulta con los pueblos Negros, Afro, Raizales y Palenqueros, luego de la autorización de recursos por un valor de  15 mil millones  de pesos.​
</t>
    </r>
    <r>
      <rPr>
        <b/>
        <sz val="10"/>
        <color rgb="FF000000"/>
        <rFont val="Calibri Light"/>
        <family val="2"/>
        <scheme val="major"/>
      </rPr>
      <t>ROM:</t>
    </r>
    <r>
      <rPr>
        <sz val="10"/>
        <color rgb="FF000000"/>
        <rFont val="Calibri Light"/>
        <family val="2"/>
        <scheme val="major"/>
      </rPr>
      <t xml:space="preserve"> El 05 y 06 de junio se realizó preconsulta en la que se fijó la ruta metodológica, y 17 de junio se desarrolló la sesión de instalación de la consulta previa.  ​​</t>
    </r>
  </si>
  <si>
    <t xml:space="preserve">✓Se continua en el ajuste al documento de articulado de la Nueva ley Minera en función de los comentarios realizados y recibidos por parte de la ciudadanía.
✓Se avanzó en el Proceso de Consultas Previas de la siguiente manera:​
✓Indígenas: en el mes de septiembre de realizó la concertación con los técnicos de la MPC y se continúa trabajando en generar espacios de diálogo de gobierno a gobierno. 
✓NARP: Se realizó el ajuste por parte del PCA del plan de mejoramiento contable y financiero previo a la firma de las partes en el mes de octubre. 
✓RROM: Se realizó la concertación y protocolización de la Ley Minera. Se esta realizando el seguimiento de los acuerdos post-consulta. </t>
  </si>
  <si>
    <t xml:space="preserve">
✓ Por primera vez se realiza consulta previa de un proyecto de ley del sector minero con los sujetos étnicos. (NARP, RROM e Indígenas) y se pone en conocimiento de la ciudadanía un proyecto de ley para comentarios.  ​</t>
  </si>
  <si>
    <t xml:space="preserve">
✓Se prevé protocolizar el acuerdo de consulta previa con comunidades NARP  y radicar el proyecto de ley en el Congreso de la República en el mes de abril del presente año. 
</t>
  </si>
  <si>
    <t xml:space="preserve">Se realizó la protocolización al acuerdo de consulta previa con comunidades NARP el día 14 de julio de 2025  y  se preve radicar el proyecto de ley en el Congreso de la República en el mes de julio del presente año. </t>
  </si>
  <si>
    <t>Adopción de actos administrativos para la transformación progresiva del sector minero</t>
  </si>
  <si>
    <t>Porcentaje de avance en la adopción de actos administrativos para la transformación progresiva del sector minero</t>
  </si>
  <si>
    <t>✓ Contamos con versión para discusión con presidencia del Decreto de Distritos Mineros Especiales para la Diversificación.
✓ Presentamos propuesta de Decreto de cierre de minas proyectado por la DME al sector minas y llevamos a cabo reuniones con la ANM, UPME y el SGC, con el objetivo de organizar el contenido del Decreto.</t>
  </si>
  <si>
    <t>✓Se cuenta con una versión para discusión con presidencia del Decreto de Distritos Mineros Especiales para la Diversificación. ​​
✓ Se ha venido trabajado en la estructuración y la elaboración de los contenidos del Decreto de Cierre de Minas para su presentación ante las entidades adscritas.
✓ En cuanto a la Nueva Política Minero Ambiental (NPMA), se definieron 13 lugares para la socialización de la NPMA:  Barrancas – La Guajira; Caucasia – Antioquia; Antioquia (Andes- Jardín – Jericó); Istmina – Chocó; Valle del Cauca (Cali); Cauca (Popayán); Los Andes – Nariño; Norte de Santander (Cúcuta); Sur de Bolívar (Santa Rosa del Sur); Socha – Boyacá; Acacías – Meta; Palermo- Huila y Mitú – Vaupés.</t>
  </si>
  <si>
    <t xml:space="preserve">✓Se expidió el Decreto 977 de 2024, respecto a la identificación, priorización, delimitación e implementación de los Distritos Mineros Especiales para la Diversificación Productiva.                          ✓Se trabajó en la estructuración y la elaboración de los contenidos del Decreto de Cierre de Minas.            </t>
  </si>
  <si>
    <t>✓ Por primera vez se realiza consulta previa de un proyecto de ley del sector minero con los sujetos étnicos. (NARP, RROM e Indígenas) y se pone en conocimiento de la ciudadanía un proyecto de ley para comentarios.  ​
✓ Adopción del Decreto 977 de 2024 en relación con la identificación, priorización, delimitación e implementación de los Distritos Mineros Especiales para la Diversificación Productiva.​
✓Se logró construir una batería de indicadores para la operatividad de la trasformación integral del sector minero a través de lo señalado por la Sentencia de Ventanilla Minera.​
✓ El Ministerio de Minas y Energía logró la articulación de la Política Pública Minera Nacional con el Plan Nacional de Desarrollo Minero, así como con los Lineamientos de Fiscalización, con lo que se avanzó en la consolidación de instrumentos sectoriales coherentes.​</t>
  </si>
  <si>
    <t xml:space="preserve">✓ El artículo 24 (Sistema Nacional de Seguridad Minera), el cual fue firmado en conjunto por los ministros de Salud, Trabajo y Minas y Energía, fue remitido a Presidencia de la República para su firma. No obstante, la Presidencia devolvió el proyecto para realizar ajustes, los cuales ya fueron incorporados. Actualmente, el proyecto se encuentra surtiendo el trámite de firmas por parte de los Ministerios de Salud y Trabajo, para remitir nuevamente a Presidencia de la República.            ✓El artículo 8 (Fondo de Fomento Minero), fue publicado para comentarios de la ciudadanía entre el 7 y el 22 de febrero de 2025. Actualmente se encuentra surtiendo la etapa de último concepto del Ministerio de Hacienda y Crédito Público, para posteriormente pasar a firmas de ministros y presidente de la República.  
✓El artículo 12 (Economía Circular), está siendo trabajado en conjunto con el Ministerio de Ambiente y Desarrollo sostenible, quienes lideran el proceso. Durante el mes pasado, se remitieron comentarios a la última versión del proyecto, a solicitud del MADS.
</t>
  </si>
  <si>
    <t xml:space="preserve">En el marco la Ley 2250 de 2022,  se esta liderando y participando en el proceso de reglamentación de los artículos 4, 5, 8, 12, 15, 20 y 24, de los cuales, a la fecha se encuentran reglamentados los artículos 4, 5 y 15. ✓ El capitulo V de recursos mineros fue reglamentado a través del Decreto 1396 de 2023: "Por el cual se reglamenta el Capítulo V de la Ley 70 de 1993, se adoptan mecanismos especiales para el fomento y desarrollo de las actividades mineras en los territorios colectivos de las comunidades negras, afrocolombianas, raizales y palenqueras, se dictan otras disposiciones, y se adiciona el Capítulo 11 al Título V de la Parte 2 del Libro 2 del Decreto 1073 de 2015 - Decreto Único Reglamentario del Sector Administrativo de Minas y Energía". ✓ El Artículo 231. Distritos Mineros para la Diversificación Productiva fue reglamentado a través de la expedición del Decreto 0977 de 2023: “Por el cual se reglamenta el artículo 231 de la Ley 2294 de 2023 y se adiciona el Capítulo 12, al Título V, de la Parte 2, del Libro 2 del Decreto 1073 de 2015, en relación con la identificación, priorización, delimitación e implementación de los Distritos Mineros Especiales para la Diversificación Productiva” ✓El Decreto 0977 de 2024 correspondiente a Distritos Mineros para la Diversificación Productiva, fue expedida la Resolución 40436 del 18 de octubre de 2024 “Por la cual se delimita el Distrito Minero Especial para la Diversificación Productiva en el Bajo Cauca Antioqueño, denominado Distrito Agrominero y Pesquero de la Subregión del Bajo Cauca Antioqueño”. </t>
  </si>
  <si>
    <t>Minerales estratégicos</t>
  </si>
  <si>
    <t>Empresa pública para el sector minero</t>
  </si>
  <si>
    <t>Consolidación de empresa pública del sector minero con estructura orgánica y presupuesto / solución comercialización minerales</t>
  </si>
  <si>
    <t>Porcentaje de avance en la discusión y viabilidad del proyecto de Ley Ecominerales en el Congreso</t>
  </si>
  <si>
    <t>✓ Propusimos cinco (5) audiencias públicas sobre el proyecto de Ley (Boyacá, Antioquia, Córdoba, Guajira y Bogotá).
✓ Realizamos la primera audiencia pública del proyecto de ley en Tunja- Boyacá con la participación de una comunidad de pequeños mineros.
✓ Construimos la ponencia en un trabajo articulado entre coordinadores ponentes, la ANM y el MME para el primer debate.</t>
  </si>
  <si>
    <t xml:space="preserve">✓ Se realizó la audiencia pública en Medellín (3/May), Planeta Rica (9/May) y en Bogotá (16/May) con la participación de una comunidad de pequeños mineros.​
✓ Se realizaron ajustes a la ponencia en conjunto con los equipos de los coordinadores ponentes en fuentes de financiación, condiciones de competitividad e igualdad y gobierno corporativo. ​
✓ Se logró que la ponencia para primer debate fuera radicada el 24/May y se avanza en la implementación de la estrategia para su aprobación. 
✓ Se logró que la iniciativa fuera aprobada en primer debate en la Comisión Primera de la Cámara de Representantes y continuara su trámite en la siguiente legislatura a partir del 20 de julio de 2024. </t>
  </si>
  <si>
    <t xml:space="preserve"> ​
✓Una vez aprobada la  iniciativa en el primer debate en la Comisión Primera de la Cámara de Representantes, se continua con el trámite en la legislatura. ​
✓Se fortaleció la exposición de motivos con enfoque económico. ​
✓Se realizó el marco metodológico y conceptual del Foro sobre empresas públicas mineras cuya realización contribuya a generar un ambiente favorable para el trámite legislativo en este segundo semestre de 2024.​</t>
  </si>
  <si>
    <t xml:space="preserve">✓ Se aprobó en la Comisión Primera de la Cámara de Representantes el proyecto de Ley por el cual se crea la Empresa Colombiana de Minerales -ECOMINERALES-, se determina su objeto, su naturaleza, su estructura orgánica y se dictan otras disposiciones. Durante este proceso se alcanzó un importante respaldo en la Comisión Primera de la Cámara, logrando una aprobación con el 93% de votos a positivos, reflejando un apoyo casi unánime por parte de los legisladores. ​
</t>
  </si>
  <si>
    <t>✓ Se aprobó en la Comisión Primera de la Cámara de Representantes el proyecto de Ley por el cual se crea la Empresa Colombiana de Minerales -ECOMINERALES-, se determina su objeto, su naturaleza, su estructura orgánica y se dictan otras disposiciones. Durante este proceso se alcanzó un importante respaldo en la Comisión Primera de la Cámara, logrando una aprobación con el 93% de votos a positivos, reflejando un apoyo casi unánime por parte de los legisladores. ​</t>
  </si>
  <si>
    <t xml:space="preserve">Se aprobó en la Comisión Primera de la Cámara de Representantes el proyecto de Ley por el cual se crea la Empresa Colombiana de Minerales -ECOMINERALES-, se determina su objeto, su naturaleza, su estructura orgánica y se dictan otras disposiciones. Durante este proceso se alcanzó un importante respaldo en la Comisión Primera de la Cámara, logrando una aprobación con el 93% de votos a positivos, reflejando un apoyo casi unánime por parte de los legisladores. 
​El 14 de mayo de 2025 se anunció en la plenaria de la Cámara de Representantes el PL 344/24C en el Orden del Día. Sin embargo, debido a la difícil agenda legislativa y la magnitud de los debates que estaban sucediendo al finalizar el periodo legislativo, no fue posible adelantar el segundo debate. ​
​
</t>
  </si>
  <si>
    <t>Porcentaje de avance en el análisis de la adquisición a través del mecanismo de enajenación temprana  de empresas mineras bajo la administración de la SAE</t>
  </si>
  <si>
    <t>✓ Remitimos manifestaciones a la Sociedad de Activos Especiales (SAE) sobre el interés del MME de adquirir las empresas CIJ.GUTIERRERZ, MEPRECOL, que estan bajo su administración.
✓ Hemos adelantado conversaciones y desplegado gestiones para conseguir recursos necesarios para viabilizar la adquisición: FRISCO, fondo paz, así como evaluar alternativas jurídicas.</t>
  </si>
  <si>
    <t>✓ Se logró comunicación con la SAE para realizar mesa de trabajo sobre la adquisición de las empresas CIJ.GUTIERRERZ, MEPRECOL, que están bajo su administración.</t>
  </si>
  <si>
    <t xml:space="preserve">
✓Se ha tenido aproximaciones y  análisis sobre el tema de  flujos de caja, teniendo en cuenta una aproximación en el subsector del oro. 
✓Se realizaron análisis preliminares de la viabilidad de la compra de la comercializadora en términos jurídicos y económicos. </t>
  </si>
  <si>
    <t xml:space="preserve">​✓Se logró realizar un análisis preliminar respecto al proceso de adquisición de comercializadora por medio de enajenación temprana. </t>
  </si>
  <si>
    <t>​✓Se logró realizar un análisis preliminar respecto al proceso de adquisición de comercializadora por medio de enajenación temprana.</t>
  </si>
  <si>
    <t>​Se logró realizar un análisis preliminar respecto al proceso de adquisición de comercializadora por medio de enajenación temprana. ✓ Debe precisarse que desde el Ministerio se han adelantado acciones tendientes a lograr intervenir la producción de oro nacional, y se han barajado otras opciones tales como: la Adquisición directa de una empresa minera bajo control de la SAE, entre ellas están CIJ Gutiérrez y MEPRECOL.  ​
​
​</t>
  </si>
  <si>
    <t>Conocimiento Geocientífico</t>
  </si>
  <si>
    <t>Plan Nacional de Conocimiento Geocientífico</t>
  </si>
  <si>
    <t>Formulación del Plan Nacional de Conocimiento Geocientífico</t>
  </si>
  <si>
    <t>Porcentaje de avance en formulación del Plan Nacional de Conocimiento Geocientífico</t>
  </si>
  <si>
    <t xml:space="preserve">✓Trabajamos de manera mancomunada con las entidades del sector y de otras instituciones claves en la formulación del Plan. 
✓Continuamos con las mesas de trabajo sistemáticamente para abordar los siguientes frentes a). Planificación y uso del suelo y subsuelo; b).  Cuidado y la gestión del agua; c). Evaluación y monitoreo de amenazas de origen geológico; d). Recursos estratégicos para la transición energética; e). Industrialización y seguridad alimentaria; f). Infraestructura pública
✓Adelantamos los siguientes temas para la formulación del Plan: 1) definición de “conocimiento” para el Plan, 2) alcances del Plan, 3) territorialización, 4) glosario del documento, 5) edición de textos.​ Consolidamos  los 32 textos de las líneas de conocimiento del Plan Nacional de Conocimiento Geocientífico. 
✓Realizamos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✓En ese sentido, diseñamos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t>
  </si>
  <si>
    <r>
      <rPr>
        <b/>
        <sz val="10"/>
        <color rgb="FF000000"/>
        <rFont val="Calibri Light"/>
        <family val="2"/>
        <scheme val="major"/>
      </rPr>
      <t xml:space="preserve">
</t>
    </r>
    <r>
      <rPr>
        <sz val="10"/>
        <color rgb="FF000000"/>
        <rFont val="Calibri Light"/>
        <family val="2"/>
        <scheme val="major"/>
      </rPr>
      <t>✓Se avanzó en la convocatoria de entidades del sector y de otras instituciones claves en la formulación e implementación del Plan. Contamos con 33 delegados/as de diferentes entidades. 
✓Se cuenta con las respuestas de 21 entidades de 75 contactadas al formulario para la construcción del PNCG. De estas respuestas trabajamos en la revisión de comentarios para el ajuste de los textos. ​
✓Se realizó la presentación de los avances PNCG con comunidades Mesa Minera Permanente del Chocó el 17 de junio.​
✓En el marco de la construcción del Plan, se realizó una mesa de trabajo el 25 de junio con la UPRA (Unidad de Planificación Rural Agropecuaria), para conocer buenas prácticas sobre el Plan Estadístico Sectorial Agropecuario.​
✓En ese sentido, se diseñó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 Se elaboraron 27 textos sobre las fichas técnicas de las líneas de conocimiento del PNCG: Planificación y uso del suelo y subsuelo; Cuidado y la gestión del agua; Evaluación y monitoreo de amenazas de origen geológico; Recursos estratégicos para la transición energética; Industrialización y seguridad alimentaria e Infraestructura pública.​
✓ Se cuenta con la estructura del texto del Plan: lineamientos generales del plan, pilares y transversalidades, misión, visión, objetivos, marco conceptual de Políticas y Acuerdos Internacionales, el capítulo de gobernanza y finalizamos el glosario del PNCG. ​
✓ Se adelantaron los siguientes temas para la formulación del Plan: 1) definición de “conocimiento” para el Plan, 2) alcances del Plan, 3) territorialización, 4) glosario del documento, 5) edición de textos.​
✓Se realizó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 El formulario es una metodología de evaluación interinstitucional para la construcción del PNCG, en donde se recibió la información generada o requerida sobre conocimiento geocientífico de las entidades y universidades.​</t>
    </r>
  </si>
  <si>
    <r>
      <rPr>
        <sz val="10"/>
        <color rgb="FF000000"/>
        <rFont val="Calibri Light"/>
        <scheme val="major"/>
      </rPr>
      <t>✓</t>
    </r>
    <r>
      <rPr>
        <b/>
        <sz val="10"/>
        <color rgb="FF000000"/>
        <rFont val="Calibri Light"/>
        <scheme val="major"/>
      </rPr>
      <t xml:space="preserve">Formulación del PNCG​
</t>
    </r>
    <r>
      <rPr>
        <sz val="10"/>
        <color rgb="FF000000"/>
        <rFont val="Calibri Light"/>
        <scheme val="major"/>
      </rPr>
      <t>✓Se finalizó la recepción de información para la construcción del PNCG recolectada con las universidades respecto a sus experiencias frente al conocimiento geocientífico ​
✓Se realizó el análisis descriptivo de la información suministrada en los 18 formularios de entidades e Instituciones de Educación Superior. ​
✓Se realizaron 4 diagnósticos para el plan: 1. diagnóstico de actores 2. diagnóstico de líneas de conocimiento 3. diagnóstico de gestión de capacidades de gestión de información 4. diagnóstico estadístico  de información geocientífica (se realizó un análisis sobre la cantidad de datos disponibles en el SGC para las diferentes temáticas -agua, suelo/subsuelo, minerales y geoamenazas- del art. 229) y se identificaron necesidades.​
✓Se continúo con el trabajo de edición de los textos de las líneas de conocimiento del PNCG.​
✓Se inició la construcción de la propuesta de Resolución para la implementación del PNCG y la recepción de información geocientífica de todas las instituciones a nivel nacional.</t>
    </r>
  </si>
  <si>
    <t>​✓ Se realizó articulación con OAJ del MME y la Oficina Jurídica del SGC, en favor de determinar qué tipo de acto administrativo sería el pertinente para adoptar el PNCG (resolución conjunta, resolución donde solo se adopte por el MME o Decreto). ​
​✓Se está realizando la validación de posibles responsables y roles dentro de ruta de implementación del PNCG.​
​✓Se está realizando la revisión final del PNCG (memoria justificativa y plan) por parte del SGC y el MME.</t>
  </si>
  <si>
    <t xml:space="preserve">​✓Se está realizando el análisis y respuesta de los comentarios de las entidades y  la ciudadanía del PNCG (plan, decreto y memoria justificativa). </t>
  </si>
  <si>
    <t xml:space="preserve">​Se ajustó la propuesta de decreto para que sea firmada únicamente por el Ministro de Minas y Energía y el Director del SGC, conforme a lo dispuesto en el artículo 229 del PND, consolidando su carácter como decreto sectorial.
Se discutió la estructura del comité interinstitucional, estableciendo la necesidad de que esté conformado por varios representantes de cada entidad identificada, con el fin de garantizar una articulación efectiva en su implementación. Para ello, se solicitó concepto técnico al SGC que sustente el número de integrantes y su justificación.
Se llevaron a cabo reuniones técnicas y jurídicas entre el MME y el SGC para definir compromisos clave relacionados con el trazador presupuestal, los lineamientos del comité interinstitucional, la ruta de implementación, la estrategia de socialización y el cronograma del trabajo entre ambas entidades.
Se propuso un cronograma con fechas estimadas para la expedición del decreto, así como para la actualización del proyecto de decreto y su memoria justificativa con las novedades surgidas a lo largo del trimestre. 
</t>
  </si>
  <si>
    <t>Presentación de Informes de Conocimiento Geocientífico del País.</t>
  </si>
  <si>
    <t xml:space="preserve">Porcentaje de avance del Informe de Conocimiento Geocientífico del País. </t>
  </si>
  <si>
    <t>✓Se inició la construcción del primero Informe del Estado Geocientífico del país, con la información provista por las entidades en el Formulario de la metodología, e información del SGC.</t>
  </si>
  <si>
    <r>
      <rPr>
        <b/>
        <sz val="10"/>
        <color rgb="FF000000"/>
        <rFont val="Calibri Light"/>
        <scheme val="major"/>
      </rPr>
      <t xml:space="preserve">✓Informe de Conocimiento Geocientífico del País​
</t>
    </r>
    <r>
      <rPr>
        <sz val="10"/>
        <color rgb="FF000000"/>
        <rFont val="Calibri Light"/>
        <scheme val="major"/>
      </rPr>
      <t>✓Se definieron los criterios para la entrega de los Informes de Conocimiento Geocientífico del país, cuya periodicidad es anual. ​
✓Se inició la construcción del primer informe de conocimiento geocientífico del país, en el cual se presentan datos estadísticos del SGC sobre el estado de disponibilidad de información de los temas claves del conocimiento geocientifico del país, y se elevan alertas frente a la disponibilidad y necesidades de información geocientífica. ​
✓Se generó la planeación de la formulación de los cuatro informes de conocimiento de las temáticas agua, geoamenazas, suelo/subsuelo y minerales.​</t>
    </r>
  </si>
  <si>
    <t>​✓Se elaboró junto con el SGC la propuesta del Plan Nacional de Conocimiento Geocientífico, propuesta de resolución conjunta y memoria justificativa que comprende un diagnóstico (informe) del conocimiento geocientífico de entidades nacionales y academia, así como veintidós (22) líneas de conocimiento para trabajar al 2034.   ​
​✓ Se orientó la gestión de información geocientífica a nivel nacional para la generación de un conocimiento sistémico y accionante que contribuya a la toma de decisiones en pro del bienestar socioambiental y el desarrollo sostenible de Colombia.​</t>
  </si>
  <si>
    <t xml:space="preserve">​✓Se está realizando el análisis y respuesta de los comentarios de las entidades y  la ciudadanía del PNCG (plan, decreto, primer informe y memoria justificativa). </t>
  </si>
  <si>
    <t>​Se ajustó la propuesta de decreto para que sea firmada únicamente por el Ministro de Minas y Energía y el Director del SGC, conforme a lo dispuesto en el artículo 229 del PND, consolidando su carácter como decreto sectorial.
Se discutió la estructura del comité interinstitucional, estableciendo la necesidad de que esté conformado por varios representantes de cada entidad identificada, con el fin de garantizar una articulación efectiva en su implementación. Para ello, se solicitó concepto técnico al SGC que sustente el número de integrantes y su justificación.
Se llevaron a cabo reuniones técnicas y jurídicas entre el MME y el SGC para definir compromisos clave relacionados con el trazador presupuestal, los lineamientos del comité interinstitucional, la ruta de implementación, la estrategia de socialización y el cronograma del trabajo entre ambas entidades.
Se propuso un cronograma con fechas estimadas para la expedición del decreto, así como para la actualización del proyecto de decreto y su memoria justificativa con las novedades surgidas a lo largo del trimestre.</t>
  </si>
  <si>
    <t>Distritos mineros/Reconversión productiva</t>
  </si>
  <si>
    <t>Minería productiva y sostenible</t>
  </si>
  <si>
    <t>Distritos Mineros</t>
  </si>
  <si>
    <t xml:space="preserve">Delimitación de Distritos para la Paz en zonas de alta presencia de la minería informal </t>
  </si>
  <si>
    <t xml:space="preserve">Número de distritos delimitados para la Paz en zonas de alta presencia de la minería informal </t>
  </si>
  <si>
    <t>Acciones transversales en los Distritos:
✓ Se suscribió el memorando de entendimiento entre la Gobernación de  Nariño y la ANM, y está en proceso de firmas el memorando de entendimiento  entre la Gobernación de Chocó y la ANM. 
✓ Se finalizó la Pre-caracterización de los siete (7) distritos mineros, con  información base secundaria de los componentes mineros, ambiental, social,  económico y productivo de los municipios que conforman los Distritos.
✓ Se realizaron ajustes al proyecto reglamentario del Art 231 del PND  con los comentarios finales de las entidades involucradas. Una vez se realicen  los últimos ajustes, se hará la publicación
✓ Publicamos para conocimiento de la ciudadanía el proyecto de resolución de delimitación del Distrito Bajo Cauca.
✓ Se contactó a los alcaldes de los 6 municipios del Distrito de Bajo Cauca, para conocer el estado actual de la inclusión del tema de Distritos 
Mineros y Comunidades Energéticas, dentro del Plan de Desarrollo Territorial
✓ Avanzamos en la articulación de oferta institucional para los distritos con FondoPaz, MinAgricultura, MinCultura, DNP, MinComercio, SENA, MinAmbiente, MinDefensa, Gobernación de Nariño, ART, ANM, SAE, ADR, Unidad Solidaria, Superfinanciera, VicePresidencia, entre otras entidades.
Distrito de Piedemonte y la Cordillera nariñense- ABADES:
✓ Se realizó el diálogo con las comunidades de estos municipios para  socializar la estrategia de distritos especiales (Municipio de Samaniego).
✓ Se articuló con organizaciones sociales de base en territorio que  permitan articular procesos de productivos en torno a actividades de  reconversión productiva.
✓ Se articuló con la Cámara de Comercio de Pasto a fin de mapear los  actores e inventario de establecimientos de comercio y sociedades presentes  en los municipios pertenecientes al distrito a fin de establecer posibles  sinergias operativas en lo que a los resultados de la implementación del 
distrito se refiere.
✓ Se convocó a los responsables de la estructuración de los Planes de  Desarrollo Territorial, de los municipios del Distrito de Piedemonte y la 
Cordillera Nariñense (Abades), Santa Cruz, Samaniego, La Llanada, AndesSotomayor y Mallama, para preparar la asistencia técnica dentro de la 
realización de la Cumbre Minera.
Distrito del Bajo Cauca (Caucasia, Cáceres, Zaragoza, Tarazá, El Bagre y  Nechí en Antioquia):
✓ Se participó en el taller “Intercambio de experiencias en la  restauración de paisajes, anfibios, bosques riparios y humedales en la región 
del bajo Cauca y La Mojana”.
✓ Se realizó una reunión con entidades territoriales de la subregión del  Bajo Cauca, para articular acciones en el marco de los planes de desarrollo 
municipales.
✓ Se contactó a los alcaldes de los 6 municipios del Distrito de Bajo  Cauca, para conocer el estado actual de la inclusión del tema de Distritos 
Mineros y Comunidades Energéticas, dentro del Plan de Desarrollo Territorial</t>
  </si>
  <si>
    <t>Acciones transversales: 
✓  Se suscribió el Memorando de Entendimiento entre la Gobernación del Chocó, la Agencia Nacional de Minería y el MME para iniciar la articulación institucional de la estrategia de DMEPDP.  
✓ Se suscribió el convenio marco entre el Servicio Nacional de Aprendizaje SENA y el MME, a través del que se busca mejorar las condiciones operativas de la actividad, formando a la comunidad minera y fortaleciendo las redes de conocimiento sectoriales e institucionales y las unidades productivas y empresas de este segmento.  
✓ Se avanzó en la definición de los componentes, actividades, presupuesto y metas en el marco de adición de recursos al convenio GGC 1035-2023 entre Colombia Productiva y la Dirección de Minería Empresarial, para articular la implementación de un programa de desarrollo socio-empresarial y el desarrollo de una estrategia de gestión de mercado de minerales. 
Acciones por Distrito:  
1. Distrito de Piedemonte y la cordillera nariñense - ABADES ​ (Santa Cruz, Samaniego, La Llanada, Mallama y Los Andes Sotomayor en Nariño): 
✓ Se desarrolló la  Cumbre Minera y Agropecuaria de la Subregión de Abades con la participación de 1.185 personas en los municipios de Samaniego, La Llanada y Mallama, Nariño
✓Se realizaron jornadas de socialización y concertación de alternativas productivas de reconversión con mineros de la vereda Aldecio de Samaniego y La Vereda Canadá de los Andes para participaron alrededor de 100 asistentes.  
2. Distrito Bajo Cauca (Caucasia, Cáceres, Zaragoza, Tarazá, El Bagre y Nechí): 
✓Se desarrolló de un espacio virtual con tres (03) asociaciones agro-mineras caracterizadas del Bajo Cauca, para dar a conocer la estrategia de reconversión productiva y revisar posibles procesos de acompañamiento con las mismas.  
✓ En coordinación con la ANM y Corantioquia, se desarrolló reunión de seguimiento a los compromisos adquiridos en los procesos de formalización minera desarrollados con el titular Mineros Aluvial S.A.S., en los que se destaca la agilización por parte de la ANM de la evaluación de los tres (03) subcontratos radicados, que benefician a ocho (08) UPM y ochenta siete (87) pequeños mineros.  
✓Se avanzó en la construcción de una estrategia para desarrollar la concertación con comunidades étnicas del Distrito Bajo Cauca, a partir de la identificación preliminar de 31 comunidades indígenas y 49 comunidades NARP. ​ 
3. Distrito Triángulo de Telembí​ (Barbacoas, Magüí y Roberto Payán en Nariño): 
✓ Se acompaño la formalización minera en Barbacoas a cuatro (04) procesos, y en el municipio de Máguí Payán a un (01) proceso.  
✓Se desarrolló la Cumbre Minera del Triángulo de Telembí realizada en el municipio de Barbacoas, Nariño con una participación de 257 personas (25 de mayo de 2024). 
4. Distrito Litoral Pacífico Caucano​ (Guapi, Timbiquí y López de Micay en Cauca); 
✓Se desarrolló la Cumbre Minera del Litoral Pacífico Caucano con 200 participantes en el municipio de Guapi, Cauca (4 de mayo de 2024). 
5. Distrito Atrato ​(Bagadó, Lloró, Atrato (Yuto), y Cértegui en Chocó): 
✓Se desarrolló la Cumbre Minero-Energética del Chocó “Distritos para la vida y la Paz” realizada el 3 de julio de 2024 en el municipio de Quibdó, Chocó con una participación de 270 personas. 
6. Distrito Norte del Cauca ​(Suárez y Buenos Aires):  
✓Se desarrolló la Cumbre Minera en el Norte del Cauca en Suárez con la participación de la Gobernación del Cauca, la Alcaldía de Suarez, la Alcaldía de Buenos Aires, la alcaldía de Santander de Quilichao y el Ministerio de Minas y Energía, en la que se socializó la estrategia de DMEPDP y los temas asociados a la formalización.  En este espacio participaron alrededor de 200 personas.</t>
  </si>
  <si>
    <t>✓ Se desarrolló una cátedra minera en conjunto con la UPME para socializar el documento de diagnóstico del distrito minero para la diversificación productiva del Bajo Cauca Antioqueño.
✓ Se articuló con la Alcaldía Municipal de Magüí Payán, la construcción de un documento de diagnóstico de la situación minera del municipio, donde se incluyen, entre otros aspectos, mineras y mineros de subsistencia con vocación para formalizarse a través de la plataforma Génesis, y mineras y mineros de pequeña escala con posibilidades de formalización a través de la figura de mediación con titulares.
✓ En coordinación con la UPME, se finalizó el diagnóstico del Distrito Minero del Triángulo del Telembí. Y el documento diagnóstico para el Distrito Minero del Piedemonte y la Cordillera Nariñense, Abades
✓ Se avanzó en la primera versión del documento diagnóstico del Distrito del Norte del Cauca en coordinación con la UPME.
✓ Se avanzó en la resolución de delimitación del Distrito Agro-Minero y Pesquero del Bajo Cauca, actualmente se encuentra en revisión y ajuste de acuerdo con los comentarios realizados por la ciudadanía.
✓ Se realizó la Expedición del Decreto 0977 de 2024 para la delimitación e implementación de los Distritos Mineros Especiales para la Diversificación Productiva
✓  Se realizó la Publicación del documento técnico “diagnóstico del Distrito Agrominero y Pesquero del Bajo Cauca”
✓  se realizaron 1.599 procesos de formalización minera, en articulación con la Agencia Nacional de Minería
✓ Se formalizaron 25 mineros a través de diferentes mecanismos de formalización en articulación con la Agencia Nacional de Minería
✓  Se realizaron 8 procesos de mediación - diálogo con titulares para avanzar en la formalización de pequeños mineros a través de subcontratos
✓  Se acompañaron 2.245 mineros y mineras conasistencia técnica en torno al desarrollo de una minería integral
✓ Se acompañaron 280 mineros y mineras para definir los grupos focales susceptibles de reconversión o empleabilidad
✓ Se desarrollaron 7 reconversatorios productivos en 10 municipios de los Distritos con el fin de realizar ejercicios de prospectiva que definan los grupos susceptibles de reconversión o empleabilidad
✓ se articuló con Banca de las Oportunidades BDO para la actualización del reporte de inclusión financiera minera -RIF en alianza con ANM y Superintendencia Financiera, para revisión de una propuesta de lineamientos de trabajo para aumentar la dinámica de la inclusión financiera en los territorios de distritos mineros.</t>
  </si>
  <si>
    <t>​✓Se expidió el Decreto 0977 de 2024 para la delimitación e implementación de los Distritos Mineros Especiales para la Diversificación Productiva.​
​✓Se delimitó el primer distrito agrominero y pesquero en Colombia en el Bajo Cauca Antioqueño. ​
​✓6 diagnósticos técnicos realizados (Distrito Bajo Cauca, ABADES, Telembí, Norte del Cauca, Valle de Cauca. San Juan). ​
​✓Se realizaron  7 cumbres mineras y espacios de socialización con más de 2.700 participantes:​
​✓475 Mineros formalizados a través de los diferentes mecanismos de formalización en articulación con la ANM.​
​✓48 Procesos de mediación- Diálogo con titulares para avanzar en la formalización de pequeños mineros a través de Subcontratos​
​✓129 Unidades Productivas Mineras (UPM) beneficiadas con asistencia técnica en función de la vocación y tránsito hacia formalización.​
​✓479 personas con acompañamiento para el fortalecimiento y estructuración de organizaciones solidarias y comunitarias, fomentando la asociatividad. ​
​✓4.000 mineros y mineras con acompañamiento y asistencia técnica entorno al desarrollo de una minería integral.​
​✓1.024 mineros  y mineras con acompañamiento técnico para definir los grupos focales susceptibles de reconversión o empleabilidad.​
​✓25 Reconversatorios productivos para atender 37 municipios de los Distritos con el fin de realizar ejercicios de prospectiva que definan los grupos focales susceptibles de reconversión o empleabilidad.​
​✓60 Proyectos estructurados para la reconversión de Mineros susceptibles de esta en el Distrito de Abades.​
​</t>
  </si>
  <si>
    <t xml:space="preserve">✓ Se publicaron 6 resoluciones de delimitación de distritos mineros para comentarios de la ciudadanía. Se recibieron un total de 196 comentarios, provenientes de 17 participantes (ciudadanos y entidades) para los proyectos de resolución publicadas: 1) Bajo Cauca Antioqueño (Modificación por inclusión del Municipio de Valdivia) 2) Piedemonte y la Cordillera Nariñense, Abades, 3) San Juan – Chocó, 4) Norte del Cauca, 5) Triangulo de Telembí y 6) Valle del Cauca.
✓Se brindó acompañamiento y asistencia con énfasis en economía solidaria y planificación estratégica a aproximadamente 137 mineros y mineras de los departamentos de Chocó, Nariño, Cauca, Valle del Cauca y Antioquia abordando los Municipios de Certegui, Unión Panamericana, Quibdó, Samaniego, Suarez, Buenos Aires, Buenaventura, Remedios, Taraza, Cáceres, Caucasia y Zaragoza.
✓  Se adelantaron acciones en conjunto con la iniciativa Suiza Oro Responsable que cuenta con el financiamiento del gobierno suizo, relacionadas con el desarrollo de encadenamientos productivos, especialmente en La Llanada, dirigido a mujeres mineras de subsistencia y de pequeña escala. 
✓ En cuanto a la formalización minera, se realizó una importante socialización de los alcances de los procesos de formalización minera y licenciamiento ambiental, dirigida a las alcaldías de Samaniego, La Llanada y Los Andes. Esta socialización permitió esclarecer los procedimientos y los beneficios de la formalización, fomentando la participación activa de los actores locales en estos procesos.
✓ Se brindó asistencia presencial con temáticas asociadas al tránsito hacia la formalización a los representantes mineros de los Municipios de Caucasia, el Bagre, Nechi, Zaragoza en el Distrito de Bajo Cauca Antioqueño con asistencia a 13 UPM con un aproximado de 385 mineros y mineras, Municipios de Condoto, Novita, En Cantón del San Pablo y Unión Panamericana en el Distrito de San Juan con asistencia a 10 UPM con un aproximado de 140 mineros y mineras y Municipio de Remedios en el Distrito de Nordeste Antioqueño con asistencia a 1 UPM con 3 mineros.
✓ Se realizó el seguimiento a los Procesos de Mediación con Titulares Mineros: Se continuó con el seguimiento a los procesos de mediación con los titulares de los proyectos mineros Aluvial, Soma Gold y Recursos Aluvial, logrando un avance importante: la radicación de dos subcontratos de formalización para el año 2024. Este es un paso fundamental para la legalización y formalización de estas actividades mineras en la región.
✓ En el municipio de Caucasia, se participó activamente en una mesa técnica ambiental liderada por el Ministerio de Ambiente, en la que se orientó a más de 40 representantes mineros sobre temas clave como la Licencia Ambiental en la pequeña minería, los determinantes ambientales y la economía circular aplicada al sector. 
✓ Se realizó una mesa de trabajo interinstitucional para atender las peticiones de la “Minga de Movilización Social Afro e Indígena por la Defensa de la Vida, el Territorio y la Paz”, con el fin de acompañar a los representantes de los consejos comunitarios que participaron en la mesa. En coordinación con la alcaldía de López de Micay, se trabaja en la construcción de una Ruta de Formalización Minera para los territorios de las comunidades afro e indígenas, buscando avanzar hacia la legalización y la regulación de las actividades mineras en estas áreas, siempre respetando los derechos territoriales y ambientales. 
</t>
  </si>
  <si>
    <t xml:space="preserve">Por temas de conceptos jurídicos entre el MME y el Ministerio del Interior sobre la expedición de las resoluciones para la delimitación de los distritos, se aplaza su actos resolutivos para agosto del presente año. Con el fin de cumplir la meta de delimitar 11 distritos mieros para la paz. Sin embargo durante este trimestre se han realizado las siguientes acciones:
1. Distrito Bajo Cauca: se brindó acompañamiento técnico, minero, ambiental y jurídico a 63 Unidades de Producción Minera (UPM), con el objetivo de iniciar su tránsito hacia la legalidad. Estas unidades proyectan beneficiar directamente a 1.253 mineros del territorio, consolidando un paso decisivo hacia una minería con enfoque de legalidad, sostenibilidad y paz territorial. 
2. Distrito Nordeste Antioqueño: se adelantaron jornadas de asistencia técnica y capacitación dirigidas a mineros artesanales de subsistencia. Estas actividades, orientadas al desarrollo de buenas prácticas minero-ambientales y a la inscripción en la plataforma Génesis, constituyen un paso fundamental para el acceso a derechos y el reconocimiento institucional de esta población históricamente marginada. Gracias a este esfuerzo, se beneficiaron mineros de los municipios de Segovia, Anorí, Amalfi y Vegachí, consolidando una base significativa de actores mineros vinculados a procesos de formalización con enfoque diferencial.
3. Distrito ABADES: 100 mineros se encuentran en procesos de formación orientados al desarrollo de habilidades blandas y técnicas, con miras a facilitar su transición hacia la reconversión laboral mediante la inserción en nuevos mercados de trabajo. Este proceso se ha desarrollado en articulación con entidades como el SENA, el Ministerio del Trabajo, las Cámaras de Comercio del departamento y mediante la elaboración de un estudio de mercado laboral que permitió consolidar bases de datos departamentales, fundamentales para la identificación de alternativas viables de reconversión.
4. Distrito Noroccidente Nariñense: Se brindó acompañamiento desde el componente técnico, minero, ambiental y jurídico a 3 Unidades de producción mineras que proyectan beneficiar a 3 mineros con vocación que buscan iniciar su tránsito a la formalización de sus actividades mineras a continuación se relacionan por municipio y por mecanismo de formalización. 
5. Distrito Triangulo de Telembi: se brindó acompañamiento integral —técnico, minero, ambiental y jurídico— a 33 Unidades de Producción Minera (UPM), beneficiando de forma directa a 63 mineros con vocación de formalización. Estas unidades se encuentran en proceso de transición hacia prácticas mineras formales, sostenibles y responsables.
6. Distrito Litoral pacífico  caucano: se realizó una caracterización territorial en la que fueron encuestados 347 mineros, de los cuales un 96,25% manifestó su interés en explorar alternativas que les permitan transformar su actividad minera hacia modelos más sostenibles y viables
7. Distrito Norte de Cauca: se trabaja estrechamente con la comunidad minera susceptible de reconversión en el municipio de Buenos Aires, la cual ha manifestado interés en avanzar hacia la formulación de un proyecto asociativo enfocado en la recuperación de prácticas agrícolas tradicionales y el fortalecimiento de la seguridad alimentaria local.
8. Distrito Atrato: Se desarrollaron procesos de sensibilización y capacitación con el objetivo de promover la inserción de la población minera de subsistencia en esquemas de economía solidaria, mediante el fomento del asociativismo y el fortalecimiento organizacional.
9. Distrito San Juan: el Ministerio llevó a cabo la socialización de su oferta institucional a través de dos (2) reconversatorios productivos en los municipios de Istmina y Unión Panamericana, con la participación de treinta y tres (33) mineros. Complementariamente, se desarrollaron talleres de orientación para la identificación de alternativas de reconversión, que contaron con la asistencia de ochenta y tres (83) mineros.
10. Distrito Valle del Cauca: se han logrado avances significativos en la socialización de la oferta institucional del Ministerio. En este marco, se llevaron a cabo tres (3) reconversatorios productivos en los municipios de Buenaventura, Dagua y Jamundí, con la participación de ciento cuarenta y dos (142) mineros, quienes conocieron alternativas sostenibles para transformar su actividad económica.
11. Distrito Occidente de Caldas: se desarrollaron acciones de sensibilización y capacitación, orientadas a promover la economía solidaria entre la población minera de subsistencia, mediante el fortalecimiento organizacional y asociativo. Estas acciones incluyeron la identificación, caracterización y selección de mineros y organizaciones con potencial para la formalización, el apoyo en la formulación de planes estratégicos, la realización de jornadas de fortalecimiento organizacional y la elaboración de modelos de documentos legales para grupos asociativos.
</t>
  </si>
  <si>
    <t xml:space="preserve">Delimitación de Distritos Mineros para la Transición Energética Justa </t>
  </si>
  <si>
    <t xml:space="preserve">Número de distritos Mineros delimitados  para la Transición Energética Justa </t>
  </si>
  <si>
    <t xml:space="preserve">✓ Articulamos acciones para promover la inclusión de los Distritos Mineros dentro los Planes de Desarrollo Territorial de las zonas identificadas.
✓ Se realizó una reunión con la Secretaría de Minas de Cundinamarca donde  se socializaron los distritos mineros y cómo podrían ser incorporados en el Plan  de Desarrollo departamental.
✓ Se priorizaron 19 municipios en Boyacá y algunos municipios por la provincia de Ubaté para la conformación de Distritos Mineros Andinos.
Nota: Ver avances de Corredor de Vida del Cesar. </t>
  </si>
  <si>
    <t>En cuanto al Distrito Minero Corredor de Vida del César: 
✓ Se avanzó en la construcción del acto administrativo para delimitar el distrito con las acciones/programas conjuntos de los otros ministerios.​
✓ Se socializó el Pacto por el Corredor de Vida con organizaciones sociales, campesinas, ambientales, sindicatos, universidades, entre otras. ​
✓ Se avanzó en los diálogos con ANM para realizar acciones conjuntas con el cierre de minas PRODECO.​
✓ Se avanzó en los espacios de diálogo con el DNP y entidades de Gobierno Nacional para la definición del CONPES de importancia estratégica.</t>
  </si>
  <si>
    <t>Distritos Zona Andina: 
✓ Se formuló la resolución de delimitación del Distrito Minero especial para la diversificación productiva "Sugamoxi-Tundama"
✓ Se realizó la caracterización de consumos energéticos de 120 titulares mineros en Boyacá, Cundinamarca, Norte de Santander y Antioquia
✓ Se acompañaron los proyectos de autogeneración en 10 títulos proveedores de carbon Gensa. La rueda de negocio logró identificar 5 potenciales proyectos de autogeneración de minas de carbón 
Corredor de Vida del Cesar
✓ Se construyó el Pacto por el Corredor de Vida del Cesar en conjunto con entidades del Gobierno Nacional, la Gobernación, las alcaldías locales y las comunidades del territorio
✓ Se priorizaron 52 comunidades energéticas para implementar en los municipios de Corredor de Vida del Cesar
✓ Se caracterizaron 22 comunidades energéticas en los municipios de Corredor de Vida del Cesar
✓ Se emitió para comentarios de la ciudadanía, el proyecto de resolución que establece una reserva ambiental temporal a las áreas estratégicas mineras bloques 19 y 20, correspondientes a las minas entregadas a PRODECO.</t>
  </si>
  <si>
    <t>✓ Se construyó el proyecto de resolución y se realizó  el diagnóstico técnico para la delimitación del Corredor de Vida del Cesar.​
✓Se avanzó en el Pacto por el Corredor de Vida del Cesar en conjunto con entidades del Gobierno Nacional, la Gobernación, las alcaldías locales y las comunidades        del territorio.​
✓500 personas sensibilizadas sobre la Estrategia de Distrito Minero del Cesar.​
✓52 comunidades energéticas para implementar en los municipios de Corredor de vida del Cesar.​
✓Se iniciaron dos cursos de formación en electricidad e instalación de sistemas solares de la mano del SENA (Cesar), con más de 50 extrabajadores mineros beneficiados.​
✓Se presentó en la COP 29 y en una misión propiciada por el gobierno de los Países Bajos a La Haya y Bruselas el portafolio de inversiones para el Corredor de Vida, consiguiendo que se priorice este proceso dentro de la agenda de financiación de la Transición Justa de Colombia.​
✓Se realizó el diagnóstico técnico y se  publicó para comentarios de la ciudadanía el proyecto de resolución para la delimitación del distrito minero de Sugamuxi- Tundama​
✓Se construyó la memoria justificativa del proyecto de resolución para la delimitación del distrito minero de Valderrama Norte. ​
✓1.686 personas sensibilizadas con la estrategia de distritos mineros en la zona andina.​
✓400 personas sensibilizadas sobre la estrategia del Distrito Minero de La Guajira.​
✓Realización de la Cumbre - Minera en la Guajira con la participación de más de 300 personas.​</t>
  </si>
  <si>
    <r>
      <rPr>
        <b/>
        <sz val="10"/>
        <color rgb="FF000000"/>
        <rFont val="Aptos Narrow"/>
      </rPr>
      <t xml:space="preserve">Corredor de vida del César
</t>
    </r>
    <r>
      <rPr>
        <sz val="10"/>
        <color rgb="FF000000"/>
        <rFont val="Aptos Narrow"/>
      </rPr>
      <t xml:space="preserve">• El 30 de diciembre de 2024 se publicó la Resolución de delimitación a comentarios de la ciudadanía 93 comentarios recibidos. Se consolidó en una matriz los comentarios recibidos, resolviendo cada uno de ellos.  Se encuentra pendiente la aprobación final de las respuestas dadas a los comentarios, con el fin de proceder con la revisión y firma final de la resolución.
No obstante, se encuentra pendiente concertación acerca de la procedencia de la consulta previa con las comunidades étnicas que puedan verse afectadas por los actos administrativos de delimitación (para cada Distrito planeado).
</t>
    </r>
    <r>
      <rPr>
        <b/>
        <sz val="10"/>
        <color rgb="FF000000"/>
        <rFont val="Aptos Narrow"/>
      </rPr>
      <t>Sugamuxi Tundama
• El 9 diciembre de 2024 se publicó la Resolución de delimitación a comentarios de la ciudadanía. Se consolidó en una matriz los comentarios recibidos, resolviendo cada uno de ellos.</t>
    </r>
    <r>
      <rPr>
        <sz val="10"/>
        <color rgb="FF000000"/>
        <rFont val="Aptos Narrow"/>
      </rPr>
      <t xml:space="preserve">  Se encuentra pendiente la aprobación final de las respuestas dadas a los comentarios, con el fin de proceder con la revisión y firma final de la resolución.
</t>
    </r>
    <r>
      <rPr>
        <b/>
        <sz val="10"/>
        <color rgb="FF000000"/>
        <rFont val="Aptos Narrow"/>
      </rPr>
      <t xml:space="preserve">Sur de Córdoba
• Se adelanta la actualización del diagnostico con el apoyo de la UPME, se proyectó un borrador de Memorando de Entendimiento entre el Ministerio de Minas y Energía y la Gobernación para establecer un marco de cooperación entre las partes para la delimitación y desarrollo del Distrito.
</t>
    </r>
    <r>
      <rPr>
        <sz val="10"/>
        <color rgb="FF000000"/>
        <rFont val="Aptos Narrow"/>
      </rPr>
      <t xml:space="preserve">• Se iniciaron de instancias de participación para la socialización de la Resolución de delimitación.  Se han realizado quince espacios con más de 100 asistentes.
</t>
    </r>
    <r>
      <rPr>
        <b/>
        <sz val="10"/>
        <color rgb="FF000000"/>
        <rFont val="Aptos Narrow"/>
      </rPr>
      <t>Guajira
• Se adelanta la estructuración del diagnóstico en conjunto con la UPME.
• Se coordina con la CUT y Sintracarbón, en la concertación de un curso en instalación y mantenimientos de paneles solares, en asocio con el SENA.
Distrito de Valderrama Norte
• Diagnóstico y memoria justificativa elaboradas, proyecto de resolución en revisión del Viceministerio.
• Inicio de las instancias de participación para la socialización de la resolución de delimitación del Distrito con autoridades municipales, mineros, Juntas de Acción Comunal, asociaciones productivas, representantes de las comunidades e instituciones educativas. Cuatro espacios con la asistencia de más de 102 personas.
Boyacá Norte
• Diagnóstico en construcción con la UPME.</t>
    </r>
    <r>
      <rPr>
        <sz val="10"/>
        <color rgb="FF000000"/>
        <rFont val="Aptos Narrow"/>
      </rPr>
      <t xml:space="preserve">  
• Inicio de las instancias de participación para la socialización de la resolución de delimitación del Distrito, socialización del marco normativo, definición de los límites del distrito y establecimiento de espacios de participación para el seguimiento de sus acciones. Tres espacios con la asistencia de más de 60 personas.
Cundinamarca – Boyacá
• Instancias de participación para la socialización de la resolución de delimitación del Distrito con autoridades municipales, mineros, Juntas de Acción Comunal, representantes de las instancias comunidad. Nueve espacios con la asistencia de más de 200 personas.
• Se adelanta la estructuración del diagnóstico en conjunto con la UPME, se encuentra pendiente proyectar la respectiva resolución con la delimitación del Distrito Minero pretendido, para que se surta su respectivo trámite de publicación, atención de comentarios y demás, previos a su promulgación.
Distrito Huila
• Diagnóstico en construcción con la UPME.  
• Inicio de las instancias de participación para la socialización del Decreto 0977 de 2024 en relación con la identificación, priorización, delimitación e implementación de los Distritos Mineros Especiales para la Diversificación Productiva y la Reindustrialización, así como la aplicación de entrevistas semiestructuradas para el levantamiento de información en territorio con Agencia Nacional de Tierras Huila, Gobernación del Huila, Corporación Autónoma del Alto Magdalena, Corpoagrominh, universidades y Cámara de Comercio del Huila. Ocho espacios con la asistencia de más de 20 personas.
Norte de Santander 1
• Diagnóstico en construcción con la UPME.  
• Inicio de las instancias de participación para la socialización del decreto 0977 de 2024, mecanismos de formalización minera, y la propuesta de delimitación del DMEDP para el Norte de Santander 1. Seis espacios con la asistencia de más de 78 personas.
Norte de Santander 2
• Diagnóstico en construcción con la UPME.  
• Inicio de las instancias de participación para la socialización del decreto 0977 de 2024, mecanismos de formalización minera, y la propuesta de delimitación del DMEDP para el Norte de Santander 1. Cuatro espacios con la asistencia de más de 30 personas.</t>
    </r>
  </si>
  <si>
    <t xml:space="preserve">Aunque se publicó la versión borrador de la resolución de del distrito minero del cesar y el distrito de Sugamuxi-Tundama, se espera que para el mes de agosto se puedan expedir los actos de resolución de delimitación de los 10 distritos mineros para la transición energpetica justa. Sin embargo, durante este trimestre se han realizado las siguientes acciones:
1. Distrito Cesar: se ha continuado con las gestiones asociadas a este proceso de reconversión laboral a través de la articulación con la Agencia Nacional de Tierras para que, desde esta entidad, en el marco de su misionalidad, se puedan identificar predios para el desarrollo del proyecto. De igual manera, se avanza en diálogos con la Agencia de Desarrollo Rural, de forma que el proyecto pueda ser acogido como parte de los Programas Integrales para el Desarrollo Rural y Agropecuario (PIDAR) y desde esa entidad, en el marco de su misionalidad, se pueda avanzar en la implementación del proyecto. 
 2. Distrito Sur de Córdoba: Para la fase de alistamiento del Distrito del Sur de Córdoba a la fecha se ha establecido relacionamiento en términos de temáticas como: el decreto 0977 de 2024 que reglamenta los DMEDP, la propuesta de delimitación del DMEDP para el Sur de Córdoba, el proyecto de nueva ley minera, la estrategia de eficiencia energética, y la identificación de la oferta institucional de proyectos e iniciativas minero-energéticas y productivas para la estructuración del Plan Estratégico de Gestión del DMEDP del Sur de Córdoba, con los siguientes actores;  como instituciones públicas, alcaldías, sindicatos, comunidad académica, pueblos indígenas y afros
3. Distrito de la Guajira: se avanzó en la elaboración del diagnóstico de delimitación en coordinación con la Unidad de Planeación Minero-Energética UPME, teniendo en cuenta los criterios propuestos por el decreto 0977 de 2024. Este diagnóstico fue publicado el 16 de mayo. A partir del diagnóstico se elaboró el borrador de Resolución de Delimitación y su correspondiente Memoria Justificativa, documentos que serán publicados a comentarios de la ciudadanía iniciando el segundo semestre de 2025. 
4. Distrito Huila: se ha logrado desplegar la estrategia de relacionamiento institucional y territorial, en este sentido se han realizado jornadas de socialización del Decreto 977 de 2023, así como se han brindado los espacios para conocer y establecer la comunicación directa en el territorio. Dichas jornadas se realizaron en los municipios de Neiva, Palermo, Yaguará, Santa María, Teruel, Aipe y Tesalia con 80 personas participantes. 
5. Distrito Norte de Santander: se socializó el Decreto 0977 de 2024 con actores locales —administraciones, trabajadores y titulares mineros, clúster minero del departamento, empresas y organizaciones sociales— mediante 12 espacios de participación con más de 400 asistentes.  Actualmente se trabaja en la construcción de la resolución y la memoria justificativa para ser publicadas en los próximos meses para comentarios. 
6.Distrito Norte de Santander II: se socializó el Decreto 0977 de 2024 con actores locales —administraciones, trabajadores y titulares mineros, empresas y organizaciones sociales— mediante 10 espacios de participación con más de 200 asistentes. Actualmente se trabaja en la construcción de la resolución y la memoria justificativa para ser publicadas en los próximos meses para comentarios. 
7. Distrito Sugamuxi - Tundama: se lanzó oficialmente el DMEDP en Paipa, con más de 300 participantes, se publicó para comentarios la resolución de delimitación, Los cuales fueron contestados oportunamente y se ajusta la resolución acorde a los comentarios acogidos. Finalmente, en junio de 2025 se recibe concepto del Ministerio del Interior indicando que no es necesaria la consulta previa para emitir la resolución de delimitación del distrito.
8. Cundinamarca- Boyaca:se llevaron a cabo espacios de socialización del Decreto 0977 de 2024, así como talleres de identificación de problemáticas y construcción de soluciones en torno a tres ejes estratégicos: minero, ambiental y económico. Estos espacios contaron con la participación de la Gobernación de Cundinamarca y Boyacá, las alcaldías municipales, y actores sociales y comunitarios clave como Juntas de Acción Comunal, titulares y trabajadores mineros, y organizaciones sociales. En total, asistieron aproximadamente 400 personas.
9. Valderrama Norte: Se realizaron 13 reuniones de socialización en los 8 municipios en donde se socializó el decreto 0977 de 2024 y la propuesta de delimitación del Distrito. Como resultado de estas reuniones de socialización se conformaron 8 comités de impulso del Distrito. También se realizó una reunión de capacitación en eficiencia energética y autogeneración. En todas estas reuniones participaron 304 personas, 121 mujeres (40%) y 183 hombres (60%). Los participantes hacían parte de los siguientes tipos de actores: Instituciones locales (alcaldías, consejos municipales) JAC, sector minero, asociaciones de productores y asociaciones comunitarias.
10. Boyacá Norte: Se realizaron 4 reuniones de socialización en los 4 municipios en donde se socializó el decreto 0977 de 2024 y la propuesta de delimitación del Distrito. También se realizó una reunión de capacitación en eficiencia energética y autogeneración. En estas reuniones participaron 79 personas, 21 mujeres (27%) y 58 hombre (73%). Los participantes hacían parte de los siguientes tipos de actores: Instituciones locales (alcaldías, consejos municipales) JAC, sector minero, asociaciones de productores y asociaciones comunitarias.
</t>
  </si>
  <si>
    <t>Reindustrialización</t>
  </si>
  <si>
    <t xml:space="preserve">Corredor de Vida del Cesar </t>
  </si>
  <si>
    <t xml:space="preserve">Implementación y/o atracción de proyectos ancla de diversificación productiva. </t>
  </si>
  <si>
    <t xml:space="preserve">Número de proyectos ancla de diversificación productiva implementados </t>
  </si>
  <si>
    <r>
      <t xml:space="preserve">✓ Adelantamos acciones conjuntas con representantes del Banco Mundial / Dobbin International para definir los Términos de Referencia para la Segunda Donación que buscará focalizar parte de los recursos en los procesos asociados al Distrito para la Diversificación del Cesar, específicamente en la caracterización de la fuerza laboral, en la viabilización de los proyectos productivos y en Comunidades Energéticas.
✓ Realizamos acciones conjuntas con la OIT para ahondar en el conocimiento del piloto de reconversión laboral en el municipio de La Jagua De Ibirico.
✓ Estructuramos un plan de articulación con los 5 municipios priorizados para el Distrito para la Diversificación del Cesar y con la Gobernación para promover la inclusión de líneas estratégicas del sector en los Planes de Desarrollo Territorial, así como de líneas específicas para uso de regalías.
</t>
    </r>
    <r>
      <rPr>
        <sz val="10"/>
        <color rgb="FFFF0000"/>
        <rFont val="Calibri Light"/>
        <family val="2"/>
        <scheme val="major"/>
      </rPr>
      <t xml:space="preserve">✓ </t>
    </r>
    <r>
      <rPr>
        <sz val="10"/>
        <color rgb="FF000000"/>
        <rFont val="Calibri Light"/>
        <family val="2"/>
        <scheme val="major"/>
      </rPr>
      <t xml:space="preserve">Desarrollamos espacios de diálogo con las Alcaldía de Becerril, Agustín Codazzi, El Paso, La Jagua y la Gobernación del Cesar para avanzar en la implementación del Corredor de Vida del Cesar.
✓ Se realizó un primer barrido de los proyectos propuestos por el Banco  Mundial / Dobbin International en el marco de la primera Donación. Se 
identificaron 28 proyectos productivos de diversificación proyectados en los  municipios priorizados para el Distrito para la Diversificación del Cesar. </t>
    </r>
  </si>
  <si>
    <t>✓Se han realizado acercamientos con diferentes actores (privados y gubernamentales) para identificar los proyectos claves que podrían aportar en la reindustrialización y diversificación productiva del corredor de vida del cesar. En ese sentido, se adelantó una propuesta con cuatro puntos escenciales para trabajar articuladamente con GLENCORE. Dentro de esos puntos están: 
1. Aporte en la Transición ejergética justa: con recursos monerarios para la contribución a la diversificcación económica y los cierres mieros
2. Propiedad de la tierra: transferencia de la propirdad de la tierra al Estado para reforma agraria e implementación de proyectos productivos
3. Reversión de activos: entrega de activos mineros ymaquinaria al Estado para su reutilización 
4. Inversión estratégica: inversión en proyectos estratégicos para la rendustrilaización e inversión en esquemas de compa eficiente para productos locales</t>
  </si>
  <si>
    <t xml:space="preserve">✓  Se construyó el   ante-proyecto para Arenas Silicias y se consolidaron espacios de articulación con MINCIT para revisar los instrumentos habilitantes. De igual manera, se avanzó en la revisión de áreas para la instalación de actividades industriales. </t>
  </si>
  <si>
    <t>Formulación de un (1) proyecto ancla relacionado con arenas silicias en el territorio del Cesar, en etapa de perfil.​</t>
  </si>
  <si>
    <t>En el marco del convenio suscrito con Colombia productiva, se han consolidado seis (6) clústeres en los siguientes territorios:
• Cesar – Clúster de minerales para la TEJ.
• Huila – Clúster de roca fosfórica y calcáreos para la soberanía alimentaria.
• Boyacá – Clúster de materiales de construcción y roca fosfórica para infraestructura y soberanía alimentaria.
• Norte de Santander – Clúster de minerales para la TEJ.
• Cundinamarca – Clúster de arenas silíceas y sodio para la TEJ.
• Antioquia – Clúster de silicatos de magnesio para la soberanía alimentaria.
Se está estructurando una propuesta para ejecutar acciones, programas y/o convenios liderados por el MME para fortalecer la producción y transformación de fertilizantes fosfatados, impulsando el desarrollo tecnológico, la inversión en plantas de procesamiento y la articulación con el sector agroindustrial. Para ello, deberá liderar la articulación con el Ministerio de Agricultura y entidades adscritas, además de las gobernaciones de Huila, Boyacá y Norte de Santander con el fin de diseñar estrategias alineadas con la reindustrialización y garantizar que la producción de fertilizantes responda a las necesidades del sector agrícola.
El equipo de la DME se encuentra pendiente visto bueno para publicación del documento “Arenas Silíceas en la Transición Energética en Colombia: Retos y Oportunidades”, trabajado con la Agencia Nacional de Minera.
Durante el 2024 se impulsaron una serie de proyectos estratégicos enfocados en el fortalecimiento de encadenamientos productivos alrededor de ciertos minerales estratégicos y productos. Los minerales y productos se enfocaron en, aceros, fosfatos, arenas silíceas, níquel, cobre, oro, coque, esmeraldas, grafeno y sodio. 
Desde la DME, se estructura la suscripción de convenios con universidades para la estructuración de proyectos. Se propone suscribir convenios la Universidad de Antioquia y la Universidad Industrial de Santander los proyectos potenciales son:
• Cobre
• Celdas solares
• Grafeno/carbono
• Arcillas/calizas
• Tierras raras
• Materiales de Construcción
• Fosfatos
• Níquel - Ferroníquel</t>
  </si>
  <si>
    <t xml:space="preserve">Se identificaron ocho (8) empresas ancla, que recibieron más de 2.600 horas de asistencia técnica, mejorando sus modelos de negocio, procesos de seguridad y salud en el trabajo, capacidades técnicas y sostenibilidad; junto con la creación de una guía de buenas prácticas para la proveeduría minera. Asimismo, se brindó asistencia técnica especializada para la consolidación de las 6 primeras Iniciativas Clúster Mineras del país, alrededor de los minerales estratégicos como arenas, grava, arcilla, caliza, carbón metalúrgico, arenas silíceas, fosfatos y silicato de magnesio, en 6 departamentos de distritos mineros: Antioquia, Boyacá, Cesar, Cundinamarca, Huila y Norte de Santander. </t>
  </si>
  <si>
    <t xml:space="preserve">Minerales Estratégicos </t>
  </si>
  <si>
    <t>Cadenas de valor de minerales estratégicos implementadas</t>
  </si>
  <si>
    <t>Número de cadenas de valor de minerales estratégicos estructuradas</t>
  </si>
  <si>
    <t>Se generará reporte a partir del segundo semestre de 2024</t>
  </si>
  <si>
    <t xml:space="preserve">✓ Se realizó el modelado de la cadena de producción de las arenas silíceas desde el Ministerio de Minas y Energía, para apoyar la transición económica y productiva. ​
</t>
  </si>
  <si>
    <r>
      <rPr>
        <sz val="10"/>
        <color rgb="FF000000"/>
        <rFont val="Calibri Light"/>
        <scheme val="major"/>
      </rPr>
      <t>✓</t>
    </r>
    <r>
      <rPr>
        <b/>
        <sz val="10"/>
        <color rgb="FF000000"/>
        <rFont val="Calibri Light"/>
        <scheme val="major"/>
      </rPr>
      <t xml:space="preserve">Encadenamientos productivos: ​
</t>
    </r>
    <r>
      <rPr>
        <sz val="10"/>
        <color rgb="FF000000"/>
        <rFont val="Calibri Light"/>
        <scheme val="major"/>
      </rPr>
      <t xml:space="preserve">✓ Se inició la formulación del documento técnico de la cadena de valor de arenas siliceas, acero, cobre, carbón metalúrgico, esmeraldas, fosfatos, grafenos, niquel, oro  con su respectivo árbol de marco lógico para estructurar un proyectos de producción.
✓Se realizó  un proceso de investigación e identificación de tecnologías a nivel mundial, para determinar qué solución logra una  producción de silicio de grado metalúrgico baja en emisiones.​
✓Se realizó la identificación de empresas generadoras de silicio bajo en emisiones, iniciando el contacto con estas. </t>
    </r>
  </si>
  <si>
    <t>✓Se identificaron cadenas de valor para minerales estratégicos priorizados (cobre, arenas silíceas, acero, grafeno, coque, fosfatos, níquel, oro y esmeraldas), con intervenciones para impulsar su transformación y valor agregado.  ​
✓En el caso de las arenas silíceas, se priorizó su uso para módulos fotovoltaicos y vidrio, destacando al Cesar como región clave por su radiación solar y conectividad logística, lo cual es un atractivo para las industrias electro intensivas. ​
✓Mediante la metodología MGA, se definieron acciones (acceso a créditos, infraestructura y educación) para fortalecer el conocimiento técnico, normativos, incentivar empresas ancla y optimizar costos logísticos. ​
✓Se identificaron productos específicos como en el caso de acero con plantas de reducción directa para acero, cogeneración de energía para coque y procesos de concentración para fosfatos, además de impulsar clústeres industriales y tejido empresarial.​
✓En colaboración con ANM y UPME, se elaboran documentos técnicos para encadenamientos productivos, con el objeto de captar inversionistas y  promover la reindustrialización sostenible en Colombia. ​
​</t>
  </si>
  <si>
    <t xml:space="preserve">De acuerdo con las cadenas de valor a trabajar durante 2025, desde la dirección de minería empresarial se han seleccionado dos minerales específicos de acuerdo con los seleccionados en la resolución 1006 de 2023.
Hierro (Fe) y sus minerales asociados, derivados o concentrados
Fosfatos [fosforita o roca fosfórica (P2O5 &gt; 20 %) y roca fosfática (P2O5 &lt; 20 %)] y sus minerales asociados, derivados o concentrados
En relación con las anteriores materias primas, el reporte del primer trimestre es el siguiente:
Se ha identificado el encadenamiento del hierro en el cual se produce acero, dicho encadenamiento está 40% identificado. Sin embargo, se están explorando otros procesos y posibilidades de desarrollo para dicho mineral y sus productos terminados.
Se ha identificado el potencial de los fosfatos para la producción de fertilizantes. De igual manera se estima un avance del 40% en dicho encadenamiento y se exploran alternativas para lograr un mayor desarrollo asociado a dicho mineral asociados a los dos principales métodos de obtención pirometalurgia e hidrometalurgia.
</t>
  </si>
  <si>
    <t>Durante el segundo trimestre de 2025 se consolidan las cadenas de valor de los minerales estratégicos asociadas a los minerales de: Roca fosfórica, caliza, esmeralda, cobre, oro, hierro, arenas silíceas, carbón metalúrgico y Níquel aplicando la metodología PESTEL para su priorización en el desarrollo de procesos de reindustrialización. Adicionalmente se encuentran en proceso de priorización y desarrollo las cadenas de valor de los demás minerales  (Platino, Zinc, Manganeso, Magnesio, Bauxita, Yeso y Cromo) que constituyen la resolución 1006 de 2023. El desarrollo de las nuevas cadenas se estima en un 20% de adelanto.
La metodología PESTEL es una herramienta estratégica que analiza seis factores externos clave que pueden afectar el desempeño de una empresa: Políticos, Económicos, Sociales, Tecnológicos, Ecológicos (o Ambientales) y Legales. Este análisis ayuda a identificar oportunidades y amenazas en el entorno, permitiendo a las organizaciones anticiparse y adaptarse a los cambios.</t>
  </si>
  <si>
    <t>Hidrocarburos</t>
  </si>
  <si>
    <t>Almacenamiento energético</t>
  </si>
  <si>
    <t>Gestión de recursos y reservas</t>
  </si>
  <si>
    <t>Incorporar reservas de hidrocarburos</t>
  </si>
  <si>
    <t>Producción de hidrocarburos</t>
  </si>
  <si>
    <t>Producción de petróleo</t>
  </si>
  <si>
    <t>Número de Barriles  por día</t>
  </si>
  <si>
    <t>Eficiencia</t>
  </si>
  <si>
    <t xml:space="preserve">✓ Avanzamos en la construcción del Informe de Reservas y Recursos 2023 consolidando la información auditada de la mano de las empresas del sector. </t>
  </si>
  <si>
    <t>✓ Se presentó el Informe de Recursos y Reservas IRR—2023 junto con las "Medidas adoptadas para gestión eficiente de reservas y recursos contingentes de petróleo y gas en los contratos y convenios de hidrocarburos vigentes".
✓ Se publicó a comentarios el proyecto de decreto para adoptar medidas de política pública orientadas a viabilizar las fuentes de gas.
natural costa afuera y la importación de gas natural.
✓ Se publicó a comentarios el proyecto de resolución por la cual se establece el Reglamento de Transporte por Oleoductos y la metodología tarifaria para el transporte de Oleoductos.
✓ Se avanzó en la construcción de la reglamentación frente los requerimientos para recobro mejorado y proyectos de producción incremental</t>
  </si>
  <si>
    <t>✓Gracias a la expedición del acuerdo No. 006 de 2023 que busca incentivar la exploración de hidrocarburos e impulsar el proceso de Transición Energética Justa, se recibieron 16 solicitudes con una inversión asociada a  56.9 M USD. logrando normalizar la actividad exploratoria por cerca de 79.8 M USD y movilizado en total alrededor  de 136.7 M USD.​
✓Se publicó para comentarios la reglamentación del proceso que busca contratar  empresas de servicios y empresas operadoras para operar los activos productivos que pasen a ser propiedad de la Nación en virtud del acuerdo No. 003.​
✓La CREG expidió la Res. 102009 de 2024 que ajusta las reglas del mercado de gas natural y facilita acceso a contratos de suministro, con el propósito de lograr un mayor de eficiencia en la asignación y distribución del gas.​</t>
  </si>
  <si>
    <t>✓Gracias a la expedición del acuerdo No. 006 de 2023 que busca incentivar la exploración de hidrocarburos e impulsar el proceso de Transición Energética Justa, se han recibido 16 solicitudes para exploración de hidrocarburos con una inversión asociada a  56.9 M USD. logrando normalizar la actividad exploratoria por cerca de 79.8 M USD. En total, se han movilizado alrededor de 136.7 M USD.​
✓Se publicó a comentarios de la ciudadanía  la reglamentación del proceso que busca contratar  empresas de servicios y empresas operadoras para operar los activos productivos que pasen a ser propiedad de la Nación en virtud del acuerdo No. 003.​
✓La CREG expidió la Resolución 102009 de 2024 que ajusta las reglas del mercado de gas natural y facilita acceso a contratos de suministro, con el propósito de lograr un mayor de eficiencia en la asignación y distribución. ​</t>
  </si>
  <si>
    <t xml:space="preserve">✓ Durante el primer trimestre de 2025 se ha tenido una producción promedio de 757.822  barriles de petroleo por día </t>
  </si>
  <si>
    <t>Durante el segundo  trimestre de 2025 se ha tenido una producción promedio de 763.450  barriles de petroleo por día</t>
  </si>
  <si>
    <t xml:space="preserve">Factor de recobro promedio </t>
  </si>
  <si>
    <t>Porcentaje de factor de recobro último esperado</t>
  </si>
  <si>
    <t>✓Avanzamos en la evaluación el factor de recobro mejorado ultimo esperado actual y el factor de recobro, toda vez que este es directamente relacionado y construido para el IRR 2023 que se publica anualmente en el mes de mayo.
✓ Adelantamos la formulación y consolidación de un plan de acción para la  gestión eficiente de reservas de hidrocarburos.</t>
  </si>
  <si>
    <t>En cuanto a Recobro Mejorado (EOR):​
✓ Se identificaron 18 proyectos piloto de recobro mejorado. De estos, se han aprobado 11 proyectos durante este gobierno, cuatro proyectos están en revisión para su extensión o masificación, y cuatro han sido declarados no exitosos. También se han identificado los campos con mayor potencial para aumentar su factor de recobro.​
En cuanto a Producción Incremental (PPI):​
✓ Se avanzó en 12 proyectos de producción incremental, aprobando siete de ellos (cinco proyectos están en estudio)​.
✓ Se identificaron 20 campos con recursos no desarrollados o inactivos para diseñar estrategias de recuperación y comercialización.</t>
  </si>
  <si>
    <t>✓Se sostuvieron dos sesiones del Comité Interinstitucional, que incluye entidades clave como el Ministerio de Minas y Energía, el Ministerio de Ambiente y Desarrollo Sostenible, el Ministerio de Defensa, entre otros, para revisar y coordinar la implementación de las medidas. 
✓Se definió una ruta de superación de contingencias para 10 Campos de Gas y 11 de petróleo con cada una de las compañías operadoras.​
✓Se han identificado 32 campos con alto potencial de aumento de factores de recobro mejorado, para que junto con las empresas que operan dichos campos se tracen los proyectos necesarios en términos de EOR.​
​</t>
  </si>
  <si>
    <t>✓ La ANH reportó quel factor de recobro para finales de 2024 fue de 19,33%</t>
  </si>
  <si>
    <t>La ANH no ha realizado el reporte de factor de recobro para el 2025</t>
  </si>
  <si>
    <t>Nuevos energéticos</t>
  </si>
  <si>
    <t>Exploración energética/ nuevos energéticos</t>
  </si>
  <si>
    <t>Hidrógeno</t>
  </si>
  <si>
    <t>Puesta en funcionamiento de plataforma de registro de proyectos asociados con hidrógeno</t>
  </si>
  <si>
    <t>Porcentaje de avance en la puesta en funcionamiento de plataforma de registro de proyectos asociados con hidrógeno</t>
  </si>
  <si>
    <t xml:space="preserve">✓ Identificamos las caracteristicas que contemplará la plataforma de registro de proyectos asociados con hidrógeno y a su vez el sustento normativo para la implementación del mismo. </t>
  </si>
  <si>
    <t>Se cuenta con la versión final del proyecto de decreto que reglamenta la plataforma de "Ecosistema de Hidrógeno de Colombia (ECOH2), integra la viabilidad de aplicación de certificación de origen, conforma un comité interministerial para nuevos energéticos y establece mecanismos de gestión, promoción y simplificación de trámites para el desarrollo y ejecución de proyectos de hidrógeno.</t>
  </si>
  <si>
    <t>✓Se socializó la plataforma "Ecosistema de Hidrógeno" logrando mas de 300 participantes</t>
  </si>
  <si>
    <t>La Plataforma se encuentra actualizada. Se está trabajando con la UPME y con la ANH para actualizar los visores.</t>
  </si>
  <si>
    <r>
      <t>Expedición / ajuste</t>
    </r>
    <r>
      <rPr>
        <sz val="10"/>
        <color rgb="FF000000"/>
        <rFont val="Calibri Light"/>
        <family val="2"/>
        <scheme val="major"/>
      </rPr>
      <t xml:space="preserve"> de la política pública requerida para la promoción/incentivo y desarrollo del hidrógeno en el país</t>
    </r>
  </si>
  <si>
    <t>Porcentaje de avance en la expedición / ajuste de la política pública requerida para la promoción/incentivo y desarrollo del hidrógeno en el país</t>
  </si>
  <si>
    <t>✓ Concertamos con el equipo de hidrógeno los enfoques que se deben desarrollar para la promoción, incentivo y desarrollo del hidrógeno en el país en materia de demanda y oferta del energético.</t>
  </si>
  <si>
    <t>✓ Se publicó a comentarios la actualización de resolución 319 de la UPME, que incluye equipos y servicios de Hidrógeno Blanco para la aplicación de incentivos tributarios  (Ley 1715 de 2014).
✓ En cuanto a la estructuración de proyectos se ha avanzado en: 
1. Puerto Verde: Se llevaron a cabo mesas con el DNP y el BM, para el diagnóstico de puertos de exportación y posterior análisis y estimación de las necesidades en  su adaptación hacia puertos verdes; se han seleccionado 4 puertos con mayor potencial (Puerto Brisa, Puerto Bolívar, Barranquilla y Cartagena) para el análisis de viabilidad técnica, de seguridad, impacto ambiental y social y potencial económico y regulatorio.
2. Proyectos Ecopetrol: Se realizaron sesiones de acompañamiento con Ecopetrol frente a sus necesidades en proyectos a desarrollar.
3. Estufas de hidrógeno: se está realizando, junto con el FENOGE, una evaluación de operación y seguridad de equipos de cocción con hidrógeno.
4. Otros: Se inauguró la cooperación Colombo-Alemana H2Diplo (5 junio) e Iniciamos con la mesa de alto nivel (regulatoria y de proyectos) en donde se espera.
consolidar los puntos focales para el desarrollo del hidrógeno de Colombia por parte de equipo Alemán.</t>
  </si>
  <si>
    <t>✓Se publicó a comentarios (31 Jul) el proyecto de decreto que establece lineamientos de política pública para la gestión, promoción y gobernanza del Hidrógeno. En este se reglamenta la plataforma de registro de proyectos de hidrógeno "Ecosistema de Hidrógeno de Colombia (ECOH2), se definen criterios de viabilidad de aplicación de certificación de origen, se conforma un comité interministerial para nuevos energéticos y establece mecanismos de gestión, promoción y simplificación de trámites para el desarrollo y ejecución de proyectos de hidrógeno.
✓Se realizó un validación interministerial de los criterios del umbral de bajas emisiones con el MADS. (Acto administrativo que se expedirá desde el MADS)
✓Se ha acompañado el proyecto de hidrógeno verde más grande de Latinoamérica realizado por la empresa Hevolution en Antioquia: 2,3 MWV de electrólisis, 1.000 kg de hidrógeno diario y 5.000 kg de amoniaco diario.​
✓Con la inauguración del Instituto Colombiano del Petróleo y Energías de la Transición, se han identificado próximos proyectos a desarrollar para realizar acompañamiento (Hyundai – vehículo de carga pesada).​
​</t>
  </si>
  <si>
    <t>✓Se expidió el Decreto 1406 de 2024 que modifica el Decreto 1073 de 2025 y establece los criterios para la autogeneración remota y producción marginal de energía.​
✓Se compartió con la ANH y el SGC la última versión previa a la publicación de la resolución de hidrógeno blanco que reglamenta el decreto 2235 de 2023.​</t>
  </si>
  <si>
    <t>✓ Se ha venido trabajando los nuevos decretos como el Decreto para estabecer el umbral máximo de GEI; el decreto de Gobernanza; el Decreto para agentes de la cadena de valor; La Resolución de requisitos de calidad; La Resolución de energía tomada del SIN; y la Resolución de asignación de áreas. 
✓ También se está trabajando el Conpes de Política Pública del Hidrógeno</t>
  </si>
  <si>
    <t>Se ha venido trabajando los nuevos decretos como el Decreto para establecer el umbral máximo de GEI; el decreto de Gobernanza; el Decreto para agentes de la cadena de valor; La Resolución de requisitos de calidad; La Resolución de energía tomada del SIN; y la Resolución de asignación de áreas. Se han recibido comentarios de la ciudadaní sobre la Resolución de mecanismos de asignación de áreas. 
También se está trabajando el Conpes de Política Pública del Hidrógeno. Se están realizando los ajustes recibidos por el DNP</t>
  </si>
  <si>
    <t>Geotermia</t>
  </si>
  <si>
    <t>Expedición / ajuste de la política pública requerida para la promoción/incentivo y desarrollo de la geotermia en el país</t>
  </si>
  <si>
    <t>Porcentaje de avance en la expedición / ajuste de la política pública requerida para la promoción/incentivo y desarrollo de la geotermia en el país</t>
  </si>
  <si>
    <t xml:space="preserve">✓ Definimos y acordamos los ajustes normativos que se deben realizar del modelo de geotermia en el país. </t>
  </si>
  <si>
    <t xml:space="preserve">Se trabajó en la construcción de un proyecto de decreto con mejoras normativas del modelo de asignación de áreas para el desarrollo del recurso geotérmico. </t>
  </si>
  <si>
    <t>✓Se publicó para comentarios de la ciudadanía, el proyecto de Decreto que modifica el Decreto 1073 buscando flexibilizar y diseñar un proceso de asignación de áreas transparente y objetivo para el otorgamiento de permisos para el desarrollo de actividades de exploración y explotación del recurso geotérmico con fines de generación de energía eléctrica.</t>
  </si>
  <si>
    <t xml:space="preserve">Se expidió el Decreto 1598 de 2024 Geotermia por el cual se modifica el Decreto 1073 de 2015, en relación con el desarrollo de actividades orientadas a la generación de energía eléctrica a través de geotermia y se establecen otras disposiciones </t>
  </si>
  <si>
    <t>✓ Se ajustó la Resolución sobre el régimen de transición y entrega de permisos, para que sea revisada por OAJ y por la SIC
✓ Se expidió el Decreto 1598 de 2024, que contiene los ajustes para la exploración y explotación de la geotermia en el país.</t>
  </si>
  <si>
    <t xml:space="preserve">Ya está listo el borrador de la Resolución con línea habilitantes para la implementación  de la ronda geotérmica </t>
  </si>
  <si>
    <t>Eólica offshore</t>
  </si>
  <si>
    <t>Asignación del permiso de ocupación temporal de áreas para generación de energía eléctrica mediante tecnologías de eólica offshore. </t>
  </si>
  <si>
    <t>Porcentaje de avance en la asignación del permiso de ocupación temporal de áreas para generación de energía eléctrica mediante tecnologías de eólica offshore. </t>
  </si>
  <si>
    <t xml:space="preserve">
✓ Identificamos medidas de mejoramiento al proceso normativo actual, para  flexibilizar y hacer más atractivo este proceso competitivo, creando un abanico de oportunidades para todos los involucrados.
✓ Contamos con la caracterización socioeconómica del área de influencia del polígono gracias a la consultoría en materia socioeconómica - USAENE (BID).
✓ Contamos con una metodología de trabajo definida para la construcción de los mapas de sensibilidad ambiental para la región Caribe - ERM (BM).
✓ Tenemos caracterizados los puertos de Barranquilla (Sociedad Portuaria y Palermo – puerto de Barranquilla Cormagdalena) y Cartagena (Sociedad portuaria – Puerto Bahía y Puerto Mamonal) para el despliegue de los proyectos de energía eólica offshore.</t>
  </si>
  <si>
    <r>
      <t>✓ Se socializó  mediante dos Webinar el proyecto de resolución que modifica la resolución 40284 del 2022 y la 40712 de 2023, flexibilizando los requisitos identificados para la participación del proceso.
✓ Se dio inicio</t>
    </r>
    <r>
      <rPr>
        <b/>
        <sz val="10"/>
        <color rgb="FF000000"/>
        <rFont val="Calibri Light"/>
        <family val="2"/>
        <scheme val="major"/>
      </rPr>
      <t xml:space="preserve">, </t>
    </r>
    <r>
      <rPr>
        <sz val="10"/>
        <color rgb="FF000000"/>
        <rFont val="Calibri Light"/>
        <family val="2"/>
        <scheme val="major"/>
      </rPr>
      <t xml:space="preserve"> junto con el equipo de Gestión Internacional, un sondeo con posibles empresas de EEUU interesadas en la participación del proceso de eólica offshore, para la gestión de un roadshow en EEUU.
✓ Durante el evento "Roadshow" realizado en Londres del 1 al 3 de julio se atendieron 11 empresas desarrolladoras, dos consultoras aliadas a desarrolladores,  una empresa prestadora de servicios, tres entidades financieras y a la Agencia de Seguridad Energética de UK, en el marco de la promoción del proceso; a la fecha se cuentan con nueve desarrolladores interesados de países Europeos y Asiáticos.
✓ Se realizó una socialización de la propuesta de mapas de sensibilidad ambiental a diferentes entidades (PNN/UPME/MADS/ANH/MME.) para la validación de criterios de selección y articulación interinstitucional en el marco de la cooperación internacional Banco Mundial/ERM.
✓ Se socializó la entrega final de la consultoría de Mecanismos de Mercado – Cooperante AFRY, en el que se desarrollaron los tres principales mecanismos de mercado más usados internacionalmente seleccionando el más acorde para implementar en el proceso</t>
    </r>
  </si>
  <si>
    <t xml:space="preserve">✓Se exídió la resolución modificatoria 40368, que flexibiliza algunos requisitos y vuelve más competitivo el proceso.​
✓Se publicó el 12 de septiembre la adenda N. 3 “por medio de la cual se modifican los pliegos y bases de condiciones específicas” de acuerdo con la Resolución 40368 de 2024, junto con la modificación al cronograma, por el cual se amplían los plazos para la presentación de los documentos para la etapa de habilitación.​
​✓Se abrió una agenda para atender todas las inquietudes a  10 empresas interesadas, relacionada con las modificaciones de los pliegos y diligenciamiento de los formatos y Anexos. 
✓Se acordó con Dirección de la Autoridad Nacional de Consulta Previa (DANCP - MinInterior) la construcción de un instructivo para las empresas adjudicadas del proceso OSW, que les facilite avanzar desde etapa temprana el proceso de consulta previa con las comunidades del área de influencia.​
</t>
  </si>
  <si>
    <t>✓Se logró abrir y culminar “la etapa de habilitación” del primer proceso competitivo para el otorgamiento del Permiso de Ocupación Temporal sobre áreas marítimas, con destino al desarrollo de proyectos de generación de energía eólica costa afuera.  Con el interés de 8 empresas (6 empresas individuales y 2 promesa de sociedad futura), entre estas se encuentran dos empresas Colombianas del sector energético. ​
✓Se logró definir el marco regulatorio tomando experiencias internacionales y ajustándolo a nuestro mercado emergente, con la expedición de la Resolución conjunta MME-DIMAR 40368 de 2024.​
✓Se definió un borrador de Resolución donde se establecen los lineamientos de mecanismo de mercado – cargo por diferencia.​</t>
  </si>
  <si>
    <t>✓ La etapa de presentación de área y evaluación, inició e 30 de diciembre, con la presentación de 69 áreas por parte de las 8 empresas interesadas.
✓  El Ministerio gestiono AB34la solicitud de concepto ante MADS, INCANH, AUNAP y DIMAR, en el marco de sus competencia pueda determinar si hay alguna restricción en las áreas nominadas por la empresa habilitadas.
✓  La DIMAR - ANH y MME estamos en mesa de técnica para evaluar algunas alternativas presentadas por la empresa habilitada, con la finalidad de generar la confianza en el proceso y país para la presentación de ofertas, que se tiene para mayo a junio del 2025.AC26</t>
  </si>
  <si>
    <t>0,5</t>
  </si>
  <si>
    <t xml:space="preserve">Ya se realizó la etapa de presentación y evaluación de nominación de áreas. </t>
  </si>
  <si>
    <t>Transversal</t>
  </si>
  <si>
    <t>Eficiencia energética y del mercado como factor de desarrollo económico</t>
  </si>
  <si>
    <t>No aplica</t>
  </si>
  <si>
    <t>Datos sectoriales para aumentar el aprovechamiento de datos en el país</t>
  </si>
  <si>
    <t>Transformación digital y datos sectoriales</t>
  </si>
  <si>
    <t>Gobernanza del dato y monitoreo</t>
  </si>
  <si>
    <t>Relacionamiento territorial</t>
  </si>
  <si>
    <t>ALINEACIÓN ESTRATÉGICA</t>
  </si>
  <si>
    <t>FORMULACIÓN INDICADOR</t>
  </si>
  <si>
    <t>SEGUIMIENTO TRIMESTRAL 2024</t>
  </si>
  <si>
    <t>SEGUIMIENTO TRIMESTRAL 2025</t>
  </si>
  <si>
    <t>SEGUIMIENTO TRIMESTRAL 2026</t>
  </si>
  <si>
    <t>EJE ESTRATÉGICO</t>
  </si>
  <si>
    <t xml:space="preserve">IMPORTANCIA DEL DESARROLLO  DE LA PRIORIDAD </t>
  </si>
  <si>
    <t xml:space="preserve">INDICADOR </t>
  </si>
  <si>
    <t>TIPO DE INDICADOR2</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</si>
  <si>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</si>
  <si>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</si>
  <si>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</si>
  <si>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</si>
  <si>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</si>
  <si>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</si>
  <si>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</si>
  <si>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</si>
  <si>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</si>
  <si>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</si>
  <si>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</si>
  <si>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</si>
  <si>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</si>
  <si>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</si>
  <si>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</si>
  <si>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</si>
  <si>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</si>
  <si>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</si>
  <si>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</si>
  <si>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</si>
  <si>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</si>
  <si>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</si>
  <si>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</si>
  <si>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</si>
  <si>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</si>
  <si>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</si>
  <si>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</si>
  <si>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</si>
  <si>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</si>
  <si>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</si>
  <si>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</si>
  <si>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</si>
  <si>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</si>
  <si>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</si>
  <si>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</si>
  <si>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</si>
  <si>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</si>
  <si>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</si>
  <si>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</si>
  <si>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</si>
  <si>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</si>
  <si>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</si>
  <si>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</si>
  <si>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</si>
  <si>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</si>
  <si>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</si>
  <si>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</si>
  <si>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</si>
  <si>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</si>
  <si>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</si>
  <si>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Descarbonización del sector transporte</t>
  </si>
  <si>
    <t>1.2 Eficiencia Energética</t>
  </si>
  <si>
    <t xml:space="preserve">1.1.2 Reducir los gigavatios hora por acciones de eficiencia energética </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</si>
  <si>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</si>
  <si>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</si>
  <si>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</si>
  <si>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</si>
  <si>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</si>
  <si>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</si>
  <si>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</si>
  <si>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</si>
  <si>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</si>
  <si>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</si>
  <si>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</si>
  <si>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</si>
  <si>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</si>
  <si>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</si>
  <si>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</si>
  <si>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</si>
  <si>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</si>
  <si>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 </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</si>
  <si>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</si>
  <si>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</si>
  <si>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</si>
  <si>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</si>
  <si>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</si>
  <si>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</si>
  <si>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</si>
  <si>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</si>
  <si>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</si>
  <si>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</si>
  <si>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</si>
  <si>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</si>
  <si>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</si>
  <si>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</si>
  <si>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</si>
  <si>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</si>
  <si>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</si>
  <si>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</si>
  <si>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</si>
  <si>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</si>
  <si>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</si>
  <si>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</si>
  <si>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</si>
  <si>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</si>
  <si>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</si>
  <si>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</si>
  <si>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</si>
  <si>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</si>
  <si>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</si>
  <si>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</si>
  <si>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</si>
  <si>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</si>
  <si>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</si>
  <si>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</si>
  <si>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</si>
  <si>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</si>
  <si>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2.2 Minería productiva y sostenible</t>
  </si>
  <si>
    <t>2.2.1 Aprovechar los recursos minerales para la industria local, la transición energética, el desarrollo agrícola, la infraestructura pública y la diversificación productiva.</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</si>
  <si>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</si>
  <si>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</si>
  <si>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</si>
  <si>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</si>
  <si>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</si>
  <si>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</si>
  <si>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</si>
  <si>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</si>
  <si>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</si>
  <si>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</si>
  <si>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</si>
  <si>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</si>
  <si>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</si>
  <si>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</si>
  <si>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</si>
  <si>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</si>
  <si>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</si>
  <si>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</si>
  <si>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</si>
  <si>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</si>
  <si>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</si>
  <si>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</si>
  <si>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</si>
  <si>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</si>
  <si>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</si>
  <si>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</si>
  <si>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</si>
  <si>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</si>
  <si>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</si>
  <si>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</si>
  <si>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</si>
  <si>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</si>
  <si>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</si>
  <si>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</si>
  <si>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</si>
  <si>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</si>
  <si>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</si>
  <si>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</si>
  <si>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3.2 Exploración Energética / Nuevos energéticos</t>
  </si>
  <si>
    <t>3.2.1 Aumentar las exploraciones/explotación de nuevos energéticos para la diversificación de la matriz energética</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</si>
  <si>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</si>
  <si>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</si>
  <si>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</si>
  <si>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</si>
  <si>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</si>
  <si>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</si>
  <si>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</si>
  <si>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</si>
  <si>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</si>
  <si>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</si>
  <si>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</si>
  <si>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</si>
  <si>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</si>
  <si>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</si>
  <si>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</si>
  <si>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</si>
  <si>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</si>
  <si>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</si>
  <si>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</si>
  <si>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</si>
  <si>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</si>
  <si>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</si>
  <si>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</si>
  <si>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</si>
  <si>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</si>
  <si>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</si>
  <si>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</si>
  <si>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</si>
  <si>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</si>
  <si>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</si>
  <si>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Capacidades y articulación para la gestión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</si>
  <si>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</si>
  <si>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</si>
  <si>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</si>
  <si>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</si>
  <si>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</si>
  <si>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</si>
  <si>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</si>
  <si>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</si>
  <si>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</si>
  <si>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</si>
  <si>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</si>
  <si>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</si>
  <si>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</si>
  <si>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</si>
  <si>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</si>
  <si>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</si>
  <si>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</si>
  <si>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</si>
  <si>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</si>
  <si>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</si>
  <si>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</si>
  <si>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</si>
  <si>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</si>
  <si>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</si>
  <si>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</si>
  <si>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</si>
  <si>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</si>
  <si>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</si>
  <si>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</si>
  <si>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</si>
  <si>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</si>
  <si>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</si>
  <si>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</si>
  <si>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</si>
  <si>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</si>
  <si>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</si>
  <si>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</si>
  <si>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</si>
  <si>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</si>
  <si>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</si>
  <si>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</si>
  <si>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</si>
  <si>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</si>
  <si>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</si>
  <si>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</si>
  <si>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</si>
  <si>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</si>
  <si>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</si>
  <si>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</si>
  <si>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</si>
  <si>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</si>
  <si>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</si>
  <si>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</si>
  <si>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</si>
  <si>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</si>
  <si>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</si>
  <si>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</si>
  <si>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</si>
  <si>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</si>
  <si>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</si>
  <si>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</si>
  <si>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</si>
  <si>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</si>
  <si>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</si>
  <si>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</si>
  <si>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</si>
  <si>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</si>
  <si>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Transición energética justa, segura, confiable y eficiente</t>
  </si>
  <si>
    <t>Captura y almacenamiento de Carbono</t>
  </si>
  <si>
    <t>Cobertura de energía</t>
  </si>
  <si>
    <t>Cobertura de gas</t>
  </si>
  <si>
    <t>Comunicación y apropiación de la información</t>
  </si>
  <si>
    <t>Nuevo Marco Regulatorio de Minería</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</si>
  <si>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</si>
  <si>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</si>
  <si>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</si>
  <si>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</si>
  <si>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Consumo energético eficiente</t>
  </si>
  <si>
    <t>Instrumentos de control y vigilancia ambiental para la resiliencia</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</si>
  <si>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</si>
  <si>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</si>
  <si>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</si>
  <si>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</si>
  <si>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</si>
  <si>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</si>
  <si>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</si>
  <si>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</si>
  <si>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Descarbonización </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</si>
  <si>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</si>
  <si>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</si>
  <si>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</si>
  <si>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</si>
  <si>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</si>
  <si>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</si>
  <si>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</si>
  <si>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</si>
  <si>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</si>
  <si>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</si>
  <si>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</si>
  <si>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</si>
  <si>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</si>
  <si>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</si>
  <si>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</si>
  <si>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</si>
  <si>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</si>
  <si>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</si>
  <si>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Participación ciudadana</t>
  </si>
  <si>
    <t>Precio de combustibles líquidos</t>
  </si>
  <si>
    <t>Recobro mejorado</t>
  </si>
  <si>
    <t>Seguridad energética</t>
  </si>
  <si>
    <t>Servicios públicos domiciliarios</t>
  </si>
  <si>
    <t>Sustitución de leña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</si>
</sst>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34" x14ac:knownFonts="1">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sz val="10"/>
      <color rgb="FF000000"/>
      <name val="Calibri Light"/>
      <family val="2"/>
      <scheme val="major"/>
    </font>
    <font>
      <sz val="10"/>
      <color rgb="FFFF0000"/>
      <name val="Calibri Light"/>
      <family val="2"/>
      <scheme val="major"/>
    </font>
    <font>
      <b/>
      <sz val="10"/>
      <color rgb="FF000000"/>
      <name val="Calibri Light"/>
      <family val="2"/>
      <scheme val="major"/>
    </font>
    <font>
      <b/>
      <sz val="10"/>
      <color rgb="FF000000"/>
      <name val="Calibri Light"/>
      <scheme val="major"/>
    </font>
    <font>
      <sz val="10"/>
      <color rgb="FF000000"/>
      <name val="Calibri Light"/>
      <scheme val="major"/>
    </font>
    <font>
      <b/>
      <sz val="10"/>
      <color rgb="FF000000"/>
      <name val="Aptos Narrow"/>
      <family val="2"/>
    </font>
    <font>
      <sz val="10"/>
      <color rgb="FF000000"/>
      <name val="Aptos Narrow"/>
    </font>
    <font>
      <sz val="10"/>
      <color rgb="FF000000"/>
      <name val="Aptos Narrow"/>
      <charset val="1"/>
    </font>
    <font>
      <b/>
      <sz val="10"/>
      <color rgb="FF000000"/>
      <name val="Aptos Narrow"/>
    </font>
    <font>
      <sz val="10"/>
      <color rgb="FF9C5700"/>
      <name val="Aptos Narrow"/>
      <family val="2"/>
    </font>
    <font>
      <b/>
      <sz val="12"/>
      <color theme="1"/>
      <name val="Aptos Narrow"/>
      <family val="2"/>
    </font>
    <font>
      <b/>
      <sz val="14"/>
      <color rgb="FF000000"/>
      <name val="Aptos Narrow"/>
      <family val="2"/>
    </font>
    <font>
      <sz val="10"/>
      <color theme="1"/>
      <name val="Aptos Narrow"/>
    </font>
  </fonts>
  <fills count="21">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92D050"/>
        <bgColor indexed="64"/>
      </patternFill>
    </fill>
    <fill>
      <patternFill patternType="solid">
        <fgColor rgb="FF92D050"/>
        <bgColor rgb="FF000000"/>
      </patternFill>
    </fill>
    <fill>
      <patternFill patternType="solid">
        <fgColor rgb="FFFFEB9C"/>
        <bgColor rgb="FF000000"/>
      </patternFill>
    </fill>
    <fill>
      <patternFill patternType="solid">
        <fgColor rgb="FFFFC7CE"/>
        <bgColor rgb="FF000000"/>
      </patternFill>
    </fill>
    <fill>
      <patternFill patternType="solid">
        <fgColor rgb="FF0070C0"/>
        <bgColor indexed="64"/>
      </patternFill>
    </fill>
    <fill>
      <patternFill patternType="solid">
        <fgColor theme="5"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19">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3"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3"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2"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3"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3"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3"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3"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5" fillId="4" borderId="0" xfId="0" applyFont="1" applyFill="1" applyAlignment="1">
      <alignment horizontal="left" vertical="center" wrapText="1"/>
    </xf>
    <xf numFmtId="49" fontId="5" fillId="0" borderId="0" xfId="0" applyNumberFormat="1"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8" fillId="4" borderId="12"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5" fillId="0" borderId="0" xfId="0" applyFont="1" applyAlignment="1">
      <alignment vertical="center" wrapText="1"/>
    </xf>
    <xf numFmtId="4" fontId="8" fillId="4" borderId="12" xfId="0" applyNumberFormat="1" applyFont="1" applyFill="1" applyBorder="1" applyAlignment="1">
      <alignment horizontal="left" vertical="center" wrapText="1"/>
    </xf>
    <xf numFmtId="0" fontId="5" fillId="0" borderId="15" xfId="0" applyFont="1" applyBorder="1" applyAlignment="1">
      <alignment vertical="center" wrapText="1"/>
    </xf>
    <xf numFmtId="0" fontId="5" fillId="4" borderId="15" xfId="0" applyFont="1" applyFill="1" applyBorder="1" applyAlignment="1">
      <alignment vertical="center" wrapText="1"/>
    </xf>
    <xf numFmtId="0" fontId="26" fillId="15" borderId="18" xfId="0" applyFont="1" applyFill="1" applyBorder="1" applyAlignment="1">
      <alignment horizontal="center" vertical="center" wrapText="1"/>
    </xf>
    <xf numFmtId="0" fontId="26" fillId="15" borderId="17" xfId="0" applyFont="1" applyFill="1" applyBorder="1" applyAlignment="1">
      <alignment vertical="center" wrapText="1"/>
    </xf>
    <xf numFmtId="0" fontId="5" fillId="0" borderId="12" xfId="0" applyFont="1" applyBorder="1" applyAlignment="1">
      <alignment horizontal="center" vertical="center" wrapText="1"/>
    </xf>
    <xf numFmtId="0" fontId="5" fillId="4" borderId="1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5" fillId="0" borderId="12" xfId="0" applyFont="1" applyBorder="1" applyAlignment="1">
      <alignment horizontal="left" vertical="top" wrapText="1"/>
    </xf>
    <xf numFmtId="0" fontId="8" fillId="4" borderId="12" xfId="0" applyFont="1" applyFill="1" applyBorder="1" applyAlignment="1">
      <alignment horizontal="left" vertical="top" wrapText="1"/>
    </xf>
    <xf numFmtId="0" fontId="28" fillId="0" borderId="12" xfId="0" applyFont="1" applyBorder="1" applyAlignment="1">
      <alignment horizontal="left" vertical="top" wrapText="1"/>
    </xf>
    <xf numFmtId="0" fontId="29" fillId="0" borderId="12" xfId="0" applyFont="1" applyBorder="1" applyAlignment="1">
      <alignment horizontal="left" vertical="top" wrapText="1"/>
    </xf>
    <xf numFmtId="0" fontId="8" fillId="0" borderId="12" xfId="0" applyFont="1" applyBorder="1" applyAlignment="1">
      <alignment horizontal="left" vertical="top" wrapText="1"/>
    </xf>
    <xf numFmtId="0" fontId="5" fillId="4" borderId="12" xfId="0" applyFont="1" applyFill="1" applyBorder="1" applyAlignment="1">
      <alignment horizontal="left" vertical="top" wrapText="1"/>
    </xf>
    <xf numFmtId="49" fontId="5" fillId="0" borderId="12" xfId="0" applyNumberFormat="1" applyFont="1" applyBorder="1" applyAlignment="1">
      <alignment horizontal="left" vertical="top" wrapText="1"/>
    </xf>
    <xf numFmtId="0" fontId="8" fillId="0" borderId="20" xfId="0" applyFont="1" applyBorder="1" applyAlignment="1">
      <alignment horizontal="left" vertical="top" wrapText="1"/>
    </xf>
    <xf numFmtId="0" fontId="8" fillId="4" borderId="15" xfId="0" applyFont="1" applyFill="1" applyBorder="1" applyAlignment="1">
      <alignment horizontal="left" vertical="top" wrapText="1"/>
    </xf>
    <xf numFmtId="0" fontId="5" fillId="0" borderId="17" xfId="0" applyFont="1" applyBorder="1" applyAlignment="1">
      <alignment horizontal="center" vertical="center" wrapText="1"/>
    </xf>
    <xf numFmtId="0" fontId="5" fillId="0" borderId="17" xfId="0" applyFont="1" applyBorder="1" applyAlignment="1">
      <alignment horizontal="left" vertical="top" wrapText="1"/>
    </xf>
    <xf numFmtId="0" fontId="30" fillId="17" borderId="12" xfId="0" applyFont="1" applyFill="1" applyBorder="1" applyAlignment="1">
      <alignment wrapText="1"/>
    </xf>
    <xf numFmtId="0" fontId="8" fillId="18" borderId="15" xfId="0" applyFont="1" applyFill="1" applyBorder="1" applyAlignment="1">
      <alignment wrapText="1"/>
    </xf>
    <xf numFmtId="0" fontId="30" fillId="17" borderId="15" xfId="0" applyFont="1" applyFill="1" applyBorder="1" applyAlignment="1">
      <alignment wrapText="1"/>
    </xf>
    <xf numFmtId="0" fontId="7" fillId="19" borderId="12" xfId="0" applyFont="1" applyFill="1" applyBorder="1" applyAlignment="1">
      <alignment horizontal="center" vertical="center" wrapText="1"/>
    </xf>
    <xf numFmtId="0" fontId="8" fillId="4" borderId="16" xfId="0" applyFont="1" applyFill="1" applyBorder="1" applyAlignment="1">
      <alignment vertical="center" wrapText="1"/>
    </xf>
    <xf numFmtId="0" fontId="26" fillId="20" borderId="12" xfId="0" applyFont="1" applyFill="1" applyBorder="1" applyAlignment="1">
      <alignment horizontal="center" vertical="center" wrapText="1"/>
    </xf>
    <xf numFmtId="0" fontId="26" fillId="20" borderId="15" xfId="0" applyFont="1" applyFill="1" applyBorder="1" applyAlignment="1">
      <alignment horizontal="center" vertical="center" wrapText="1"/>
    </xf>
    <xf numFmtId="0" fontId="26" fillId="20" borderId="12" xfId="0" applyFont="1" applyFill="1" applyBorder="1" applyAlignment="1">
      <alignment vertical="center" wrapText="1"/>
    </xf>
    <xf numFmtId="0" fontId="26" fillId="16" borderId="17" xfId="0" applyFont="1" applyFill="1" applyBorder="1" applyAlignment="1">
      <alignment horizontal="center" wrapText="1"/>
    </xf>
    <xf numFmtId="0" fontId="26" fillId="8" borderId="12" xfId="0" applyFont="1" applyFill="1" applyBorder="1" applyAlignment="1">
      <alignment horizontal="center" vertical="center" wrapText="1"/>
    </xf>
    <xf numFmtId="0" fontId="26" fillId="8" borderId="17" xfId="0" applyFont="1" applyFill="1" applyBorder="1" applyAlignment="1">
      <alignment horizontal="center" wrapText="1"/>
    </xf>
    <xf numFmtId="0" fontId="27"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28" fillId="0" borderId="12" xfId="0" applyFont="1" applyBorder="1" applyAlignment="1">
      <alignment horizontal="center" vertical="center" wrapText="1"/>
    </xf>
    <xf numFmtId="49" fontId="5" fillId="0" borderId="12" xfId="0" applyNumberFormat="1" applyFont="1" applyBorder="1" applyAlignment="1">
      <alignment horizontal="center" vertical="center" wrapText="1"/>
    </xf>
    <xf numFmtId="3" fontId="5" fillId="4" borderId="12" xfId="0" applyNumberFormat="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18" borderId="15" xfId="0" applyFont="1" applyFill="1" applyBorder="1" applyAlignment="1">
      <alignment wrapText="1"/>
    </xf>
    <xf numFmtId="0" fontId="5" fillId="0" borderId="12" xfId="0" applyFont="1" applyBorder="1" applyAlignment="1">
      <alignment vertical="top" wrapText="1"/>
    </xf>
    <xf numFmtId="0" fontId="5" fillId="4" borderId="17"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0" borderId="14" xfId="0" applyFont="1" applyBorder="1" applyAlignment="1">
      <alignment vertical="top" wrapText="1"/>
    </xf>
    <xf numFmtId="0" fontId="8" fillId="4" borderId="12" xfId="0" applyFont="1" applyFill="1" applyBorder="1" applyAlignment="1">
      <alignment vertical="top" wrapText="1"/>
    </xf>
    <xf numFmtId="0" fontId="8" fillId="4" borderId="15" xfId="0" applyFont="1" applyFill="1" applyBorder="1" applyAlignment="1">
      <alignment vertical="top" wrapText="1"/>
    </xf>
    <xf numFmtId="0" fontId="5" fillId="0" borderId="15" xfId="0" applyFont="1" applyBorder="1" applyAlignment="1">
      <alignment vertical="top" wrapText="1"/>
    </xf>
    <xf numFmtId="0" fontId="5" fillId="0" borderId="18" xfId="0" applyFont="1" applyBorder="1" applyAlignment="1">
      <alignment vertical="top" wrapText="1"/>
    </xf>
    <xf numFmtId="0" fontId="5" fillId="0" borderId="16" xfId="0" applyFont="1" applyBorder="1" applyAlignment="1">
      <alignment vertical="top" wrapText="1"/>
    </xf>
    <xf numFmtId="0" fontId="27" fillId="0" borderId="15" xfId="0" applyFont="1" applyBorder="1" applyAlignment="1">
      <alignment vertical="top" wrapText="1"/>
    </xf>
    <xf numFmtId="0" fontId="8" fillId="0" borderId="15" xfId="0" applyFont="1" applyBorder="1" applyAlignment="1">
      <alignment vertical="top" wrapText="1"/>
    </xf>
    <xf numFmtId="0" fontId="5" fillId="4" borderId="15" xfId="0" applyFont="1" applyFill="1" applyBorder="1" applyAlignment="1">
      <alignment vertical="top" wrapText="1"/>
    </xf>
    <xf numFmtId="0" fontId="33" fillId="4" borderId="12" xfId="0" applyFont="1" applyFill="1" applyBorder="1" applyAlignment="1">
      <alignment vertical="top" wrapText="1"/>
    </xf>
    <xf numFmtId="0" fontId="27" fillId="0" borderId="14" xfId="0" applyFont="1" applyBorder="1" applyAlignment="1">
      <alignment vertical="top" wrapText="1"/>
    </xf>
    <xf numFmtId="0" fontId="27" fillId="0" borderId="20" xfId="0" applyFont="1" applyBorder="1" applyAlignment="1">
      <alignment vertical="top" wrapText="1"/>
    </xf>
    <xf numFmtId="0" fontId="28" fillId="0" borderId="12" xfId="0" applyFont="1" applyBorder="1" applyAlignment="1">
      <alignment vertical="top" wrapText="1"/>
    </xf>
    <xf numFmtId="49" fontId="5" fillId="0" borderId="12" xfId="0" applyNumberFormat="1" applyFont="1" applyBorder="1" applyAlignment="1">
      <alignment vertical="top" wrapText="1"/>
    </xf>
    <xf numFmtId="0" fontId="27" fillId="0" borderId="12" xfId="0" applyFont="1" applyBorder="1" applyAlignment="1">
      <alignment horizontal="center" vertical="top" wrapText="1"/>
    </xf>
    <xf numFmtId="0" fontId="32" fillId="20" borderId="14" xfId="0" applyFont="1" applyFill="1" applyBorder="1" applyAlignment="1">
      <alignment horizontal="center" vertical="center" wrapText="1"/>
    </xf>
    <xf numFmtId="0" fontId="31" fillId="15" borderId="14"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cellXfs>
  <cellStyles count="4">
    <cellStyle name="Hipervínculo" xfId="3" builtinId="8"/>
    <cellStyle name="Millares" xfId="1" builtinId="3"/>
    <cellStyle name="Normal" xfId="0" builtinId="0"/>
    <cellStyle name="Porcentaje" xfId="2" builtinId="5"/>
  </cellStyles>
  <dxfs count="45">
    <dxf>
      <font>
        <color rgb="FF006100"/>
      </font>
      <fill>
        <patternFill>
          <bgColor rgb="FFC6EFCE"/>
        </patternFill>
      </fill>
    </dxf>
    <dxf>
      <font>
        <color rgb="FF9C5700"/>
      </font>
      <fill>
        <patternFill>
          <bgColor rgb="FFFFEB9C"/>
        </patternFill>
      </fill>
    </dxf>
    <dxf>
      <fill>
        <patternFill>
          <bgColor rgb="FFFFC7CE"/>
        </patternFill>
      </fill>
    </dxf>
    <dxf>
      <font>
        <color rgb="FF006100"/>
      </font>
      <fill>
        <patternFill>
          <bgColor rgb="FFC6EFCE"/>
        </patternFill>
      </fill>
    </dxf>
    <dxf>
      <font>
        <color rgb="FF9C5700"/>
      </font>
      <fill>
        <patternFill>
          <bgColor rgb="FFFFEB9C"/>
        </patternFill>
      </fill>
    </dxf>
    <dxf>
      <fill>
        <patternFill>
          <bgColor rgb="FFFFC7CE"/>
        </patternFill>
      </fill>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44" dataDxfId="42" headerRowBorderDxfId="43" tableBorderDxfId="41" totalsRowBorderDxfId="40">
  <autoFilter ref="A2:AG46" xr:uid="{2AC6B8C2-D387-4D1F-B7A0-1DE2392563AD}">
    <filterColumn colId="6">
      <colorFilter dxfId="39"/>
    </filterColumn>
  </autoFilter>
  <tableColumns count="33">
    <tableColumn id="1" xr3:uid="{D2A08BC9-CF5A-4728-A397-7B8A8E1DC1C4}" name="PIVOTE" dataDxfId="38"/>
    <tableColumn id="2" xr3:uid="{632CACA8-75B8-4FB2-BBA9-F35E82501E45}" name="COMPONENTE PND" dataDxfId="37"/>
    <tableColumn id="3" xr3:uid="{28AF8D0C-E90C-4DB8-909D-2E192C0B7818}" name="TEMA" dataDxfId="36"/>
    <tableColumn id="4" xr3:uid="{F829E352-7A8E-4340-8988-8A2835590428}" name="EJE ESTRATÉGICO" dataDxfId="35"/>
    <tableColumn id="5" xr3:uid="{57211672-679B-4FC5-8996-3C9269354B5D}" name="RESULTADO" dataDxfId="34"/>
    <tableColumn id="6" xr3:uid="{90FD47BE-9D18-4C11-A7C4-9BAC29256D29}" name="PRIORIDAD" dataDxfId="33"/>
    <tableColumn id="7" xr3:uid="{5FD7FEC8-00A0-4716-8B94-719820C54D05}" name="IMPORTANCIA DEL DESARROLLO  DE LA PRIORIDAD " dataDxfId="32"/>
    <tableColumn id="8" xr3:uid="{5ED0C346-C60A-4928-9C13-6C8CBFE5CA9C}" name="TIPO DE INDICADOR" dataDxfId="31"/>
    <tableColumn id="9" xr3:uid="{B5E7950E-21B2-4190-A612-441FC8F31F8F}" name="INDICADOR " dataDxfId="30"/>
    <tableColumn id="32" xr3:uid="{4DEF2EAF-A461-495B-969E-1ED46A11F15E}" name="TIPO DE INDICADOR2" dataDxfId="29"/>
    <tableColumn id="10" xr3:uid="{BF7059D6-E18B-4823-A04A-BB21F0417375}" name="FÓRMULA DE CÁLCULO DEL INDICADOR" dataDxfId="28"/>
    <tableColumn id="11" xr3:uid="{50B61F1E-3E62-4695-B17A-96A1A622DCDB}" name="UNIDAD DE MEDIDA" dataDxfId="27"/>
    <tableColumn id="12" xr3:uid="{A5271E43-E81F-4BCB-BD6E-BECD8B3E3937}" name="META CUATRIENIO" dataDxfId="26">
      <calculatedColumnFormula>+SUM(Tabla1[[#This Row],[META 2024]]+Tabla1[[#This Row],[META 2025]]+Tabla1[[#This Row],[META 2026]])</calculatedColumnFormula>
    </tableColumn>
    <tableColumn id="13" xr3:uid="{A7FDD06F-4B67-445E-A20D-5D9E021DD8A2}" name="META 2024" dataDxfId="25">
      <calculatedColumnFormula>+SUM(Tabla1[[#This Row],[META 2024 
MARZO]:[META 2024
DICIEMBRE]])</calculatedColumnFormula>
    </tableColumn>
    <tableColumn id="14" xr3:uid="{E39B179B-27FF-4A2B-B9E0-6465ABE2FADA}" name="META 2025" dataDxfId="24">
      <calculatedColumnFormula>+SUM(Tabla1[[#This Row],[META 2025
MARZO]:[META 2025
DICIEMBRE]])</calculatedColumnFormula>
    </tableColumn>
    <tableColumn id="15" xr3:uid="{8A35EF24-D4D6-45EC-8CFD-65FACEE2A3DB}" name="META 2026" dataDxfId="23">
      <calculatedColumnFormula>+SUM(Tabla1[[#This Row],[META 2026
MARZO]:[META 2026
DICIEMBRE]])</calculatedColumnFormula>
    </tableColumn>
    <tableColumn id="31" xr3:uid="{99F8C14C-8671-4C73-B453-EC09B1732DA5}" name="NATURALEZA DEL INDICADOR" dataDxfId="22"/>
    <tableColumn id="16" xr3:uid="{8CE85FCB-F861-402D-9719-BE5743428F60}" name="ÁREA/ENTIDAD QUE REPORTA " dataDxfId="21"/>
    <tableColumn id="17" xr3:uid="{7C64D6F7-BD65-4A3D-985A-CD0E7339DD3A}" name="PERSONA RESPONSABLE DEL REPORTE" dataDxfId="20"/>
    <tableColumn id="18" xr3:uid="{7811BFE0-F7E5-48A2-9DF7-E8645F9A3E93}" name="CORREO DEL RESPONSABLE " dataDxfId="19"/>
    <tableColumn id="19" xr3:uid="{F4F1AA47-1A4F-4533-BD72-C70BFFA8885B}" name="META 2024 _x000a_MARZO" dataDxfId="18"/>
    <tableColumn id="20" xr3:uid="{BE937737-3A16-4C18-BC23-06783D6AE77B}" name="META 2024_x000a_JUNIO" dataDxfId="17"/>
    <tableColumn id="21" xr3:uid="{A8A63DFB-4F2A-47C3-86F3-838994147D08}" name="META 2024_x000a_SEPTIEMBRE" dataDxfId="16"/>
    <tableColumn id="22" xr3:uid="{3B343844-8EAC-465C-8549-2970947D912E}" name="META 2024_x000a_DICIEMBRE" dataDxfId="15"/>
    <tableColumn id="23" xr3:uid="{DE34DAEF-8190-46B8-AC5F-D7CA912A444B}" name="META 2025_x000a_MARZO" dataDxfId="14"/>
    <tableColumn id="24" xr3:uid="{61B96C33-82F6-4EA9-9E9C-B72BEBE1AA42}" name="META 2025_x000a_JUNIO" dataDxfId="13"/>
    <tableColumn id="25" xr3:uid="{E65CE22B-9619-49BB-8C7B-B0662267E8E1}" name="META 2025_x000a_SEPTIEMBRE" dataDxfId="12"/>
    <tableColumn id="26" xr3:uid="{6C74FF5B-CF16-4358-973F-D6FCF07DB2A8}" name="META 2025_x000a_DICIEMBRE" dataDxfId="11"/>
    <tableColumn id="27" xr3:uid="{889C9D8A-123F-4886-9954-95215FD44B8F}" name="META 2026_x000a_MARZO" dataDxfId="10"/>
    <tableColumn id="28" xr3:uid="{C19D29AC-ED87-49B6-ABA2-8A044C29883B}" name="META 2026_x000a_JUNIO" dataDxfId="9"/>
    <tableColumn id="29" xr3:uid="{C8E4197C-877B-432A-B637-54AF1824D481}" name="META 2026_x000a_SEPTIEMBRE" dataDxfId="8"/>
    <tableColumn id="30" xr3:uid="{479F5AE1-A637-4EB3-9345-A2A599039CAE}" name="META 2026_x000a_DICIEMBRE" dataDxfId="7"/>
    <tableColumn id="33" xr3:uid="{E601B3CF-B2A4-4045-BB75-350906B01B1D}" name="COMENTARIOS GENERALES" dataDxfId="6"/>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2.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tabColor rgb="FF92D050"/>
  </sheetPr>
  <dimension ref="A1:AC29"/>
  <sheetViews>
    <sheetView tabSelected="1" zoomScale="64" zoomScaleNormal="60" workbookViewId="0">
      <pane ySplit="2" topLeftCell="A3" activePane="bottomLeft" state="frozen"/>
      <selection activeCell="F1" sqref="F1"/>
      <selection pane="bottomLeft" activeCell="AC3" sqref="AC3:AC26"/>
    </sheetView>
  </sheetViews>
  <sheetFormatPr baseColWidth="10" defaultColWidth="9.140625" defaultRowHeight="13.5" customHeight="1" x14ac:dyDescent="0.25"/>
  <cols>
    <col min="1" max="1" width="12.85546875" style="95" customWidth="1"/>
    <col min="2" max="2" width="25.7109375" style="95" customWidth="1"/>
    <col min="3" max="3" width="27.7109375" style="95" bestFit="1" customWidth="1"/>
    <col min="4" max="4" width="19.28515625" style="95" customWidth="1"/>
    <col min="5" max="5" width="18.42578125" style="95" customWidth="1"/>
    <col min="6" max="6" width="22.42578125" style="95" customWidth="1"/>
    <col min="7" max="7" width="14.85546875" style="95" customWidth="1"/>
    <col min="8" max="8" width="94.5703125" style="95" customWidth="1"/>
    <col min="9" max="9" width="31.42578125" style="95" customWidth="1"/>
    <col min="10" max="10" width="20.140625" style="95" customWidth="1"/>
    <col min="11" max="11" width="11.28515625" style="95" customWidth="1"/>
    <col min="12" max="12" width="18.42578125" style="95" customWidth="1"/>
    <col min="13" max="13" width="13.7109375" style="95" customWidth="1"/>
    <col min="14" max="14" width="14.5703125" style="95" customWidth="1"/>
    <col min="15" max="15" width="19.5703125" style="95" customWidth="1"/>
    <col min="16" max="16" width="39" style="95" customWidth="1"/>
    <col min="17" max="17" width="9.140625" style="95" customWidth="1"/>
    <col min="18" max="18" width="41.5703125" style="146" customWidth="1"/>
    <col min="19" max="19" width="26.28515625" style="148" customWidth="1"/>
    <col min="20" max="20" width="33.7109375" style="95" customWidth="1"/>
    <col min="21" max="21" width="30.85546875" style="95" customWidth="1"/>
    <col min="22" max="22" width="100.85546875" style="95" customWidth="1"/>
    <col min="23" max="23" width="27.42578125" style="151" customWidth="1"/>
    <col min="24" max="24" width="31.7109375" style="151" customWidth="1"/>
    <col min="25" max="26" width="61.28515625" style="95" customWidth="1"/>
    <col min="27" max="27" width="24.28515625" style="95" customWidth="1"/>
    <col min="28" max="29" width="61.28515625" style="95" customWidth="1"/>
    <col min="30" max="16384" width="9.140625" style="95"/>
  </cols>
  <sheetData>
    <row r="1" spans="1:29" ht="13.5" customHeight="1" x14ac:dyDescent="0.25">
      <c r="P1" s="212" t="s">
        <v>0</v>
      </c>
      <c r="Q1" s="212"/>
      <c r="R1" s="212"/>
      <c r="S1" s="212"/>
      <c r="T1" s="212"/>
      <c r="U1" s="212"/>
      <c r="V1" s="212"/>
      <c r="W1" s="212"/>
      <c r="X1" s="213" t="s">
        <v>1</v>
      </c>
      <c r="Y1" s="213"/>
      <c r="Z1" s="213"/>
      <c r="AA1" s="213"/>
      <c r="AB1" s="213"/>
      <c r="AC1" s="213"/>
    </row>
    <row r="2" spans="1:29" s="147" customFormat="1" ht="27.75" customHeight="1" x14ac:dyDescent="0.25">
      <c r="A2" s="175" t="s">
        <v>2</v>
      </c>
      <c r="B2" s="175" t="s">
        <v>3</v>
      </c>
      <c r="C2" s="175" t="s">
        <v>4</v>
      </c>
      <c r="D2" s="175" t="s">
        <v>5</v>
      </c>
      <c r="E2" s="175" t="s">
        <v>6</v>
      </c>
      <c r="F2" s="175" t="s">
        <v>7</v>
      </c>
      <c r="G2" s="175" t="s">
        <v>8</v>
      </c>
      <c r="H2" s="175" t="s">
        <v>9</v>
      </c>
      <c r="I2" s="175" t="s">
        <v>10</v>
      </c>
      <c r="J2" s="175" t="s">
        <v>11</v>
      </c>
      <c r="K2" s="175" t="s">
        <v>12</v>
      </c>
      <c r="L2" s="175" t="s">
        <v>13</v>
      </c>
      <c r="M2" s="175" t="s">
        <v>14</v>
      </c>
      <c r="N2" s="175" t="s">
        <v>15</v>
      </c>
      <c r="O2" s="175" t="s">
        <v>16</v>
      </c>
      <c r="P2" s="177" t="s">
        <v>17</v>
      </c>
      <c r="Q2" s="177" t="s">
        <v>18</v>
      </c>
      <c r="R2" s="177" t="s">
        <v>19</v>
      </c>
      <c r="S2" s="177" t="s">
        <v>20</v>
      </c>
      <c r="T2" s="177" t="s">
        <v>21</v>
      </c>
      <c r="U2" s="177" t="s">
        <v>22</v>
      </c>
      <c r="V2" s="178" t="s">
        <v>23</v>
      </c>
      <c r="W2" s="179" t="s">
        <v>24</v>
      </c>
      <c r="X2" s="156" t="s">
        <v>25</v>
      </c>
      <c r="Y2" s="155" t="s">
        <v>17</v>
      </c>
      <c r="Z2" s="180" t="s">
        <v>26</v>
      </c>
      <c r="AA2" s="181" t="s">
        <v>27</v>
      </c>
      <c r="AB2" s="181" t="s">
        <v>28</v>
      </c>
      <c r="AC2" s="182" t="s">
        <v>29</v>
      </c>
    </row>
    <row r="3" spans="1:29" ht="81.75" customHeight="1" x14ac:dyDescent="0.25">
      <c r="A3" s="149" t="s">
        <v>30</v>
      </c>
      <c r="B3" s="149" t="s">
        <v>31</v>
      </c>
      <c r="C3" s="149" t="s">
        <v>32</v>
      </c>
      <c r="D3" s="149" t="s">
        <v>33</v>
      </c>
      <c r="E3" s="149" t="s">
        <v>34</v>
      </c>
      <c r="F3" s="149" t="s">
        <v>32</v>
      </c>
      <c r="G3" s="149" t="s">
        <v>35</v>
      </c>
      <c r="H3" s="149" t="s">
        <v>36</v>
      </c>
      <c r="I3" s="149" t="s">
        <v>37</v>
      </c>
      <c r="J3" s="149" t="s">
        <v>38</v>
      </c>
      <c r="K3" s="149">
        <v>15000</v>
      </c>
      <c r="L3" s="149">
        <v>300</v>
      </c>
      <c r="M3" s="149">
        <v>7500</v>
      </c>
      <c r="N3" s="149">
        <v>15000</v>
      </c>
      <c r="O3" s="149" t="s">
        <v>39</v>
      </c>
      <c r="P3" s="149" t="s">
        <v>40</v>
      </c>
      <c r="Q3" s="149">
        <v>27</v>
      </c>
      <c r="R3" s="149" t="s">
        <v>41</v>
      </c>
      <c r="S3" s="149">
        <v>104</v>
      </c>
      <c r="T3" s="149" t="s">
        <v>42</v>
      </c>
      <c r="U3" s="149">
        <v>222</v>
      </c>
      <c r="V3" s="150" t="s">
        <v>43</v>
      </c>
      <c r="W3" s="176" t="s">
        <v>44</v>
      </c>
      <c r="X3" s="160">
        <v>288</v>
      </c>
      <c r="Y3" s="168" t="s">
        <v>45</v>
      </c>
      <c r="Z3" s="172" t="s">
        <v>44</v>
      </c>
      <c r="AA3" s="184">
        <v>315</v>
      </c>
      <c r="AB3" s="197" t="s">
        <v>46</v>
      </c>
      <c r="AC3" s="159" t="s">
        <v>44</v>
      </c>
    </row>
    <row r="4" spans="1:29" ht="27.75" customHeight="1" x14ac:dyDescent="0.25">
      <c r="A4" s="149" t="s">
        <v>30</v>
      </c>
      <c r="B4" s="149" t="s">
        <v>31</v>
      </c>
      <c r="C4" s="149" t="s">
        <v>32</v>
      </c>
      <c r="D4" s="149" t="s">
        <v>33</v>
      </c>
      <c r="E4" s="149" t="s">
        <v>34</v>
      </c>
      <c r="F4" s="149" t="s">
        <v>47</v>
      </c>
      <c r="G4" s="149" t="s">
        <v>35</v>
      </c>
      <c r="H4" s="149" t="s">
        <v>48</v>
      </c>
      <c r="I4" s="149" t="s">
        <v>49</v>
      </c>
      <c r="J4" s="149" t="s">
        <v>38</v>
      </c>
      <c r="K4" s="149">
        <v>40</v>
      </c>
      <c r="L4" s="149">
        <v>15</v>
      </c>
      <c r="M4" s="149">
        <v>30</v>
      </c>
      <c r="N4" s="149">
        <v>40</v>
      </c>
      <c r="O4" s="149" t="s">
        <v>39</v>
      </c>
      <c r="P4" s="149" t="s">
        <v>50</v>
      </c>
      <c r="Q4" s="149">
        <v>0</v>
      </c>
      <c r="R4" s="149" t="s">
        <v>51</v>
      </c>
      <c r="S4" s="149">
        <v>1</v>
      </c>
      <c r="T4" s="149" t="s">
        <v>52</v>
      </c>
      <c r="U4" s="149">
        <v>1</v>
      </c>
      <c r="V4" s="150" t="s">
        <v>53</v>
      </c>
      <c r="W4" s="154" t="s">
        <v>54</v>
      </c>
      <c r="X4" s="157" t="s">
        <v>55</v>
      </c>
      <c r="Y4" s="161" t="s">
        <v>56</v>
      </c>
      <c r="Z4" s="172" t="s">
        <v>44</v>
      </c>
      <c r="AA4" s="183">
        <v>3</v>
      </c>
      <c r="AB4" s="207" t="s">
        <v>57</v>
      </c>
      <c r="AC4" s="195" t="s">
        <v>44</v>
      </c>
    </row>
    <row r="5" spans="1:29" ht="70.5" customHeight="1" x14ac:dyDescent="0.25">
      <c r="A5" s="149" t="s">
        <v>30</v>
      </c>
      <c r="B5" s="149" t="s">
        <v>58</v>
      </c>
      <c r="C5" s="149" t="s">
        <v>59</v>
      </c>
      <c r="D5" s="149" t="s">
        <v>33</v>
      </c>
      <c r="E5" s="149" t="s">
        <v>34</v>
      </c>
      <c r="F5" s="149" t="s">
        <v>60</v>
      </c>
      <c r="G5" s="149" t="s">
        <v>35</v>
      </c>
      <c r="H5" s="149" t="s">
        <v>61</v>
      </c>
      <c r="I5" s="149" t="s">
        <v>61</v>
      </c>
      <c r="J5" s="149" t="s">
        <v>62</v>
      </c>
      <c r="K5" s="149">
        <v>6000</v>
      </c>
      <c r="L5" s="149">
        <v>2000</v>
      </c>
      <c r="M5" s="149">
        <v>3000</v>
      </c>
      <c r="N5" s="149">
        <v>6000</v>
      </c>
      <c r="O5" s="149" t="s">
        <v>39</v>
      </c>
      <c r="P5" s="149" t="s">
        <v>63</v>
      </c>
      <c r="Q5" s="152" t="s">
        <v>64</v>
      </c>
      <c r="R5" s="149" t="s">
        <v>65</v>
      </c>
      <c r="S5" s="149" t="s">
        <v>66</v>
      </c>
      <c r="T5" s="149" t="s">
        <v>67</v>
      </c>
      <c r="U5" s="149">
        <v>1871.51</v>
      </c>
      <c r="V5" s="150" t="s">
        <v>68</v>
      </c>
      <c r="W5" s="154" t="s">
        <v>44</v>
      </c>
      <c r="X5" s="157">
        <v>2077.7399999999998</v>
      </c>
      <c r="Y5" s="161" t="s">
        <v>69</v>
      </c>
      <c r="Z5" s="172" t="s">
        <v>44</v>
      </c>
      <c r="AA5" s="183" t="s">
        <v>70</v>
      </c>
      <c r="AB5" s="207" t="s">
        <v>71</v>
      </c>
      <c r="AC5" s="195" t="s">
        <v>44</v>
      </c>
    </row>
    <row r="6" spans="1:29" ht="73.5" customHeight="1" x14ac:dyDescent="0.25">
      <c r="A6" s="149" t="s">
        <v>72</v>
      </c>
      <c r="B6" s="149" t="s">
        <v>31</v>
      </c>
      <c r="C6" s="149" t="s">
        <v>73</v>
      </c>
      <c r="D6" s="149" t="s">
        <v>33</v>
      </c>
      <c r="E6" s="149" t="s">
        <v>34</v>
      </c>
      <c r="F6" s="149" t="s">
        <v>74</v>
      </c>
      <c r="G6" s="149" t="s">
        <v>35</v>
      </c>
      <c r="H6" s="149" t="s">
        <v>75</v>
      </c>
      <c r="I6" s="149" t="s">
        <v>76</v>
      </c>
      <c r="J6" s="149" t="s">
        <v>77</v>
      </c>
      <c r="K6" s="149">
        <v>0.3</v>
      </c>
      <c r="L6" s="149">
        <v>0.1</v>
      </c>
      <c r="M6" s="149">
        <v>0.2</v>
      </c>
      <c r="N6" s="149">
        <v>0.3</v>
      </c>
      <c r="O6" s="149" t="s">
        <v>39</v>
      </c>
      <c r="P6" s="149" t="s">
        <v>78</v>
      </c>
      <c r="Q6" s="149">
        <v>0</v>
      </c>
      <c r="R6" s="149" t="s">
        <v>79</v>
      </c>
      <c r="S6" s="149">
        <v>0.04</v>
      </c>
      <c r="T6" s="149" t="s">
        <v>80</v>
      </c>
      <c r="U6" s="149">
        <v>0.06</v>
      </c>
      <c r="V6" s="150" t="s">
        <v>81</v>
      </c>
      <c r="W6" s="154" t="s">
        <v>44</v>
      </c>
      <c r="X6" s="157" t="s">
        <v>82</v>
      </c>
      <c r="Y6" s="161" t="s">
        <v>83</v>
      </c>
      <c r="Z6" s="172" t="s">
        <v>44</v>
      </c>
      <c r="AA6" s="211" t="s">
        <v>84</v>
      </c>
      <c r="AB6" s="208" t="s">
        <v>85</v>
      </c>
      <c r="AC6" s="159" t="s">
        <v>86</v>
      </c>
    </row>
    <row r="7" spans="1:29" ht="27.6" customHeight="1" x14ac:dyDescent="0.25">
      <c r="A7" s="149" t="s">
        <v>72</v>
      </c>
      <c r="B7" s="149" t="s">
        <v>87</v>
      </c>
      <c r="C7" s="149" t="s">
        <v>88</v>
      </c>
      <c r="D7" s="149" t="s">
        <v>33</v>
      </c>
      <c r="E7" s="149" t="s">
        <v>34</v>
      </c>
      <c r="F7" s="149" t="s">
        <v>89</v>
      </c>
      <c r="G7" s="149" t="s">
        <v>90</v>
      </c>
      <c r="H7" s="149" t="s">
        <v>91</v>
      </c>
      <c r="I7" s="149" t="s">
        <v>92</v>
      </c>
      <c r="J7" s="149" t="s">
        <v>77</v>
      </c>
      <c r="K7" s="149">
        <v>1</v>
      </c>
      <c r="L7" s="149">
        <v>0.8</v>
      </c>
      <c r="M7" s="149">
        <v>1</v>
      </c>
      <c r="N7" s="149">
        <v>1</v>
      </c>
      <c r="O7" s="149" t="s">
        <v>39</v>
      </c>
      <c r="P7" s="149" t="s">
        <v>93</v>
      </c>
      <c r="Q7" s="149">
        <v>0.05</v>
      </c>
      <c r="R7" s="149" t="s">
        <v>94</v>
      </c>
      <c r="S7" s="149">
        <v>0.3</v>
      </c>
      <c r="T7" s="149" t="s">
        <v>95</v>
      </c>
      <c r="U7" s="149">
        <v>0.95</v>
      </c>
      <c r="V7" s="150" t="s">
        <v>96</v>
      </c>
      <c r="W7" s="154" t="s">
        <v>86</v>
      </c>
      <c r="X7" s="159">
        <v>0.95</v>
      </c>
      <c r="Y7" s="162" t="s">
        <v>96</v>
      </c>
      <c r="Z7" s="172" t="s">
        <v>44</v>
      </c>
      <c r="AA7" s="159">
        <v>0.95</v>
      </c>
      <c r="AB7" s="198" t="s">
        <v>97</v>
      </c>
      <c r="AC7" s="159" t="s">
        <v>44</v>
      </c>
    </row>
    <row r="8" spans="1:29" ht="27.75" customHeight="1" x14ac:dyDescent="0.25">
      <c r="A8" s="149" t="s">
        <v>72</v>
      </c>
      <c r="B8" s="149" t="s">
        <v>87</v>
      </c>
      <c r="C8" s="149" t="s">
        <v>88</v>
      </c>
      <c r="D8" s="149" t="s">
        <v>33</v>
      </c>
      <c r="E8" s="149" t="s">
        <v>34</v>
      </c>
      <c r="F8" s="149" t="s">
        <v>89</v>
      </c>
      <c r="G8" s="149" t="s">
        <v>90</v>
      </c>
      <c r="H8" s="149" t="s">
        <v>98</v>
      </c>
      <c r="I8" s="149" t="s">
        <v>99</v>
      </c>
      <c r="J8" s="149" t="s">
        <v>77</v>
      </c>
      <c r="K8" s="149">
        <v>1</v>
      </c>
      <c r="L8" s="149">
        <v>0.2</v>
      </c>
      <c r="M8" s="149">
        <v>0.6</v>
      </c>
      <c r="N8" s="149">
        <v>1</v>
      </c>
      <c r="O8" s="149" t="s">
        <v>39</v>
      </c>
      <c r="P8" s="149" t="s">
        <v>100</v>
      </c>
      <c r="Q8" s="149">
        <v>0.15</v>
      </c>
      <c r="R8" s="149" t="s">
        <v>101</v>
      </c>
      <c r="S8" s="149">
        <v>0.45</v>
      </c>
      <c r="T8" s="149" t="s">
        <v>102</v>
      </c>
      <c r="U8" s="149">
        <v>0.66</v>
      </c>
      <c r="V8" s="150" t="s">
        <v>103</v>
      </c>
      <c r="W8" s="154" t="s">
        <v>86</v>
      </c>
      <c r="X8" s="159">
        <v>0.66</v>
      </c>
      <c r="Y8" s="162" t="s">
        <v>103</v>
      </c>
      <c r="Z8" s="172" t="s">
        <v>44</v>
      </c>
      <c r="AA8" s="159">
        <v>0.66</v>
      </c>
      <c r="AB8" s="198" t="s">
        <v>104</v>
      </c>
      <c r="AC8" s="159" t="s">
        <v>44</v>
      </c>
    </row>
    <row r="9" spans="1:29" ht="27.75" customHeight="1" x14ac:dyDescent="0.25">
      <c r="A9" s="149" t="s">
        <v>72</v>
      </c>
      <c r="B9" s="149" t="s">
        <v>105</v>
      </c>
      <c r="C9" s="149" t="s">
        <v>106</v>
      </c>
      <c r="D9" s="149" t="s">
        <v>33</v>
      </c>
      <c r="E9" s="149" t="s">
        <v>107</v>
      </c>
      <c r="F9" s="149" t="s">
        <v>108</v>
      </c>
      <c r="G9" s="149" t="s">
        <v>109</v>
      </c>
      <c r="H9" s="149" t="s">
        <v>110</v>
      </c>
      <c r="I9" s="149" t="s">
        <v>110</v>
      </c>
      <c r="J9" s="149" t="s">
        <v>38</v>
      </c>
      <c r="K9" s="149">
        <v>2000</v>
      </c>
      <c r="L9" s="149">
        <v>100</v>
      </c>
      <c r="M9" s="149">
        <v>1000</v>
      </c>
      <c r="N9" s="149">
        <v>2000</v>
      </c>
      <c r="O9" s="149" t="s">
        <v>39</v>
      </c>
      <c r="P9" s="149" t="s">
        <v>111</v>
      </c>
      <c r="Q9" s="149">
        <v>6</v>
      </c>
      <c r="R9" s="149" t="s">
        <v>112</v>
      </c>
      <c r="S9" s="149">
        <v>6</v>
      </c>
      <c r="T9" s="149" t="s">
        <v>113</v>
      </c>
      <c r="U9" s="149">
        <v>11</v>
      </c>
      <c r="V9" s="150" t="s">
        <v>114</v>
      </c>
      <c r="W9" s="154" t="s">
        <v>54</v>
      </c>
      <c r="X9" s="159">
        <v>11</v>
      </c>
      <c r="Y9" s="169" t="s">
        <v>114</v>
      </c>
      <c r="Z9" s="173" t="s">
        <v>54</v>
      </c>
      <c r="AA9" s="189">
        <v>11</v>
      </c>
      <c r="AB9" s="199" t="s">
        <v>115</v>
      </c>
      <c r="AC9" s="159" t="s">
        <v>54</v>
      </c>
    </row>
    <row r="10" spans="1:29" ht="27.75" customHeight="1" x14ac:dyDescent="0.25">
      <c r="A10" s="149" t="s">
        <v>72</v>
      </c>
      <c r="B10" s="149" t="s">
        <v>105</v>
      </c>
      <c r="C10" s="149" t="s">
        <v>106</v>
      </c>
      <c r="D10" s="149" t="s">
        <v>33</v>
      </c>
      <c r="E10" s="149" t="s">
        <v>107</v>
      </c>
      <c r="F10" s="149" t="s">
        <v>108</v>
      </c>
      <c r="G10" s="149" t="s">
        <v>109</v>
      </c>
      <c r="H10" s="149" t="s">
        <v>116</v>
      </c>
      <c r="I10" s="149" t="s">
        <v>117</v>
      </c>
      <c r="J10" s="149" t="s">
        <v>38</v>
      </c>
      <c r="K10" s="149">
        <v>100</v>
      </c>
      <c r="L10" s="149">
        <v>10</v>
      </c>
      <c r="M10" s="149">
        <v>50</v>
      </c>
      <c r="N10" s="149">
        <v>100</v>
      </c>
      <c r="O10" s="149" t="s">
        <v>39</v>
      </c>
      <c r="P10" s="149" t="s">
        <v>118</v>
      </c>
      <c r="Q10" s="149">
        <v>1</v>
      </c>
      <c r="R10" s="149" t="s">
        <v>119</v>
      </c>
      <c r="S10" s="149">
        <v>4</v>
      </c>
      <c r="T10" s="149" t="s">
        <v>120</v>
      </c>
      <c r="U10" s="149">
        <v>6</v>
      </c>
      <c r="V10" s="150" t="s">
        <v>121</v>
      </c>
      <c r="W10" s="154" t="s">
        <v>44</v>
      </c>
      <c r="X10" s="159">
        <v>6</v>
      </c>
      <c r="Y10" s="169" t="s">
        <v>121</v>
      </c>
      <c r="Z10" s="174" t="s">
        <v>44</v>
      </c>
      <c r="AA10" s="189">
        <v>6</v>
      </c>
      <c r="AB10" s="199" t="s">
        <v>122</v>
      </c>
      <c r="AC10" s="159" t="s">
        <v>44</v>
      </c>
    </row>
    <row r="11" spans="1:29" ht="52.5" customHeight="1" x14ac:dyDescent="0.25">
      <c r="A11" s="149" t="s">
        <v>123</v>
      </c>
      <c r="B11" s="149" t="s">
        <v>124</v>
      </c>
      <c r="C11" s="149" t="s">
        <v>125</v>
      </c>
      <c r="D11" s="149" t="s">
        <v>33</v>
      </c>
      <c r="E11" s="149" t="s">
        <v>126</v>
      </c>
      <c r="F11" s="149" t="s">
        <v>127</v>
      </c>
      <c r="G11" s="149" t="s">
        <v>90</v>
      </c>
      <c r="H11" s="149" t="s">
        <v>128</v>
      </c>
      <c r="I11" s="149" t="s">
        <v>129</v>
      </c>
      <c r="J11" s="149" t="s">
        <v>77</v>
      </c>
      <c r="K11" s="149">
        <v>1</v>
      </c>
      <c r="L11" s="149">
        <v>1</v>
      </c>
      <c r="M11" s="149">
        <v>1</v>
      </c>
      <c r="N11" s="149">
        <v>1</v>
      </c>
      <c r="O11" s="149" t="s">
        <v>39</v>
      </c>
      <c r="P11" s="149" t="s">
        <v>130</v>
      </c>
      <c r="Q11" s="149">
        <v>0.78</v>
      </c>
      <c r="R11" s="149" t="s">
        <v>131</v>
      </c>
      <c r="S11" s="149">
        <v>0.78</v>
      </c>
      <c r="T11" s="149" t="s">
        <v>132</v>
      </c>
      <c r="U11" s="149">
        <v>0.78</v>
      </c>
      <c r="V11" s="150" t="s">
        <v>133</v>
      </c>
      <c r="W11" s="154" t="s">
        <v>44</v>
      </c>
      <c r="X11" s="157">
        <v>0.92</v>
      </c>
      <c r="Y11" s="161" t="s">
        <v>134</v>
      </c>
      <c r="Z11" s="172" t="s">
        <v>44</v>
      </c>
      <c r="AA11" s="157">
        <v>0.95</v>
      </c>
      <c r="AB11" s="200" t="s">
        <v>135</v>
      </c>
      <c r="AC11" s="159" t="s">
        <v>44</v>
      </c>
    </row>
    <row r="12" spans="1:29" ht="42.75" customHeight="1" x14ac:dyDescent="0.25">
      <c r="A12" s="149" t="s">
        <v>123</v>
      </c>
      <c r="B12" s="149" t="s">
        <v>124</v>
      </c>
      <c r="C12" s="149" t="s">
        <v>125</v>
      </c>
      <c r="D12" s="149" t="s">
        <v>33</v>
      </c>
      <c r="E12" s="149" t="s">
        <v>126</v>
      </c>
      <c r="F12" s="149" t="s">
        <v>127</v>
      </c>
      <c r="G12" s="149" t="s">
        <v>90</v>
      </c>
      <c r="H12" s="149" t="s">
        <v>136</v>
      </c>
      <c r="I12" s="149" t="s">
        <v>137</v>
      </c>
      <c r="J12" s="149" t="s">
        <v>77</v>
      </c>
      <c r="K12" s="149">
        <v>1</v>
      </c>
      <c r="L12" s="149">
        <v>0.5</v>
      </c>
      <c r="M12" s="149">
        <v>0.8</v>
      </c>
      <c r="N12" s="149">
        <v>1</v>
      </c>
      <c r="O12" s="149" t="s">
        <v>39</v>
      </c>
      <c r="P12" s="149" t="s">
        <v>138</v>
      </c>
      <c r="Q12" s="149">
        <v>0.24</v>
      </c>
      <c r="R12" s="149" t="s">
        <v>139</v>
      </c>
      <c r="S12" s="149">
        <v>0.5</v>
      </c>
      <c r="T12" s="149" t="s">
        <v>140</v>
      </c>
      <c r="U12" s="149">
        <v>0.5</v>
      </c>
      <c r="V12" s="150" t="s">
        <v>141</v>
      </c>
      <c r="W12" s="154" t="s">
        <v>86</v>
      </c>
      <c r="X12" s="158">
        <v>0.5</v>
      </c>
      <c r="Y12" s="161" t="s">
        <v>142</v>
      </c>
      <c r="Z12" s="172" t="s">
        <v>44</v>
      </c>
      <c r="AA12" s="157">
        <v>0.7</v>
      </c>
      <c r="AB12" s="200" t="s">
        <v>143</v>
      </c>
      <c r="AC12" s="159" t="s">
        <v>44</v>
      </c>
    </row>
    <row r="13" spans="1:29" ht="48" customHeight="1" x14ac:dyDescent="0.25">
      <c r="A13" s="149" t="s">
        <v>123</v>
      </c>
      <c r="B13" s="149" t="s">
        <v>124</v>
      </c>
      <c r="C13" s="149" t="s">
        <v>144</v>
      </c>
      <c r="D13" s="149" t="s">
        <v>33</v>
      </c>
      <c r="E13" s="149" t="s">
        <v>126</v>
      </c>
      <c r="F13" s="149" t="s">
        <v>145</v>
      </c>
      <c r="G13" s="149" t="s">
        <v>90</v>
      </c>
      <c r="H13" s="149" t="s">
        <v>146</v>
      </c>
      <c r="I13" s="149" t="s">
        <v>147</v>
      </c>
      <c r="J13" s="149" t="s">
        <v>77</v>
      </c>
      <c r="K13" s="149">
        <v>1</v>
      </c>
      <c r="L13" s="149">
        <v>0.5</v>
      </c>
      <c r="M13" s="149">
        <v>1</v>
      </c>
      <c r="N13" s="149">
        <v>1</v>
      </c>
      <c r="O13" s="149" t="s">
        <v>39</v>
      </c>
      <c r="P13" s="149" t="s">
        <v>148</v>
      </c>
      <c r="Q13" s="149">
        <v>0.25</v>
      </c>
      <c r="R13" s="149" t="s">
        <v>149</v>
      </c>
      <c r="S13" s="149">
        <v>0.25</v>
      </c>
      <c r="T13" s="149" t="s">
        <v>150</v>
      </c>
      <c r="U13" s="149">
        <v>0.4</v>
      </c>
      <c r="V13" s="150" t="s">
        <v>151</v>
      </c>
      <c r="W13" s="154" t="s">
        <v>44</v>
      </c>
      <c r="X13" s="157">
        <v>0.4</v>
      </c>
      <c r="Y13" s="161" t="s">
        <v>152</v>
      </c>
      <c r="Z13" s="172" t="s">
        <v>44</v>
      </c>
      <c r="AA13" s="170">
        <v>0.4</v>
      </c>
      <c r="AB13" s="201" t="s">
        <v>153</v>
      </c>
      <c r="AC13" s="188" t="s">
        <v>44</v>
      </c>
    </row>
    <row r="14" spans="1:29" ht="53.25" customHeight="1" x14ac:dyDescent="0.25">
      <c r="A14" s="149" t="s">
        <v>123</v>
      </c>
      <c r="B14" s="149" t="s">
        <v>124</v>
      </c>
      <c r="C14" s="149" t="s">
        <v>144</v>
      </c>
      <c r="D14" s="149" t="s">
        <v>33</v>
      </c>
      <c r="E14" s="149" t="s">
        <v>126</v>
      </c>
      <c r="F14" s="149" t="s">
        <v>145</v>
      </c>
      <c r="G14" s="149" t="s">
        <v>90</v>
      </c>
      <c r="H14" s="149" t="s">
        <v>146</v>
      </c>
      <c r="I14" s="149" t="s">
        <v>154</v>
      </c>
      <c r="J14" s="149" t="s">
        <v>77</v>
      </c>
      <c r="K14" s="149">
        <v>1</v>
      </c>
      <c r="L14" s="149">
        <v>1</v>
      </c>
      <c r="M14" s="149">
        <v>1</v>
      </c>
      <c r="N14" s="149">
        <v>1</v>
      </c>
      <c r="O14" s="149" t="s">
        <v>39</v>
      </c>
      <c r="P14" s="149" t="s">
        <v>155</v>
      </c>
      <c r="Q14" s="149">
        <v>0.15</v>
      </c>
      <c r="R14" s="149" t="s">
        <v>156</v>
      </c>
      <c r="S14" s="149">
        <v>0.5</v>
      </c>
      <c r="T14" s="149" t="s">
        <v>157</v>
      </c>
      <c r="U14" s="149">
        <v>0.8</v>
      </c>
      <c r="V14" s="150" t="s">
        <v>158</v>
      </c>
      <c r="W14" s="154" t="s">
        <v>44</v>
      </c>
      <c r="X14" s="157">
        <v>0.1</v>
      </c>
      <c r="Y14" s="163" t="s">
        <v>159</v>
      </c>
      <c r="Z14" s="174" t="s">
        <v>44</v>
      </c>
      <c r="AA14" s="185">
        <v>0.1</v>
      </c>
      <c r="AB14" s="209" t="s">
        <v>160</v>
      </c>
      <c r="AC14" s="159" t="s">
        <v>44</v>
      </c>
    </row>
    <row r="15" spans="1:29" ht="27.75" customHeight="1" x14ac:dyDescent="0.25">
      <c r="A15" s="149" t="s">
        <v>123</v>
      </c>
      <c r="B15" s="149" t="s">
        <v>124</v>
      </c>
      <c r="C15" s="149" t="s">
        <v>161</v>
      </c>
      <c r="D15" s="149" t="s">
        <v>33</v>
      </c>
      <c r="E15" s="149" t="s">
        <v>126</v>
      </c>
      <c r="F15" s="149" t="s">
        <v>162</v>
      </c>
      <c r="G15" s="149" t="s">
        <v>90</v>
      </c>
      <c r="H15" s="149" t="s">
        <v>163</v>
      </c>
      <c r="I15" s="149" t="s">
        <v>164</v>
      </c>
      <c r="J15" s="149" t="s">
        <v>77</v>
      </c>
      <c r="K15" s="149">
        <v>1</v>
      </c>
      <c r="L15" s="149">
        <v>1</v>
      </c>
      <c r="M15" s="149">
        <v>1</v>
      </c>
      <c r="N15" s="149">
        <v>1</v>
      </c>
      <c r="O15" s="149" t="s">
        <v>39</v>
      </c>
      <c r="P15" s="149" t="s">
        <v>165</v>
      </c>
      <c r="Q15" s="149">
        <v>0.9</v>
      </c>
      <c r="R15" s="149" t="s">
        <v>166</v>
      </c>
      <c r="S15" s="149">
        <v>0.9</v>
      </c>
      <c r="T15" s="149" t="s">
        <v>167</v>
      </c>
      <c r="U15" s="149">
        <v>0.9</v>
      </c>
      <c r="V15" s="150" t="s">
        <v>168</v>
      </c>
      <c r="W15" s="154" t="s">
        <v>44</v>
      </c>
      <c r="X15" s="157">
        <v>0.9</v>
      </c>
      <c r="Y15" s="161" t="s">
        <v>169</v>
      </c>
      <c r="Z15" s="174" t="s">
        <v>44</v>
      </c>
      <c r="AA15" s="157">
        <v>0.9</v>
      </c>
      <c r="AB15" s="193" t="s">
        <v>170</v>
      </c>
      <c r="AC15" s="159" t="s">
        <v>44</v>
      </c>
    </row>
    <row r="16" spans="1:29" ht="27.75" customHeight="1" x14ac:dyDescent="0.25">
      <c r="A16" s="149" t="s">
        <v>123</v>
      </c>
      <c r="B16" s="149" t="s">
        <v>124</v>
      </c>
      <c r="C16" s="149" t="s">
        <v>161</v>
      </c>
      <c r="D16" s="149" t="s">
        <v>33</v>
      </c>
      <c r="E16" s="149" t="s">
        <v>126</v>
      </c>
      <c r="F16" s="149" t="s">
        <v>162</v>
      </c>
      <c r="G16" s="149" t="s">
        <v>90</v>
      </c>
      <c r="H16" s="149" t="s">
        <v>171</v>
      </c>
      <c r="I16" s="149" t="s">
        <v>172</v>
      </c>
      <c r="J16" s="149" t="s">
        <v>77</v>
      </c>
      <c r="K16" s="149">
        <v>1</v>
      </c>
      <c r="L16" s="149">
        <v>1</v>
      </c>
      <c r="M16" s="149">
        <v>1</v>
      </c>
      <c r="N16" s="149">
        <v>1</v>
      </c>
      <c r="O16" s="149" t="s">
        <v>39</v>
      </c>
      <c r="P16" s="149"/>
      <c r="Q16" s="149">
        <v>0.5</v>
      </c>
      <c r="R16" s="149" t="s">
        <v>173</v>
      </c>
      <c r="S16" s="149">
        <v>0.9</v>
      </c>
      <c r="T16" s="149" t="s">
        <v>174</v>
      </c>
      <c r="U16" s="149">
        <v>0.9</v>
      </c>
      <c r="V16" s="150" t="s">
        <v>175</v>
      </c>
      <c r="W16" s="154" t="s">
        <v>44</v>
      </c>
      <c r="X16" s="157">
        <v>0.9</v>
      </c>
      <c r="Y16" s="161" t="s">
        <v>176</v>
      </c>
      <c r="Z16" s="174" t="s">
        <v>44</v>
      </c>
      <c r="AA16" s="157">
        <v>0.9</v>
      </c>
      <c r="AB16" s="193" t="s">
        <v>177</v>
      </c>
      <c r="AC16" s="159" t="s">
        <v>44</v>
      </c>
    </row>
    <row r="17" spans="1:29" ht="27.75" customHeight="1" x14ac:dyDescent="0.25">
      <c r="A17" s="149" t="s">
        <v>123</v>
      </c>
      <c r="B17" s="149" t="s">
        <v>124</v>
      </c>
      <c r="C17" s="149" t="s">
        <v>178</v>
      </c>
      <c r="D17" s="149" t="s">
        <v>33</v>
      </c>
      <c r="E17" s="149" t="s">
        <v>179</v>
      </c>
      <c r="F17" s="149" t="s">
        <v>180</v>
      </c>
      <c r="G17" s="149" t="s">
        <v>35</v>
      </c>
      <c r="H17" s="149" t="s">
        <v>181</v>
      </c>
      <c r="I17" s="149" t="s">
        <v>182</v>
      </c>
      <c r="J17" s="149" t="s">
        <v>38</v>
      </c>
      <c r="K17" s="149">
        <v>10</v>
      </c>
      <c r="L17" s="149">
        <v>8</v>
      </c>
      <c r="M17" s="149">
        <v>10</v>
      </c>
      <c r="N17" s="149">
        <v>10</v>
      </c>
      <c r="O17" s="149" t="s">
        <v>39</v>
      </c>
      <c r="P17" s="149" t="s">
        <v>183</v>
      </c>
      <c r="Q17" s="149">
        <v>0</v>
      </c>
      <c r="R17" s="149" t="s">
        <v>184</v>
      </c>
      <c r="S17" s="149">
        <v>0</v>
      </c>
      <c r="T17" s="149" t="s">
        <v>185</v>
      </c>
      <c r="U17" s="149">
        <v>1</v>
      </c>
      <c r="V17" s="150" t="s">
        <v>186</v>
      </c>
      <c r="W17" s="154" t="s">
        <v>54</v>
      </c>
      <c r="X17" s="157">
        <v>1</v>
      </c>
      <c r="Y17" s="161" t="s">
        <v>187</v>
      </c>
      <c r="Z17" s="172" t="s">
        <v>44</v>
      </c>
      <c r="AA17" s="190">
        <v>1</v>
      </c>
      <c r="AB17" s="202" t="s">
        <v>188</v>
      </c>
      <c r="AC17" s="196" t="s">
        <v>44</v>
      </c>
    </row>
    <row r="18" spans="1:29" ht="27.75" customHeight="1" x14ac:dyDescent="0.25">
      <c r="A18" s="149" t="s">
        <v>123</v>
      </c>
      <c r="B18" s="149" t="s">
        <v>124</v>
      </c>
      <c r="C18" s="149" t="s">
        <v>178</v>
      </c>
      <c r="D18" s="149" t="s">
        <v>33</v>
      </c>
      <c r="E18" s="149" t="s">
        <v>179</v>
      </c>
      <c r="F18" s="149" t="s">
        <v>180</v>
      </c>
      <c r="G18" s="149" t="s">
        <v>35</v>
      </c>
      <c r="H18" s="149" t="s">
        <v>189</v>
      </c>
      <c r="I18" s="149" t="s">
        <v>190</v>
      </c>
      <c r="J18" s="149" t="s">
        <v>38</v>
      </c>
      <c r="K18" s="149">
        <v>5</v>
      </c>
      <c r="L18" s="149">
        <v>3</v>
      </c>
      <c r="M18" s="149">
        <v>5</v>
      </c>
      <c r="N18" s="149">
        <v>5</v>
      </c>
      <c r="O18" s="149" t="s">
        <v>39</v>
      </c>
      <c r="P18" s="149" t="s">
        <v>191</v>
      </c>
      <c r="Q18" s="149">
        <v>0</v>
      </c>
      <c r="R18" s="149" t="s">
        <v>192</v>
      </c>
      <c r="S18" s="149">
        <v>0</v>
      </c>
      <c r="T18" s="149" t="s">
        <v>193</v>
      </c>
      <c r="U18" s="149">
        <v>0</v>
      </c>
      <c r="V18" s="150" t="s">
        <v>194</v>
      </c>
      <c r="W18" s="154" t="s">
        <v>54</v>
      </c>
      <c r="X18" s="157">
        <v>0</v>
      </c>
      <c r="Y18" s="164" t="s">
        <v>195</v>
      </c>
      <c r="Z18" s="172" t="s">
        <v>44</v>
      </c>
      <c r="AA18" s="191">
        <v>0</v>
      </c>
      <c r="AB18" s="203" t="s">
        <v>196</v>
      </c>
      <c r="AC18" s="159" t="s">
        <v>54</v>
      </c>
    </row>
    <row r="19" spans="1:29" ht="27.75" customHeight="1" x14ac:dyDescent="0.25">
      <c r="A19" s="149" t="s">
        <v>123</v>
      </c>
      <c r="B19" s="149" t="s">
        <v>124</v>
      </c>
      <c r="C19" s="149" t="s">
        <v>197</v>
      </c>
      <c r="D19" s="149" t="s">
        <v>33</v>
      </c>
      <c r="E19" s="149" t="s">
        <v>179</v>
      </c>
      <c r="F19" s="149" t="s">
        <v>198</v>
      </c>
      <c r="G19" s="149" t="s">
        <v>35</v>
      </c>
      <c r="H19" s="149" t="s">
        <v>199</v>
      </c>
      <c r="I19" s="149" t="s">
        <v>200</v>
      </c>
      <c r="J19" s="149" t="s">
        <v>38</v>
      </c>
      <c r="K19" s="149">
        <v>15</v>
      </c>
      <c r="L19" s="149">
        <v>5</v>
      </c>
      <c r="M19" s="149">
        <v>10</v>
      </c>
      <c r="N19" s="149">
        <v>15</v>
      </c>
      <c r="O19" s="149" t="s">
        <v>39</v>
      </c>
      <c r="P19" s="149" t="s">
        <v>201</v>
      </c>
      <c r="Q19" s="149">
        <v>0</v>
      </c>
      <c r="R19" s="149" t="s">
        <v>202</v>
      </c>
      <c r="S19" s="149">
        <v>0</v>
      </c>
      <c r="T19" s="149" t="s">
        <v>203</v>
      </c>
      <c r="U19" s="149">
        <v>1</v>
      </c>
      <c r="V19" s="150" t="s">
        <v>204</v>
      </c>
      <c r="W19" s="154" t="s">
        <v>54</v>
      </c>
      <c r="X19" s="157">
        <v>0</v>
      </c>
      <c r="Y19" s="165" t="s">
        <v>205</v>
      </c>
      <c r="Z19" s="172" t="s">
        <v>44</v>
      </c>
      <c r="AA19" s="160">
        <v>1</v>
      </c>
      <c r="AB19" s="204" t="s">
        <v>206</v>
      </c>
      <c r="AC19" s="159" t="s">
        <v>86</v>
      </c>
    </row>
    <row r="20" spans="1:29" ht="27.75" customHeight="1" x14ac:dyDescent="0.25">
      <c r="A20" s="149" t="s">
        <v>123</v>
      </c>
      <c r="B20" s="149" t="s">
        <v>124</v>
      </c>
      <c r="C20" s="149" t="s">
        <v>144</v>
      </c>
      <c r="D20" s="149" t="s">
        <v>33</v>
      </c>
      <c r="E20" s="149" t="s">
        <v>179</v>
      </c>
      <c r="F20" s="149" t="s">
        <v>207</v>
      </c>
      <c r="G20" s="149" t="s">
        <v>35</v>
      </c>
      <c r="H20" s="149" t="s">
        <v>208</v>
      </c>
      <c r="I20" s="149" t="s">
        <v>209</v>
      </c>
      <c r="J20" s="149" t="s">
        <v>38</v>
      </c>
      <c r="K20" s="149">
        <v>4</v>
      </c>
      <c r="L20" s="149">
        <v>1</v>
      </c>
      <c r="M20" s="149">
        <v>2</v>
      </c>
      <c r="N20" s="149">
        <v>4</v>
      </c>
      <c r="O20" s="149" t="s">
        <v>39</v>
      </c>
      <c r="P20" s="149" t="s">
        <v>210</v>
      </c>
      <c r="Q20" s="149">
        <v>0</v>
      </c>
      <c r="R20" s="149" t="s">
        <v>211</v>
      </c>
      <c r="S20" s="149">
        <v>1</v>
      </c>
      <c r="T20" s="149" t="s">
        <v>212</v>
      </c>
      <c r="U20" s="149">
        <v>1</v>
      </c>
      <c r="V20" s="150" t="s">
        <v>213</v>
      </c>
      <c r="W20" s="154" t="s">
        <v>86</v>
      </c>
      <c r="X20" s="158"/>
      <c r="Y20" s="161" t="s">
        <v>214</v>
      </c>
      <c r="Z20" s="172" t="s">
        <v>44</v>
      </c>
      <c r="AA20" s="157">
        <v>0.2</v>
      </c>
      <c r="AB20" s="200" t="s">
        <v>215</v>
      </c>
      <c r="AC20" s="159" t="s">
        <v>44</v>
      </c>
    </row>
    <row r="21" spans="1:29" s="145" customFormat="1" ht="27.75" customHeight="1" x14ac:dyDescent="0.25">
      <c r="A21" s="149" t="s">
        <v>216</v>
      </c>
      <c r="B21" s="149" t="s">
        <v>87</v>
      </c>
      <c r="C21" s="149" t="s">
        <v>217</v>
      </c>
      <c r="D21" s="149" t="s">
        <v>33</v>
      </c>
      <c r="E21" s="149" t="s">
        <v>218</v>
      </c>
      <c r="F21" s="149" t="s">
        <v>219</v>
      </c>
      <c r="G21" s="149" t="s">
        <v>35</v>
      </c>
      <c r="H21" s="149" t="s">
        <v>220</v>
      </c>
      <c r="I21" s="149" t="s">
        <v>221</v>
      </c>
      <c r="J21" s="149" t="s">
        <v>222</v>
      </c>
      <c r="K21" s="149">
        <v>800000</v>
      </c>
      <c r="L21" s="149">
        <v>800000</v>
      </c>
      <c r="M21" s="149">
        <v>800000</v>
      </c>
      <c r="N21" s="149">
        <v>800000</v>
      </c>
      <c r="O21" s="149" t="s">
        <v>223</v>
      </c>
      <c r="P21" s="149" t="s">
        <v>224</v>
      </c>
      <c r="Q21" s="149">
        <v>784.83</v>
      </c>
      <c r="R21" s="149" t="s">
        <v>225</v>
      </c>
      <c r="S21" s="149">
        <v>777170</v>
      </c>
      <c r="T21" s="149" t="s">
        <v>226</v>
      </c>
      <c r="U21" s="149">
        <v>774566</v>
      </c>
      <c r="V21" s="150" t="s">
        <v>227</v>
      </c>
      <c r="W21" s="154" t="s">
        <v>44</v>
      </c>
      <c r="X21" s="158">
        <v>757.822</v>
      </c>
      <c r="Y21" s="166" t="s">
        <v>228</v>
      </c>
      <c r="Z21" s="172" t="s">
        <v>44</v>
      </c>
      <c r="AA21" s="187">
        <v>763450</v>
      </c>
      <c r="AB21" s="205" t="s">
        <v>229</v>
      </c>
      <c r="AC21" s="159" t="s">
        <v>44</v>
      </c>
    </row>
    <row r="22" spans="1:29" s="145" customFormat="1" ht="27.75" customHeight="1" x14ac:dyDescent="0.25">
      <c r="A22" s="149" t="s">
        <v>216</v>
      </c>
      <c r="B22" s="149" t="s">
        <v>87</v>
      </c>
      <c r="C22" s="149" t="s">
        <v>217</v>
      </c>
      <c r="D22" s="149" t="s">
        <v>33</v>
      </c>
      <c r="E22" s="149" t="s">
        <v>218</v>
      </c>
      <c r="F22" s="149" t="s">
        <v>219</v>
      </c>
      <c r="G22" s="149" t="s">
        <v>35</v>
      </c>
      <c r="H22" s="149" t="s">
        <v>230</v>
      </c>
      <c r="I22" s="149" t="s">
        <v>231</v>
      </c>
      <c r="J22" s="149" t="s">
        <v>77</v>
      </c>
      <c r="K22" s="149">
        <v>0.2009</v>
      </c>
      <c r="L22" s="149">
        <v>0.2001</v>
      </c>
      <c r="M22" s="149">
        <v>0.2001</v>
      </c>
      <c r="N22" s="149">
        <v>0.2009</v>
      </c>
      <c r="O22" s="149" t="s">
        <v>39</v>
      </c>
      <c r="P22" s="149" t="s">
        <v>232</v>
      </c>
      <c r="Q22" s="149">
        <v>19.850000000000001</v>
      </c>
      <c r="R22" s="162" t="s">
        <v>233</v>
      </c>
      <c r="S22" s="149">
        <v>19.850000000000001</v>
      </c>
      <c r="T22" s="149" t="s">
        <v>234</v>
      </c>
      <c r="U22" s="149">
        <v>19.329999999999998</v>
      </c>
      <c r="V22" s="150" t="s">
        <v>235</v>
      </c>
      <c r="W22" s="154" t="s">
        <v>44</v>
      </c>
      <c r="X22" s="158">
        <v>0</v>
      </c>
      <c r="Y22" s="166" t="s">
        <v>236</v>
      </c>
      <c r="Z22" s="192" t="s">
        <v>54</v>
      </c>
      <c r="AA22" s="194">
        <v>0</v>
      </c>
      <c r="AB22" s="206" t="s">
        <v>236</v>
      </c>
      <c r="AC22" s="188" t="s">
        <v>54</v>
      </c>
    </row>
    <row r="23" spans="1:29" ht="27.6" customHeight="1" x14ac:dyDescent="0.25">
      <c r="A23" s="149" t="s">
        <v>216</v>
      </c>
      <c r="B23" s="149" t="s">
        <v>124</v>
      </c>
      <c r="C23" s="149" t="s">
        <v>237</v>
      </c>
      <c r="D23" s="149" t="s">
        <v>33</v>
      </c>
      <c r="E23" s="149" t="s">
        <v>238</v>
      </c>
      <c r="F23" s="149" t="s">
        <v>239</v>
      </c>
      <c r="G23" s="149" t="s">
        <v>90</v>
      </c>
      <c r="H23" s="149" t="s">
        <v>240</v>
      </c>
      <c r="I23" s="149" t="s">
        <v>241</v>
      </c>
      <c r="J23" s="149" t="s">
        <v>77</v>
      </c>
      <c r="K23" s="149">
        <v>1</v>
      </c>
      <c r="L23" s="149">
        <v>1</v>
      </c>
      <c r="M23" s="149">
        <v>1</v>
      </c>
      <c r="N23" s="149">
        <v>1</v>
      </c>
      <c r="O23" s="149" t="s">
        <v>39</v>
      </c>
      <c r="P23" s="149" t="s">
        <v>242</v>
      </c>
      <c r="Q23" s="149">
        <v>0.95</v>
      </c>
      <c r="R23" s="149" t="s">
        <v>243</v>
      </c>
      <c r="S23" s="149">
        <v>1</v>
      </c>
      <c r="T23" s="149" t="s">
        <v>244</v>
      </c>
      <c r="U23" s="149">
        <v>1</v>
      </c>
      <c r="V23" s="150" t="s">
        <v>244</v>
      </c>
      <c r="W23" s="153" t="s">
        <v>86</v>
      </c>
      <c r="X23" s="157">
        <v>1</v>
      </c>
      <c r="Y23" s="161"/>
      <c r="Z23" s="174" t="s">
        <v>44</v>
      </c>
      <c r="AA23" s="157">
        <v>1</v>
      </c>
      <c r="AB23" s="193" t="s">
        <v>245</v>
      </c>
      <c r="AC23" s="159" t="s">
        <v>86</v>
      </c>
    </row>
    <row r="24" spans="1:29" ht="27.75" customHeight="1" x14ac:dyDescent="0.25">
      <c r="A24" s="149" t="s">
        <v>216</v>
      </c>
      <c r="B24" s="149" t="s">
        <v>124</v>
      </c>
      <c r="C24" s="149" t="s">
        <v>237</v>
      </c>
      <c r="D24" s="149" t="s">
        <v>33</v>
      </c>
      <c r="E24" s="149" t="s">
        <v>238</v>
      </c>
      <c r="F24" s="149" t="s">
        <v>239</v>
      </c>
      <c r="G24" s="149" t="s">
        <v>90</v>
      </c>
      <c r="H24" s="149" t="s">
        <v>246</v>
      </c>
      <c r="I24" s="149" t="s">
        <v>247</v>
      </c>
      <c r="J24" s="149" t="s">
        <v>77</v>
      </c>
      <c r="K24" s="149">
        <v>1</v>
      </c>
      <c r="L24" s="149">
        <v>0.4</v>
      </c>
      <c r="M24" s="149">
        <v>0.7</v>
      </c>
      <c r="N24" s="149">
        <v>1</v>
      </c>
      <c r="O24" s="149" t="s">
        <v>39</v>
      </c>
      <c r="P24" s="149" t="s">
        <v>248</v>
      </c>
      <c r="Q24" s="149">
        <v>0.2</v>
      </c>
      <c r="R24" s="149" t="s">
        <v>249</v>
      </c>
      <c r="S24" s="149">
        <v>0.3</v>
      </c>
      <c r="T24" s="149" t="s">
        <v>250</v>
      </c>
      <c r="U24" s="149">
        <v>0.5</v>
      </c>
      <c r="V24" s="150" t="s">
        <v>251</v>
      </c>
      <c r="W24" s="153" t="s">
        <v>86</v>
      </c>
      <c r="X24" s="157">
        <v>0.5</v>
      </c>
      <c r="Y24" s="161" t="s">
        <v>252</v>
      </c>
      <c r="Z24" s="174" t="s">
        <v>44</v>
      </c>
      <c r="AA24" s="157">
        <v>0.55000000000000004</v>
      </c>
      <c r="AB24" s="193" t="s">
        <v>253</v>
      </c>
      <c r="AC24" s="159" t="s">
        <v>44</v>
      </c>
    </row>
    <row r="25" spans="1:29" ht="27.75" customHeight="1" x14ac:dyDescent="0.25">
      <c r="A25" s="149" t="s">
        <v>216</v>
      </c>
      <c r="B25" s="149" t="s">
        <v>58</v>
      </c>
      <c r="C25" s="149" t="s">
        <v>237</v>
      </c>
      <c r="D25" s="149" t="s">
        <v>33</v>
      </c>
      <c r="E25" s="149" t="s">
        <v>238</v>
      </c>
      <c r="F25" s="149" t="s">
        <v>254</v>
      </c>
      <c r="G25" s="149" t="s">
        <v>90</v>
      </c>
      <c r="H25" s="149" t="s">
        <v>255</v>
      </c>
      <c r="I25" s="149" t="s">
        <v>256</v>
      </c>
      <c r="J25" s="149" t="s">
        <v>77</v>
      </c>
      <c r="K25" s="149">
        <v>1</v>
      </c>
      <c r="L25" s="149">
        <v>1</v>
      </c>
      <c r="M25" s="149">
        <v>1</v>
      </c>
      <c r="N25" s="149">
        <v>1</v>
      </c>
      <c r="O25" s="149" t="s">
        <v>39</v>
      </c>
      <c r="P25" s="149" t="s">
        <v>257</v>
      </c>
      <c r="Q25" s="149">
        <v>0.6</v>
      </c>
      <c r="R25" s="149" t="s">
        <v>258</v>
      </c>
      <c r="S25" s="149">
        <v>0.75</v>
      </c>
      <c r="T25" s="149" t="s">
        <v>259</v>
      </c>
      <c r="U25" s="149">
        <v>0.95</v>
      </c>
      <c r="V25" s="150" t="s">
        <v>260</v>
      </c>
      <c r="W25" s="153" t="s">
        <v>86</v>
      </c>
      <c r="X25" s="170">
        <v>0.32</v>
      </c>
      <c r="Y25" s="171" t="s">
        <v>261</v>
      </c>
      <c r="Z25" s="174" t="s">
        <v>44</v>
      </c>
      <c r="AA25" s="157">
        <v>0.5</v>
      </c>
      <c r="AB25" s="193" t="s">
        <v>262</v>
      </c>
      <c r="AC25" s="159" t="s">
        <v>44</v>
      </c>
    </row>
    <row r="26" spans="1:29" ht="56.25" customHeight="1" x14ac:dyDescent="0.25">
      <c r="A26" s="149" t="s">
        <v>216</v>
      </c>
      <c r="B26" s="149" t="s">
        <v>58</v>
      </c>
      <c r="C26" s="149" t="s">
        <v>237</v>
      </c>
      <c r="D26" s="149" t="s">
        <v>33</v>
      </c>
      <c r="E26" s="149" t="s">
        <v>238</v>
      </c>
      <c r="F26" s="149" t="s">
        <v>263</v>
      </c>
      <c r="G26" s="149" t="s">
        <v>90</v>
      </c>
      <c r="H26" s="149" t="s">
        <v>264</v>
      </c>
      <c r="I26" s="149" t="s">
        <v>265</v>
      </c>
      <c r="J26" s="149" t="s">
        <v>77</v>
      </c>
      <c r="K26" s="149">
        <v>1</v>
      </c>
      <c r="L26" s="149">
        <v>0.4</v>
      </c>
      <c r="M26" s="149">
        <v>0.7</v>
      </c>
      <c r="N26" s="149">
        <v>1</v>
      </c>
      <c r="O26" s="149" t="s">
        <v>39</v>
      </c>
      <c r="P26" s="149" t="s">
        <v>266</v>
      </c>
      <c r="Q26" s="149">
        <v>0.25</v>
      </c>
      <c r="R26" s="149" t="s">
        <v>267</v>
      </c>
      <c r="S26" s="149">
        <v>0.35</v>
      </c>
      <c r="T26" s="149" t="s">
        <v>268</v>
      </c>
      <c r="U26" s="149">
        <v>0.4</v>
      </c>
      <c r="V26" s="150" t="s">
        <v>269</v>
      </c>
      <c r="W26" s="153" t="s">
        <v>86</v>
      </c>
      <c r="X26" s="157">
        <v>0.5</v>
      </c>
      <c r="Y26" s="167" t="s">
        <v>270</v>
      </c>
      <c r="Z26" s="174" t="s">
        <v>44</v>
      </c>
      <c r="AA26" s="186" t="s">
        <v>271</v>
      </c>
      <c r="AB26" s="210" t="s">
        <v>272</v>
      </c>
      <c r="AC26" s="159" t="s">
        <v>44</v>
      </c>
    </row>
    <row r="27" spans="1:29" ht="13.5" customHeight="1" x14ac:dyDescent="0.25">
      <c r="H27" s="145"/>
    </row>
    <row r="28" spans="1:29" ht="13.5" customHeight="1" x14ac:dyDescent="0.25">
      <c r="H28" s="145"/>
    </row>
    <row r="29" spans="1:29" ht="13.5" customHeight="1" x14ac:dyDescent="0.25">
      <c r="H29" s="145"/>
    </row>
  </sheetData>
  <mergeCells count="2">
    <mergeCell ref="P1:W1"/>
    <mergeCell ref="X1:AC1"/>
  </mergeCells>
  <conditionalFormatting sqref="W3:W26">
    <cfRule type="containsText" dxfId="5" priority="13" operator="containsText" text="Meta no cumplida">
      <formula>NOT(ISERROR(SEARCH("Meta no cumplida",W3)))</formula>
    </cfRule>
    <cfRule type="containsText" dxfId="4" priority="14" operator="containsText" text="Meta cumplida parcialmente">
      <formula>NOT(ISERROR(SEARCH("Meta cumplida parcialmente",W3)))</formula>
    </cfRule>
    <cfRule type="containsText" dxfId="3" priority="15" operator="containsText" text="Meta cumplida">
      <formula>NOT(ISERROR(SEARCH("Meta cumplida",W3)))</formula>
    </cfRule>
  </conditionalFormatting>
  <conditionalFormatting sqref="AC3:AC26">
    <cfRule type="containsText" dxfId="2" priority="1" operator="containsText" text="Meta no cumplida">
      <formula>NOT(ISERROR(SEARCH("Meta no cumplida",AC3)))</formula>
    </cfRule>
    <cfRule type="containsText" dxfId="1" priority="2" operator="containsText" text="Meta cumplida parcialmente">
      <formula>NOT(ISERROR(SEARCH("Meta cumplida parcialmente",AC3)))</formula>
    </cfRule>
    <cfRule type="containsText" dxfId="0" priority="3" operator="containsText" text="Meta cumplida">
      <formula>NOT(ISERROR(SEARCH("Meta cumplida",AC3)))</formula>
    </cfRule>
  </conditionalFormatting>
  <dataValidations count="1">
    <dataValidation type="list" allowBlank="1" showInputMessage="1" showErrorMessage="1" sqref="W3:W26 AC3:AC26" xr:uid="{7AC30433-85E8-4D88-A4C5-117D4BE6308F}">
      <formula1>"Meta cumplida, Meta no cumplida, Meta cumplida parcialmente"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1118FC1-EB95-49AA-945A-3E7C977B4054}">
          <x14:formula1>
            <xm:f>Desplegables!$J$2:$J$5</xm:f>
          </x14:formula1>
          <xm:sqref>A27:A29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activeCell="G1" sqref="G1"/>
      <selection pane="bottomLeft" activeCell="G40" sqref="G40"/>
    </sheetView>
  </sheetViews>
  <sheetFormatPr baseColWidth="10" defaultColWidth="10.85546875" defaultRowHeight="13.5" customHeight="1" x14ac:dyDescent="0.25"/>
  <cols>
    <col min="1" max="1" width="10.85546875" style="42"/>
    <col min="2" max="2" width="27.28515625" style="42" customWidth="1"/>
    <col min="3" max="3" width="13.42578125" style="42" customWidth="1"/>
    <col min="4" max="4" width="16.140625" style="42" customWidth="1"/>
    <col min="5" max="5" width="36.42578125" style="42" customWidth="1"/>
    <col min="6" max="6" width="21" style="42" customWidth="1"/>
    <col min="7" max="7" width="53.28515625" style="42" customWidth="1"/>
    <col min="8" max="8" width="17.85546875" style="57" customWidth="1"/>
    <col min="9" max="9" width="37.140625" style="42" customWidth="1"/>
    <col min="10" max="10" width="12" style="42" customWidth="1"/>
    <col min="11" max="11" width="44.28515625" style="42" customWidth="1"/>
    <col min="12" max="12" width="13.42578125" style="42" customWidth="1"/>
    <col min="13" max="13" width="18.28515625" style="42" customWidth="1"/>
    <col min="14" max="14" width="12.42578125" style="42" customWidth="1"/>
    <col min="15" max="15" width="12.85546875" style="42" customWidth="1"/>
    <col min="16" max="16" width="13.7109375" style="42" customWidth="1"/>
    <col min="17" max="17" width="10.85546875" style="42"/>
    <col min="18" max="18" width="16.85546875" style="42" customWidth="1"/>
    <col min="19" max="19" width="20.42578125" style="42" customWidth="1"/>
    <col min="20" max="20" width="14.85546875" style="42" customWidth="1"/>
    <col min="21" max="21" width="15.7109375" style="42" customWidth="1"/>
    <col min="22" max="22" width="16.7109375" style="42" customWidth="1"/>
    <col min="23" max="23" width="12.28515625" style="42" customWidth="1"/>
    <col min="24" max="24" width="15.42578125" style="42" customWidth="1"/>
    <col min="25" max="25" width="11.42578125" style="42" customWidth="1"/>
    <col min="26" max="27" width="10.85546875" style="42"/>
    <col min="28" max="28" width="14.42578125" style="42" customWidth="1"/>
    <col min="29" max="29" width="15.85546875" style="42" customWidth="1"/>
    <col min="30" max="31" width="10.85546875" style="42"/>
    <col min="32" max="32" width="12.28515625" style="42" customWidth="1"/>
    <col min="33" max="33" width="43.42578125" style="95" customWidth="1"/>
    <col min="34" max="16384" width="10.85546875" style="42"/>
  </cols>
  <sheetData>
    <row r="1" spans="1:33" x14ac:dyDescent="0.25">
      <c r="A1" s="217" t="s">
        <v>280</v>
      </c>
      <c r="B1" s="217"/>
      <c r="C1" s="217"/>
      <c r="D1" s="217"/>
      <c r="E1" s="217"/>
      <c r="F1" s="217"/>
      <c r="G1" s="217"/>
      <c r="H1" s="214" t="s">
        <v>281</v>
      </c>
      <c r="I1" s="215"/>
      <c r="J1" s="215"/>
      <c r="K1" s="215"/>
      <c r="L1" s="215"/>
      <c r="M1" s="215"/>
      <c r="N1" s="215"/>
      <c r="O1" s="215"/>
      <c r="P1" s="215"/>
      <c r="Q1" s="215"/>
      <c r="R1" s="215"/>
      <c r="S1" s="215"/>
      <c r="T1" s="216"/>
      <c r="U1" s="218" t="s">
        <v>282</v>
      </c>
      <c r="V1" s="218"/>
      <c r="W1" s="218"/>
      <c r="X1" s="218"/>
      <c r="Y1" s="217" t="s">
        <v>283</v>
      </c>
      <c r="Z1" s="217"/>
      <c r="AA1" s="217"/>
      <c r="AB1" s="217"/>
      <c r="AC1" s="218" t="s">
        <v>284</v>
      </c>
      <c r="AD1" s="218"/>
      <c r="AE1" s="218"/>
      <c r="AF1" s="218"/>
      <c r="AG1" s="18"/>
    </row>
    <row r="2" spans="1:33" s="40" customFormat="1" ht="40.5" x14ac:dyDescent="0.25">
      <c r="A2" s="24" t="s">
        <v>2</v>
      </c>
      <c r="B2" s="24" t="s">
        <v>3</v>
      </c>
      <c r="C2" s="24" t="s">
        <v>4</v>
      </c>
      <c r="D2" s="24" t="s">
        <v>285</v>
      </c>
      <c r="E2" s="24" t="s">
        <v>6</v>
      </c>
      <c r="F2" s="24" t="s">
        <v>7</v>
      </c>
      <c r="G2" s="24" t="s">
        <v>286</v>
      </c>
      <c r="H2" s="47" t="s">
        <v>8</v>
      </c>
      <c r="I2" s="24" t="s">
        <v>287</v>
      </c>
      <c r="J2" s="38" t="s">
        <v>288</v>
      </c>
      <c r="K2" s="24" t="s">
        <v>10</v>
      </c>
      <c r="L2" s="24" t="s">
        <v>11</v>
      </c>
      <c r="M2" s="24" t="s">
        <v>12</v>
      </c>
      <c r="N2" s="48" t="s">
        <v>13</v>
      </c>
      <c r="O2" s="48" t="s">
        <v>14</v>
      </c>
      <c r="P2" s="24" t="s">
        <v>15</v>
      </c>
      <c r="Q2" s="24" t="s">
        <v>16</v>
      </c>
      <c r="R2" s="24" t="s">
        <v>289</v>
      </c>
      <c r="S2" s="24" t="s">
        <v>290</v>
      </c>
      <c r="T2" s="24" t="s">
        <v>291</v>
      </c>
      <c r="U2" s="24" t="s">
        <v>292</v>
      </c>
      <c r="V2" s="24" t="s">
        <v>293</v>
      </c>
      <c r="W2" s="24" t="s">
        <v>294</v>
      </c>
      <c r="X2" s="24" t="s">
        <v>295</v>
      </c>
      <c r="Y2" s="23" t="s">
        <v>296</v>
      </c>
      <c r="Z2" s="23" t="s">
        <v>297</v>
      </c>
      <c r="AA2" s="23" t="s">
        <v>298</v>
      </c>
      <c r="AB2" s="23" t="s">
        <v>299</v>
      </c>
      <c r="AC2" s="23" t="s">
        <v>300</v>
      </c>
      <c r="AD2" s="23" t="s">
        <v>301</v>
      </c>
      <c r="AE2" s="23" t="s">
        <v>302</v>
      </c>
      <c r="AF2" s="23" t="s">
        <v>303</v>
      </c>
      <c r="AG2" s="23" t="s">
        <v>304</v>
      </c>
    </row>
    <row r="3" spans="1:33" ht="111.75" customHeight="1" x14ac:dyDescent="0.25">
      <c r="A3" s="72" t="s">
        <v>72</v>
      </c>
      <c r="B3" s="73" t="s">
        <v>31</v>
      </c>
      <c r="C3" s="73" t="s">
        <v>305</v>
      </c>
      <c r="D3" s="60" t="s">
        <v>306</v>
      </c>
      <c r="E3" s="61" t="s">
        <v>307</v>
      </c>
      <c r="F3" s="62" t="s">
        <v>308</v>
      </c>
      <c r="G3" s="62" t="s">
        <v>309</v>
      </c>
      <c r="H3" s="63" t="s">
        <v>35</v>
      </c>
      <c r="I3" s="62" t="s">
        <v>310</v>
      </c>
      <c r="J3" s="64" t="s">
        <v>311</v>
      </c>
      <c r="K3" s="62" t="s">
        <v>312</v>
      </c>
      <c r="L3" s="64" t="s">
        <v>313</v>
      </c>
      <c r="M3" s="64">
        <v>20000</v>
      </c>
      <c r="N3" s="65">
        <v>760</v>
      </c>
      <c r="O3" s="64">
        <v>6000</v>
      </c>
      <c r="P3" s="70" t="s">
        <v>314</v>
      </c>
      <c r="Q3" s="64" t="s">
        <v>315</v>
      </c>
      <c r="R3" s="66" t="s">
        <v>316</v>
      </c>
      <c r="S3" s="64" t="s">
        <v>317</v>
      </c>
      <c r="T3" s="67" t="s">
        <v>318</v>
      </c>
      <c r="U3" s="68"/>
      <c r="V3" s="68"/>
      <c r="W3" s="69"/>
      <c r="X3" s="69">
        <v>760</v>
      </c>
      <c r="Y3" s="69">
        <v>6000</v>
      </c>
      <c r="Z3" s="69"/>
      <c r="AA3" s="69"/>
      <c r="AB3" s="69"/>
      <c r="AC3" s="69"/>
      <c r="AD3" s="69"/>
      <c r="AE3" s="69"/>
      <c r="AF3" s="69">
        <v>20000</v>
      </c>
      <c r="AG3" s="27" t="s">
        <v>319</v>
      </c>
    </row>
    <row r="4" spans="1:33" ht="161.25" customHeight="1" x14ac:dyDescent="0.25">
      <c r="A4" s="74" t="s">
        <v>72</v>
      </c>
      <c r="B4" s="75" t="s">
        <v>31</v>
      </c>
      <c r="C4" s="75" t="s">
        <v>320</v>
      </c>
      <c r="D4" s="76" t="s">
        <v>306</v>
      </c>
      <c r="E4" s="62" t="s">
        <v>307</v>
      </c>
      <c r="F4" s="62" t="s">
        <v>321</v>
      </c>
      <c r="G4" s="62" t="s">
        <v>322</v>
      </c>
      <c r="H4" s="63" t="s">
        <v>35</v>
      </c>
      <c r="I4" s="62" t="s">
        <v>323</v>
      </c>
      <c r="J4" s="76" t="s">
        <v>311</v>
      </c>
      <c r="K4" s="62"/>
      <c r="L4" s="76" t="s">
        <v>77</v>
      </c>
      <c r="M4" s="77">
        <v>0.2</v>
      </c>
      <c r="N4" s="78">
        <v>0.05</v>
      </c>
      <c r="O4" s="78">
        <v>0.05</v>
      </c>
      <c r="P4" s="77">
        <v>0.1</v>
      </c>
      <c r="Q4" s="64" t="s">
        <v>315</v>
      </c>
      <c r="R4" s="66" t="s">
        <v>316</v>
      </c>
      <c r="S4" s="76" t="s">
        <v>324</v>
      </c>
      <c r="T4" s="67" t="s">
        <v>325</v>
      </c>
      <c r="U4" s="76"/>
      <c r="V4" s="76"/>
      <c r="W4" s="76"/>
      <c r="X4" s="79" t="s">
        <v>314</v>
      </c>
      <c r="Y4" s="80">
        <v>0.05</v>
      </c>
      <c r="Z4" s="80">
        <v>0.1</v>
      </c>
      <c r="AA4" s="80">
        <v>0.2</v>
      </c>
      <c r="AB4" s="79" t="s">
        <v>314</v>
      </c>
      <c r="AC4" s="76"/>
      <c r="AD4" s="76"/>
      <c r="AE4" s="76"/>
      <c r="AF4" s="69" t="s">
        <v>314</v>
      </c>
      <c r="AG4" s="62" t="s">
        <v>326</v>
      </c>
    </row>
    <row r="5" spans="1:33" ht="148.5" x14ac:dyDescent="0.25">
      <c r="A5" s="72" t="s">
        <v>72</v>
      </c>
      <c r="B5" s="73" t="s">
        <v>327</v>
      </c>
      <c r="C5" s="60" t="s">
        <v>59</v>
      </c>
      <c r="D5" s="60" t="s">
        <v>306</v>
      </c>
      <c r="E5" s="61" t="s">
        <v>307</v>
      </c>
      <c r="F5" s="62" t="s">
        <v>328</v>
      </c>
      <c r="G5" s="62" t="s">
        <v>329</v>
      </c>
      <c r="H5" s="63" t="s">
        <v>35</v>
      </c>
      <c r="I5" s="62" t="s">
        <v>330</v>
      </c>
      <c r="J5" s="64" t="s">
        <v>311</v>
      </c>
      <c r="K5" s="62" t="s">
        <v>331</v>
      </c>
      <c r="L5" s="64" t="s">
        <v>62</v>
      </c>
      <c r="M5" s="64">
        <v>5300</v>
      </c>
      <c r="N5" s="76">
        <v>1900</v>
      </c>
      <c r="O5" s="64">
        <v>2800</v>
      </c>
      <c r="P5" s="64">
        <v>5300</v>
      </c>
      <c r="Q5" s="64" t="s">
        <v>315</v>
      </c>
      <c r="R5" s="66" t="s">
        <v>316</v>
      </c>
      <c r="S5" s="64" t="s">
        <v>332</v>
      </c>
      <c r="T5" s="67" t="s">
        <v>333</v>
      </c>
      <c r="U5" s="64"/>
      <c r="V5" s="64" t="s">
        <v>334</v>
      </c>
      <c r="W5" s="64"/>
      <c r="X5" s="64" t="s">
        <v>335</v>
      </c>
      <c r="Y5" s="64"/>
      <c r="Z5" s="64"/>
      <c r="AA5" s="64"/>
      <c r="AB5" s="64" t="s">
        <v>336</v>
      </c>
      <c r="AC5" s="64"/>
      <c r="AD5" s="64"/>
      <c r="AE5" s="64"/>
      <c r="AF5" s="64" t="s">
        <v>337</v>
      </c>
      <c r="AG5" s="62" t="s">
        <v>338</v>
      </c>
    </row>
    <row r="6" spans="1:33" s="40" customFormat="1" ht="111.75" hidden="1" customHeight="1" x14ac:dyDescent="0.25">
      <c r="A6" s="28" t="s">
        <v>72</v>
      </c>
      <c r="B6" s="29" t="s">
        <v>124</v>
      </c>
      <c r="C6" s="30" t="s">
        <v>339</v>
      </c>
      <c r="D6" s="30" t="s">
        <v>340</v>
      </c>
      <c r="E6" s="30" t="s">
        <v>341</v>
      </c>
      <c r="F6" s="31" t="s">
        <v>106</v>
      </c>
      <c r="G6" s="18" t="s">
        <v>342</v>
      </c>
      <c r="H6" s="41" t="s">
        <v>35</v>
      </c>
      <c r="I6" s="59" t="s">
        <v>343</v>
      </c>
      <c r="J6" s="35" t="s">
        <v>311</v>
      </c>
      <c r="K6" s="58" t="s">
        <v>344</v>
      </c>
      <c r="L6" s="35" t="s">
        <v>77</v>
      </c>
      <c r="M6" s="35">
        <f>+SUM(Tabla1[[#This Row],[META 2024]]+Tabla1[[#This Row],[META 2025]]+Tabla1[[#This Row],[META 2026]])</f>
        <v>0.5</v>
      </c>
      <c r="N6" s="43">
        <v>0.5</v>
      </c>
      <c r="O6" s="35">
        <f>+SUM(Tabla1[[#This Row],[META 2025
MARZO]:[META 2025
DICIEMBRE]])</f>
        <v>0</v>
      </c>
      <c r="P6" s="35">
        <v>0</v>
      </c>
      <c r="Q6" s="35" t="s">
        <v>345</v>
      </c>
      <c r="R6" s="36" t="s">
        <v>316</v>
      </c>
      <c r="S6" s="35" t="s">
        <v>346</v>
      </c>
      <c r="T6" s="39"/>
      <c r="U6" s="17"/>
      <c r="V6" s="37">
        <v>0.5</v>
      </c>
      <c r="W6" s="35"/>
      <c r="X6" s="37">
        <v>0.5</v>
      </c>
      <c r="Y6" s="35"/>
      <c r="Z6" s="35"/>
      <c r="AA6" s="35"/>
      <c r="AB6" s="35"/>
      <c r="AC6" s="35"/>
      <c r="AD6" s="35"/>
      <c r="AE6" s="35"/>
      <c r="AF6" s="35"/>
      <c r="AG6" s="18"/>
    </row>
    <row r="7" spans="1:33" ht="154.5" hidden="1" customHeight="1" x14ac:dyDescent="0.25">
      <c r="A7" s="28" t="s">
        <v>72</v>
      </c>
      <c r="B7" s="29" t="s">
        <v>124</v>
      </c>
      <c r="C7" s="30" t="s">
        <v>339</v>
      </c>
      <c r="D7" s="30" t="s">
        <v>340</v>
      </c>
      <c r="E7" s="30" t="s">
        <v>341</v>
      </c>
      <c r="F7" s="30" t="s">
        <v>106</v>
      </c>
      <c r="G7" s="18" t="s">
        <v>342</v>
      </c>
      <c r="H7" s="41" t="s">
        <v>35</v>
      </c>
      <c r="I7" s="18" t="s">
        <v>347</v>
      </c>
      <c r="J7" s="35" t="s">
        <v>348</v>
      </c>
      <c r="K7" s="18" t="s">
        <v>349</v>
      </c>
      <c r="L7" s="35" t="s">
        <v>77</v>
      </c>
      <c r="M7" s="37">
        <v>1</v>
      </c>
      <c r="N7" s="43">
        <v>1</v>
      </c>
      <c r="O7" s="35" t="s">
        <v>350</v>
      </c>
      <c r="P7" s="35" t="s">
        <v>350</v>
      </c>
      <c r="Q7" s="35" t="s">
        <v>345</v>
      </c>
      <c r="R7" s="36" t="s">
        <v>351</v>
      </c>
      <c r="S7" s="35" t="s">
        <v>346</v>
      </c>
      <c r="T7" s="55"/>
      <c r="U7" s="17"/>
      <c r="V7" s="17"/>
      <c r="W7" s="17"/>
      <c r="X7" s="37">
        <v>1</v>
      </c>
      <c r="Y7" s="17"/>
      <c r="Z7" s="17"/>
      <c r="AA7" s="17"/>
      <c r="AB7" s="17"/>
      <c r="AC7" s="17"/>
      <c r="AD7" s="17"/>
      <c r="AE7" s="17"/>
      <c r="AF7" s="17"/>
      <c r="AG7" s="18"/>
    </row>
    <row r="8" spans="1:33" ht="112.5" hidden="1" customHeight="1" x14ac:dyDescent="0.25">
      <c r="A8" s="28" t="s">
        <v>72</v>
      </c>
      <c r="B8" s="29" t="s">
        <v>124</v>
      </c>
      <c r="C8" s="30" t="s">
        <v>339</v>
      </c>
      <c r="D8" s="30" t="s">
        <v>340</v>
      </c>
      <c r="E8" s="30" t="s">
        <v>341</v>
      </c>
      <c r="F8" s="31" t="s">
        <v>106</v>
      </c>
      <c r="G8" s="18" t="s">
        <v>342</v>
      </c>
      <c r="H8" s="41" t="s">
        <v>90</v>
      </c>
      <c r="I8" s="18" t="s">
        <v>352</v>
      </c>
      <c r="J8" s="35" t="s">
        <v>348</v>
      </c>
      <c r="K8" s="41" t="s">
        <v>353</v>
      </c>
      <c r="L8" s="35" t="s">
        <v>77</v>
      </c>
      <c r="M8" s="35">
        <f>+SUM(Tabla1[[#This Row],[META 2024]]+Tabla1[[#This Row],[META 2025]]+Tabla1[[#This Row],[META 2026]])</f>
        <v>1</v>
      </c>
      <c r="N8" s="43">
        <v>0.5</v>
      </c>
      <c r="O8" s="37">
        <v>0.5</v>
      </c>
      <c r="P8" s="35">
        <f>+SUM(Tabla1[[#This Row],[META 2026
MARZO]:[META 2026
DICIEMBRE]])</f>
        <v>0</v>
      </c>
      <c r="Q8" s="35" t="s">
        <v>345</v>
      </c>
      <c r="R8" s="36" t="s">
        <v>351</v>
      </c>
      <c r="S8" s="35" t="s">
        <v>346</v>
      </c>
      <c r="T8" s="55"/>
      <c r="U8" s="17"/>
      <c r="V8" s="17"/>
      <c r="W8" s="17"/>
      <c r="X8" s="37">
        <v>0.5</v>
      </c>
      <c r="Y8" s="17"/>
      <c r="Z8" s="17"/>
      <c r="AA8" s="17"/>
      <c r="AB8" s="17"/>
      <c r="AC8" s="17"/>
      <c r="AD8" s="17"/>
      <c r="AE8" s="17"/>
      <c r="AF8" s="17"/>
      <c r="AG8" s="18"/>
    </row>
    <row r="9" spans="1:33" ht="80.25" hidden="1" customHeight="1" x14ac:dyDescent="0.25">
      <c r="A9" s="28" t="s">
        <v>72</v>
      </c>
      <c r="B9" s="29" t="s">
        <v>124</v>
      </c>
      <c r="C9" s="30" t="s">
        <v>339</v>
      </c>
      <c r="D9" s="30" t="s">
        <v>340</v>
      </c>
      <c r="E9" s="30" t="s">
        <v>341</v>
      </c>
      <c r="F9" s="30" t="s">
        <v>106</v>
      </c>
      <c r="G9" s="18" t="s">
        <v>342</v>
      </c>
      <c r="H9" s="41" t="s">
        <v>109</v>
      </c>
      <c r="I9" s="18" t="s">
        <v>354</v>
      </c>
      <c r="J9" s="35" t="s">
        <v>348</v>
      </c>
      <c r="K9" s="50" t="s">
        <v>355</v>
      </c>
      <c r="L9" s="35" t="s">
        <v>313</v>
      </c>
      <c r="M9" s="37">
        <v>1</v>
      </c>
      <c r="N9" s="43">
        <v>1</v>
      </c>
      <c r="O9" s="37">
        <v>1</v>
      </c>
      <c r="P9" s="37">
        <v>1</v>
      </c>
      <c r="Q9" s="35" t="s">
        <v>345</v>
      </c>
      <c r="R9" s="36" t="s">
        <v>351</v>
      </c>
      <c r="S9" s="35" t="s">
        <v>346</v>
      </c>
      <c r="T9" s="55"/>
      <c r="U9" s="17"/>
      <c r="V9" s="17"/>
      <c r="W9" s="17"/>
      <c r="X9" s="35">
        <v>1</v>
      </c>
      <c r="Y9" s="17"/>
      <c r="Z9" s="17"/>
      <c r="AA9" s="17"/>
      <c r="AB9" s="17"/>
      <c r="AC9" s="17"/>
      <c r="AD9" s="17"/>
      <c r="AE9" s="17"/>
      <c r="AF9" s="17"/>
      <c r="AG9" s="18"/>
    </row>
    <row r="10" spans="1:33" ht="42.75" hidden="1" customHeight="1" x14ac:dyDescent="0.25">
      <c r="A10" s="32" t="s">
        <v>72</v>
      </c>
      <c r="B10" s="56" t="s">
        <v>327</v>
      </c>
      <c r="C10" s="32" t="s">
        <v>59</v>
      </c>
      <c r="D10" s="33" t="s">
        <v>340</v>
      </c>
      <c r="E10" s="33" t="s">
        <v>341</v>
      </c>
      <c r="F10" s="34" t="s">
        <v>356</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x14ac:dyDescent="0.25">
      <c r="A11" s="82" t="s">
        <v>72</v>
      </c>
      <c r="B11" s="83" t="s">
        <v>357</v>
      </c>
      <c r="C11" s="83" t="s">
        <v>339</v>
      </c>
      <c r="D11" s="83" t="s">
        <v>340</v>
      </c>
      <c r="E11" s="83" t="s">
        <v>341</v>
      </c>
      <c r="F11" s="83" t="s">
        <v>358</v>
      </c>
      <c r="G11" s="84" t="s">
        <v>359</v>
      </c>
      <c r="H11" s="84" t="s">
        <v>109</v>
      </c>
      <c r="I11" s="84" t="s">
        <v>360</v>
      </c>
      <c r="J11" s="85" t="s">
        <v>311</v>
      </c>
      <c r="K11" s="84" t="s">
        <v>360</v>
      </c>
      <c r="L11" s="85" t="s">
        <v>313</v>
      </c>
      <c r="M11" s="85">
        <v>4</v>
      </c>
      <c r="N11" s="85">
        <v>2</v>
      </c>
      <c r="O11" s="85">
        <v>1</v>
      </c>
      <c r="P11" s="85">
        <v>1</v>
      </c>
      <c r="Q11" s="85" t="s">
        <v>345</v>
      </c>
      <c r="R11" s="84" t="s">
        <v>351</v>
      </c>
      <c r="S11" s="85" t="s">
        <v>346</v>
      </c>
      <c r="T11" s="86" t="s">
        <v>359</v>
      </c>
      <c r="U11" s="87" t="s">
        <v>359</v>
      </c>
      <c r="V11" s="85" t="s">
        <v>359</v>
      </c>
      <c r="W11" s="85" t="s">
        <v>359</v>
      </c>
      <c r="X11" s="85">
        <v>1</v>
      </c>
      <c r="Y11" s="85" t="s">
        <v>359</v>
      </c>
      <c r="Z11" s="85" t="s">
        <v>359</v>
      </c>
      <c r="AA11" s="85" t="s">
        <v>359</v>
      </c>
      <c r="AB11" s="85" t="s">
        <v>359</v>
      </c>
      <c r="AC11" s="85" t="s">
        <v>359</v>
      </c>
      <c r="AD11" s="85" t="s">
        <v>359</v>
      </c>
      <c r="AE11" s="85" t="s">
        <v>359</v>
      </c>
      <c r="AF11" s="85" t="s">
        <v>359</v>
      </c>
      <c r="AG11" s="94" t="s">
        <v>361</v>
      </c>
    </row>
    <row r="12" spans="1:33" s="81" customFormat="1" ht="206.25" customHeight="1" x14ac:dyDescent="0.25">
      <c r="A12" s="82" t="s">
        <v>72</v>
      </c>
      <c r="B12" s="83" t="s">
        <v>357</v>
      </c>
      <c r="C12" s="83" t="s">
        <v>339</v>
      </c>
      <c r="D12" s="83" t="s">
        <v>340</v>
      </c>
      <c r="E12" s="83" t="s">
        <v>341</v>
      </c>
      <c r="F12" s="83" t="s">
        <v>358</v>
      </c>
      <c r="G12" s="88" t="s">
        <v>359</v>
      </c>
      <c r="H12" s="88" t="s">
        <v>90</v>
      </c>
      <c r="I12" s="88" t="s">
        <v>362</v>
      </c>
      <c r="J12" s="89" t="s">
        <v>311</v>
      </c>
      <c r="K12" s="90" t="s">
        <v>363</v>
      </c>
      <c r="L12" s="91" t="s">
        <v>77</v>
      </c>
      <c r="M12" s="92">
        <v>1</v>
      </c>
      <c r="N12" s="92">
        <v>0.15</v>
      </c>
      <c r="O12" s="92">
        <v>0.75</v>
      </c>
      <c r="P12" s="92">
        <v>1</v>
      </c>
      <c r="Q12" s="89" t="s">
        <v>345</v>
      </c>
      <c r="R12" s="88" t="s">
        <v>351</v>
      </c>
      <c r="S12" s="89" t="s">
        <v>346</v>
      </c>
      <c r="T12" s="93" t="s">
        <v>359</v>
      </c>
      <c r="U12" s="91" t="s">
        <v>359</v>
      </c>
      <c r="V12" s="89" t="s">
        <v>359</v>
      </c>
      <c r="W12" s="89" t="s">
        <v>359</v>
      </c>
      <c r="X12" s="89"/>
      <c r="Y12" s="89" t="s">
        <v>359</v>
      </c>
      <c r="Z12" s="89" t="s">
        <v>359</v>
      </c>
      <c r="AA12" s="89" t="s">
        <v>359</v>
      </c>
      <c r="AB12" s="89" t="s">
        <v>359</v>
      </c>
      <c r="AC12" s="89" t="s">
        <v>359</v>
      </c>
      <c r="AD12" s="89" t="s">
        <v>359</v>
      </c>
      <c r="AE12" s="89" t="s">
        <v>359</v>
      </c>
      <c r="AF12" s="89" t="s">
        <v>359</v>
      </c>
      <c r="AG12" s="94" t="s">
        <v>364</v>
      </c>
    </row>
    <row r="13" spans="1:33" ht="128.25" hidden="1" customHeight="1" x14ac:dyDescent="0.25">
      <c r="A13" s="25" t="s">
        <v>123</v>
      </c>
      <c r="B13" s="26" t="s">
        <v>124</v>
      </c>
      <c r="C13" s="27" t="s">
        <v>125</v>
      </c>
      <c r="D13" s="27" t="s">
        <v>365</v>
      </c>
      <c r="E13" s="27" t="s">
        <v>366</v>
      </c>
      <c r="F13" s="27" t="s">
        <v>367</v>
      </c>
      <c r="G13" s="18" t="s">
        <v>368</v>
      </c>
      <c r="H13" s="41" t="s">
        <v>90</v>
      </c>
      <c r="I13" s="18" t="s">
        <v>369</v>
      </c>
      <c r="J13" s="35" t="s">
        <v>311</v>
      </c>
      <c r="K13" s="18" t="s">
        <v>370</v>
      </c>
      <c r="L13" s="35" t="s">
        <v>313</v>
      </c>
      <c r="M13" s="35">
        <v>3</v>
      </c>
      <c r="N13" s="17">
        <v>3</v>
      </c>
      <c r="O13" s="35">
        <f>+SUM(Tabla1[[#This Row],[META 2025
MARZO]:[META 2025
DICIEMBRE]])</f>
        <v>0</v>
      </c>
      <c r="P13" s="35">
        <f>+SUM(Tabla1[[#This Row],[META 2026
MARZO]:[META 2026
DICIEMBRE]])</f>
        <v>0</v>
      </c>
      <c r="Q13" s="35" t="s">
        <v>315</v>
      </c>
      <c r="R13" s="36" t="s">
        <v>351</v>
      </c>
      <c r="S13" s="36" t="s">
        <v>371</v>
      </c>
      <c r="T13" s="55"/>
      <c r="U13" s="17"/>
      <c r="V13" s="35">
        <v>3</v>
      </c>
      <c r="W13" s="17"/>
      <c r="X13" s="17"/>
      <c r="Y13" s="17"/>
      <c r="Z13" s="17"/>
      <c r="AA13" s="17"/>
      <c r="AB13" s="17"/>
      <c r="AC13" s="17"/>
      <c r="AD13" s="17"/>
      <c r="AE13" s="17"/>
      <c r="AF13" s="17"/>
      <c r="AG13" s="18"/>
    </row>
    <row r="14" spans="1:33" ht="107.25" hidden="1" customHeight="1" x14ac:dyDescent="0.25">
      <c r="A14" s="25" t="s">
        <v>123</v>
      </c>
      <c r="B14" s="26" t="s">
        <v>124</v>
      </c>
      <c r="C14" s="27" t="s">
        <v>125</v>
      </c>
      <c r="D14" s="27" t="s">
        <v>365</v>
      </c>
      <c r="E14" s="27" t="s">
        <v>366</v>
      </c>
      <c r="F14" s="27" t="s">
        <v>367</v>
      </c>
      <c r="G14" s="18" t="s">
        <v>368</v>
      </c>
      <c r="H14" s="41" t="s">
        <v>109</v>
      </c>
      <c r="I14" s="18" t="s">
        <v>372</v>
      </c>
      <c r="J14" s="35" t="s">
        <v>311</v>
      </c>
      <c r="K14" s="18" t="s">
        <v>373</v>
      </c>
      <c r="L14" s="35" t="s">
        <v>77</v>
      </c>
      <c r="M14" s="37">
        <v>1</v>
      </c>
      <c r="N14" s="17">
        <f>+SUM(Tabla1[[#This Row],[META 2024 
MARZO]:[META 2024
DICIEMBRE]])</f>
        <v>0</v>
      </c>
      <c r="O14" s="17">
        <f>+SUM(Tabla1[[#This Row],[META 2025
MARZO]:[META 2025
DICIEMBRE]])</f>
        <v>0.5</v>
      </c>
      <c r="P14" s="17">
        <f>+SUM(Tabla1[[#This Row],[META 2026
MARZO]:[META 2026
DICIEMBRE]])</f>
        <v>0.5</v>
      </c>
      <c r="Q14" s="17"/>
      <c r="R14" s="36" t="s">
        <v>351</v>
      </c>
      <c r="S14" s="36" t="s">
        <v>371</v>
      </c>
      <c r="T14" s="55"/>
      <c r="U14" s="17"/>
      <c r="V14" s="17"/>
      <c r="W14" s="17"/>
      <c r="X14" s="17"/>
      <c r="Y14" s="17"/>
      <c r="Z14" s="43">
        <v>0.5</v>
      </c>
      <c r="AA14" s="17"/>
      <c r="AB14" s="17"/>
      <c r="AC14" s="17"/>
      <c r="AD14" s="17"/>
      <c r="AE14" s="17"/>
      <c r="AF14" s="43">
        <v>0.5</v>
      </c>
      <c r="AG14" s="18"/>
    </row>
    <row r="15" spans="1:33" s="46" customFormat="1" ht="129" hidden="1" customHeight="1" x14ac:dyDescent="0.25">
      <c r="A15" s="25" t="s">
        <v>123</v>
      </c>
      <c r="B15" s="26" t="s">
        <v>124</v>
      </c>
      <c r="C15" s="27" t="s">
        <v>125</v>
      </c>
      <c r="D15" s="27" t="s">
        <v>365</v>
      </c>
      <c r="E15" s="27" t="s">
        <v>366</v>
      </c>
      <c r="F15" s="27" t="s">
        <v>367</v>
      </c>
      <c r="G15" s="18" t="s">
        <v>368</v>
      </c>
      <c r="H15" s="41" t="s">
        <v>109</v>
      </c>
      <c r="I15" s="18" t="s">
        <v>374</v>
      </c>
      <c r="J15" s="18" t="s">
        <v>348</v>
      </c>
      <c r="K15" s="18" t="s">
        <v>375</v>
      </c>
      <c r="L15" s="18" t="s">
        <v>313</v>
      </c>
      <c r="M15" s="18" t="s">
        <v>376</v>
      </c>
      <c r="N15" s="18">
        <v>1</v>
      </c>
      <c r="O15" s="18">
        <f>+SUM(Tabla1[[#This Row],[META 2025
MARZO]:[META 2025
DICIEMBRE]])</f>
        <v>0</v>
      </c>
      <c r="P15" s="18">
        <f>+SUM(Tabla1[[#This Row],[META 2026
MARZO]:[META 2026
DICIEMBRE]])</f>
        <v>0</v>
      </c>
      <c r="Q15" s="18" t="s">
        <v>345</v>
      </c>
      <c r="R15" s="18" t="s">
        <v>351</v>
      </c>
      <c r="S15" s="18" t="s">
        <v>371</v>
      </c>
      <c r="T15" s="18"/>
      <c r="U15" s="18"/>
      <c r="V15" s="18">
        <v>1</v>
      </c>
      <c r="W15" s="18"/>
      <c r="X15" s="18"/>
      <c r="Y15" s="18"/>
      <c r="Z15" s="18"/>
      <c r="AA15" s="18"/>
      <c r="AB15" s="18"/>
      <c r="AC15" s="18"/>
      <c r="AD15" s="18"/>
      <c r="AE15" s="18"/>
      <c r="AF15" s="18"/>
      <c r="AG15" s="16"/>
    </row>
    <row r="16" spans="1:33" ht="127.5" hidden="1" customHeight="1" x14ac:dyDescent="0.25">
      <c r="A16" s="25" t="s">
        <v>123</v>
      </c>
      <c r="B16" s="26" t="s">
        <v>124</v>
      </c>
      <c r="C16" s="27" t="s">
        <v>125</v>
      </c>
      <c r="D16" s="27" t="s">
        <v>365</v>
      </c>
      <c r="E16" s="27" t="s">
        <v>366</v>
      </c>
      <c r="F16" s="27" t="s">
        <v>367</v>
      </c>
      <c r="G16" s="18" t="s">
        <v>368</v>
      </c>
      <c r="H16" s="41" t="s">
        <v>109</v>
      </c>
      <c r="I16" s="18" t="s">
        <v>377</v>
      </c>
      <c r="J16" s="35" t="s">
        <v>348</v>
      </c>
      <c r="K16" s="18" t="s">
        <v>378</v>
      </c>
      <c r="L16" s="35" t="s">
        <v>313</v>
      </c>
      <c r="M16" s="35">
        <v>1</v>
      </c>
      <c r="N16" s="17">
        <f>+SUM(Tabla1[[#This Row],[META 2024 
MARZO]:[META 2024
DICIEMBRE]])</f>
        <v>1</v>
      </c>
      <c r="O16" s="35">
        <f>+SUM(Tabla1[[#This Row],[META 2025
MARZO]:[META 2025
DICIEMBRE]])</f>
        <v>0</v>
      </c>
      <c r="P16" s="35">
        <f>+SUM(Tabla1[[#This Row],[META 2026
MARZO]:[META 2026
DICIEMBRE]])</f>
        <v>0</v>
      </c>
      <c r="Q16" s="35" t="s">
        <v>345</v>
      </c>
      <c r="R16" s="39" t="s">
        <v>351</v>
      </c>
      <c r="S16" s="39" t="s">
        <v>371</v>
      </c>
      <c r="T16" s="55"/>
      <c r="U16" s="17"/>
      <c r="V16" s="35">
        <v>1</v>
      </c>
      <c r="W16" s="17"/>
      <c r="X16" s="17"/>
      <c r="Y16" s="17"/>
      <c r="Z16" s="17"/>
      <c r="AA16" s="17"/>
      <c r="AB16" s="17"/>
      <c r="AC16" s="17"/>
      <c r="AD16" s="17"/>
      <c r="AE16" s="17"/>
      <c r="AF16" s="17"/>
      <c r="AG16" s="18"/>
    </row>
    <row r="17" spans="1:33" s="46" customFormat="1" ht="128.25" hidden="1" customHeight="1" x14ac:dyDescent="0.25">
      <c r="A17" s="25" t="s">
        <v>123</v>
      </c>
      <c r="B17" s="26" t="s">
        <v>124</v>
      </c>
      <c r="C17" s="27" t="s">
        <v>125</v>
      </c>
      <c r="D17" s="27" t="s">
        <v>365</v>
      </c>
      <c r="E17" s="27" t="s">
        <v>366</v>
      </c>
      <c r="F17" s="27" t="s">
        <v>367</v>
      </c>
      <c r="G17" s="18" t="s">
        <v>368</v>
      </c>
      <c r="H17" s="41" t="s">
        <v>109</v>
      </c>
      <c r="I17" s="18" t="s">
        <v>379</v>
      </c>
      <c r="J17" s="18" t="s">
        <v>348</v>
      </c>
      <c r="K17" s="18" t="s">
        <v>380</v>
      </c>
      <c r="L17" s="18" t="s">
        <v>313</v>
      </c>
      <c r="M17" s="18">
        <v>1</v>
      </c>
      <c r="N17" s="18">
        <v>1</v>
      </c>
      <c r="O17" s="18">
        <f>+SUM(Tabla1[[#This Row],[META 2025
MARZO]:[META 2025
DICIEMBRE]])</f>
        <v>0</v>
      </c>
      <c r="P17" s="18">
        <f>+SUM(Tabla1[[#This Row],[META 2026
MARZO]:[META 2026
DICIEMBRE]])</f>
        <v>0</v>
      </c>
      <c r="Q17" s="18" t="s">
        <v>345</v>
      </c>
      <c r="R17" s="18" t="s">
        <v>351</v>
      </c>
      <c r="S17" s="18" t="s">
        <v>371</v>
      </c>
      <c r="T17" s="18"/>
      <c r="U17" s="18"/>
      <c r="V17" s="18">
        <v>1</v>
      </c>
      <c r="W17" s="18"/>
      <c r="X17" s="18"/>
      <c r="Y17" s="18"/>
      <c r="Z17" s="18"/>
      <c r="AA17" s="18"/>
      <c r="AB17" s="18"/>
      <c r="AC17" s="18"/>
      <c r="AD17" s="18"/>
      <c r="AE17" s="18"/>
      <c r="AF17" s="18"/>
      <c r="AG17" s="16"/>
    </row>
    <row r="18" spans="1:33" s="46" customFormat="1" ht="129" hidden="1" customHeight="1" x14ac:dyDescent="0.25">
      <c r="A18" s="25" t="s">
        <v>123</v>
      </c>
      <c r="B18" s="26" t="s">
        <v>124</v>
      </c>
      <c r="C18" s="27" t="s">
        <v>125</v>
      </c>
      <c r="D18" s="27" t="s">
        <v>365</v>
      </c>
      <c r="E18" s="27" t="s">
        <v>366</v>
      </c>
      <c r="F18" s="27" t="s">
        <v>367</v>
      </c>
      <c r="G18" s="18" t="s">
        <v>368</v>
      </c>
      <c r="H18" s="41" t="s">
        <v>109</v>
      </c>
      <c r="I18" s="18" t="s">
        <v>381</v>
      </c>
      <c r="J18" s="36" t="s">
        <v>348</v>
      </c>
      <c r="K18" s="18" t="s">
        <v>382</v>
      </c>
      <c r="L18" s="36" t="s">
        <v>77</v>
      </c>
      <c r="M18" s="44">
        <v>1</v>
      </c>
      <c r="N18" s="49">
        <v>1</v>
      </c>
      <c r="O18" s="36">
        <f>+SUM(Tabla1[[#This Row],[META 2025
MARZO]:[META 2025
DICIEMBRE]])</f>
        <v>0</v>
      </c>
      <c r="P18" s="36">
        <f>+SUM(Tabla1[[#This Row],[META 2026
MARZO]:[META 2026
DICIEMBRE]])</f>
        <v>0</v>
      </c>
      <c r="Q18" s="36" t="s">
        <v>315</v>
      </c>
      <c r="R18" s="51" t="s">
        <v>351</v>
      </c>
      <c r="S18" s="39" t="s">
        <v>371</v>
      </c>
      <c r="T18" s="18"/>
      <c r="U18" s="18"/>
      <c r="V18" s="44">
        <v>0.5</v>
      </c>
      <c r="W18" s="18"/>
      <c r="X18" s="44">
        <v>1</v>
      </c>
      <c r="Y18" s="18"/>
      <c r="Z18" s="18"/>
      <c r="AA18" s="18"/>
      <c r="AB18" s="18"/>
      <c r="AC18" s="18"/>
      <c r="AD18" s="18"/>
      <c r="AE18" s="18"/>
      <c r="AF18" s="18"/>
      <c r="AG18" s="16"/>
    </row>
    <row r="19" spans="1:33" s="36" customFormat="1" ht="125.25" hidden="1" customHeight="1" x14ac:dyDescent="0.25">
      <c r="A19" s="18" t="s">
        <v>123</v>
      </c>
      <c r="B19" s="18" t="s">
        <v>124</v>
      </c>
      <c r="C19" s="18" t="s">
        <v>125</v>
      </c>
      <c r="D19" s="18" t="s">
        <v>365</v>
      </c>
      <c r="E19" s="18" t="s">
        <v>366</v>
      </c>
      <c r="F19" s="18" t="s">
        <v>367</v>
      </c>
      <c r="G19" s="18" t="s">
        <v>368</v>
      </c>
      <c r="H19" s="41" t="s">
        <v>90</v>
      </c>
      <c r="I19" s="18" t="s">
        <v>383</v>
      </c>
      <c r="J19" s="36" t="s">
        <v>348</v>
      </c>
      <c r="L19" s="36" t="s">
        <v>77</v>
      </c>
      <c r="M19" s="36">
        <v>1</v>
      </c>
      <c r="N19" s="18">
        <v>1</v>
      </c>
      <c r="O19" s="36">
        <v>1</v>
      </c>
      <c r="P19" s="36">
        <v>1</v>
      </c>
      <c r="Q19" s="36" t="s">
        <v>345</v>
      </c>
      <c r="R19" s="36" t="s">
        <v>351</v>
      </c>
      <c r="S19" s="36" t="s">
        <v>371</v>
      </c>
      <c r="X19" s="44">
        <v>1</v>
      </c>
      <c r="AB19" s="44">
        <v>1</v>
      </c>
      <c r="AF19" s="36" t="s">
        <v>384</v>
      </c>
      <c r="AG19" s="18"/>
    </row>
    <row r="20" spans="1:33" s="46" customFormat="1" ht="125.25" hidden="1" customHeight="1" x14ac:dyDescent="0.25">
      <c r="A20" s="25" t="s">
        <v>123</v>
      </c>
      <c r="B20" s="26" t="s">
        <v>124</v>
      </c>
      <c r="C20" s="27" t="s">
        <v>125</v>
      </c>
      <c r="D20" s="27" t="s">
        <v>365</v>
      </c>
      <c r="E20" s="27" t="s">
        <v>366</v>
      </c>
      <c r="F20" s="27" t="s">
        <v>367</v>
      </c>
      <c r="G20" s="18" t="s">
        <v>368</v>
      </c>
      <c r="H20" s="41" t="s">
        <v>90</v>
      </c>
      <c r="I20" s="18" t="s">
        <v>385</v>
      </c>
      <c r="J20" s="18" t="s">
        <v>348</v>
      </c>
      <c r="K20" s="18" t="s">
        <v>386</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x14ac:dyDescent="0.25">
      <c r="A21" s="107" t="s">
        <v>123</v>
      </c>
      <c r="B21" s="75" t="s">
        <v>124</v>
      </c>
      <c r="C21" s="62" t="s">
        <v>125</v>
      </c>
      <c r="D21" s="62" t="s">
        <v>365</v>
      </c>
      <c r="E21" s="62" t="s">
        <v>366</v>
      </c>
      <c r="F21" s="62" t="s">
        <v>387</v>
      </c>
      <c r="G21" s="62" t="s">
        <v>388</v>
      </c>
      <c r="H21" s="63" t="s">
        <v>90</v>
      </c>
      <c r="I21" s="62" t="s">
        <v>389</v>
      </c>
      <c r="J21" s="76" t="s">
        <v>311</v>
      </c>
      <c r="K21" s="62" t="s">
        <v>389</v>
      </c>
      <c r="L21" s="76" t="s">
        <v>77</v>
      </c>
      <c r="M21" s="108">
        <f>+SUM(Tabla1[[#This Row],[META 2024]]+Tabla1[[#This Row],[META 2025]]+Tabla1[[#This Row],[META 2026]])</f>
        <v>0.99999999999999989</v>
      </c>
      <c r="N21" s="109">
        <v>0.2</v>
      </c>
      <c r="O21" s="109">
        <v>0.7</v>
      </c>
      <c r="P21" s="109">
        <v>0.1</v>
      </c>
      <c r="Q21" s="76" t="s">
        <v>315</v>
      </c>
      <c r="R21" s="76" t="s">
        <v>390</v>
      </c>
      <c r="S21" s="76" t="s">
        <v>391</v>
      </c>
      <c r="T21" s="110" t="s">
        <v>392</v>
      </c>
      <c r="U21" s="76"/>
      <c r="V21" s="76"/>
      <c r="W21" s="76"/>
      <c r="X21" s="109">
        <v>0.3</v>
      </c>
      <c r="Y21" s="76"/>
      <c r="Z21" s="76"/>
      <c r="AA21" s="76"/>
      <c r="AB21" s="109">
        <v>0.7</v>
      </c>
      <c r="AC21" s="76"/>
      <c r="AD21" s="76"/>
      <c r="AE21" s="76"/>
      <c r="AF21" s="76"/>
      <c r="AG21" s="62" t="s">
        <v>393</v>
      </c>
    </row>
    <row r="22" spans="1:33" ht="108" hidden="1" x14ac:dyDescent="0.25">
      <c r="A22" s="21" t="s">
        <v>123</v>
      </c>
      <c r="B22" s="20" t="s">
        <v>124</v>
      </c>
      <c r="C22" s="18" t="s">
        <v>125</v>
      </c>
      <c r="D22" s="18" t="s">
        <v>365</v>
      </c>
      <c r="E22" s="18" t="s">
        <v>366</v>
      </c>
      <c r="F22" s="18" t="s">
        <v>387</v>
      </c>
      <c r="G22" s="18" t="s">
        <v>388</v>
      </c>
      <c r="H22" s="41" t="s">
        <v>90</v>
      </c>
      <c r="I22" s="18" t="s">
        <v>394</v>
      </c>
      <c r="J22" s="17" t="s">
        <v>311</v>
      </c>
      <c r="K22" s="18" t="s">
        <v>394</v>
      </c>
      <c r="L22" s="17" t="s">
        <v>77</v>
      </c>
      <c r="M22" s="53">
        <v>1</v>
      </c>
      <c r="N22" s="53">
        <f>+SUM(Tabla1[[#This Row],[META 2024 
MARZO]:[META 2024
DICIEMBRE]])</f>
        <v>1</v>
      </c>
      <c r="O22" s="53">
        <f>+SUM(Tabla1[[#This Row],[META 2025
MARZO]:[META 2025
DICIEMBRE]])</f>
        <v>1</v>
      </c>
      <c r="P22" s="53">
        <f>+SUM(Tabla1[[#This Row],[META 2026
MARZO]:[META 2026
DICIEMBRE]])</f>
        <v>1</v>
      </c>
      <c r="Q22" s="54" t="s">
        <v>315</v>
      </c>
      <c r="R22" s="17" t="s">
        <v>390</v>
      </c>
      <c r="S22" s="17" t="s">
        <v>391</v>
      </c>
      <c r="T22" s="45" t="s">
        <v>392</v>
      </c>
      <c r="U22" s="17"/>
      <c r="V22" s="43">
        <v>0.5</v>
      </c>
      <c r="W22" s="17"/>
      <c r="X22" s="43">
        <v>0.5</v>
      </c>
      <c r="Y22" s="17"/>
      <c r="Z22" s="43">
        <v>0.5</v>
      </c>
      <c r="AA22" s="17"/>
      <c r="AB22" s="43">
        <v>0.5</v>
      </c>
      <c r="AC22" s="43"/>
      <c r="AD22" s="43">
        <v>0.5</v>
      </c>
      <c r="AE22" s="17"/>
      <c r="AF22" s="43">
        <v>0.5</v>
      </c>
      <c r="AG22" s="18" t="s">
        <v>395</v>
      </c>
    </row>
    <row r="23" spans="1:33" ht="83.25" hidden="1" customHeight="1" x14ac:dyDescent="0.25">
      <c r="A23" s="21" t="s">
        <v>123</v>
      </c>
      <c r="B23" s="20" t="s">
        <v>124</v>
      </c>
      <c r="C23" s="18" t="s">
        <v>161</v>
      </c>
      <c r="D23" s="18" t="s">
        <v>396</v>
      </c>
      <c r="E23" s="18" t="s">
        <v>397</v>
      </c>
      <c r="F23" s="16" t="s">
        <v>162</v>
      </c>
      <c r="G23" s="18" t="s">
        <v>398</v>
      </c>
      <c r="H23" s="41" t="s">
        <v>109</v>
      </c>
      <c r="I23" s="18" t="s">
        <v>399</v>
      </c>
      <c r="J23" s="17" t="s">
        <v>311</v>
      </c>
      <c r="K23" s="18" t="s">
        <v>400</v>
      </c>
      <c r="L23" s="17" t="s">
        <v>313</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345</v>
      </c>
      <c r="R23" s="17" t="s">
        <v>401</v>
      </c>
      <c r="S23" s="18" t="s">
        <v>402</v>
      </c>
      <c r="T23" s="45" t="s">
        <v>403</v>
      </c>
      <c r="U23" s="17"/>
      <c r="V23" s="17"/>
      <c r="W23" s="35">
        <v>1</v>
      </c>
      <c r="X23" s="17"/>
      <c r="Y23" s="17"/>
      <c r="Z23" s="17"/>
      <c r="AA23" s="17"/>
      <c r="AB23" s="17"/>
      <c r="AC23" s="17"/>
      <c r="AD23" s="17"/>
      <c r="AE23" s="17"/>
      <c r="AF23" s="17"/>
      <c r="AG23" s="18"/>
    </row>
    <row r="24" spans="1:33" ht="206.25" customHeight="1" x14ac:dyDescent="0.25">
      <c r="A24" s="107" t="s">
        <v>123</v>
      </c>
      <c r="B24" s="75" t="s">
        <v>124</v>
      </c>
      <c r="C24" s="62" t="s">
        <v>161</v>
      </c>
      <c r="D24" s="62" t="s">
        <v>396</v>
      </c>
      <c r="E24" s="62" t="s">
        <v>397</v>
      </c>
      <c r="F24" s="62" t="s">
        <v>162</v>
      </c>
      <c r="G24" s="62" t="s">
        <v>398</v>
      </c>
      <c r="H24" s="63" t="s">
        <v>109</v>
      </c>
      <c r="I24" s="62" t="s">
        <v>399</v>
      </c>
      <c r="J24" s="76" t="s">
        <v>348</v>
      </c>
      <c r="K24" s="62" t="s">
        <v>404</v>
      </c>
      <c r="L24" s="76" t="s">
        <v>77</v>
      </c>
      <c r="M24" s="108">
        <f>+SUM(Tabla1[[#This Row],[META 2024]]+Tabla1[[#This Row],[META 2025]]+Tabla1[[#This Row],[META 2026]])</f>
        <v>1</v>
      </c>
      <c r="N24" s="76">
        <v>0</v>
      </c>
      <c r="O24" s="109">
        <v>0.5</v>
      </c>
      <c r="P24" s="109">
        <v>0.5</v>
      </c>
      <c r="Q24" s="76" t="s">
        <v>315</v>
      </c>
      <c r="R24" s="76" t="s">
        <v>401</v>
      </c>
      <c r="S24" s="62" t="s">
        <v>402</v>
      </c>
      <c r="T24" s="110" t="s">
        <v>403</v>
      </c>
      <c r="U24" s="76"/>
      <c r="V24" s="76"/>
      <c r="W24" s="76"/>
      <c r="X24" s="76"/>
      <c r="Y24" s="76"/>
      <c r="Z24" s="109">
        <v>0.25</v>
      </c>
      <c r="AA24" s="76"/>
      <c r="AB24" s="109">
        <v>0.25</v>
      </c>
      <c r="AC24" s="76"/>
      <c r="AD24" s="109">
        <v>0.25</v>
      </c>
      <c r="AE24" s="76"/>
      <c r="AF24" s="109">
        <v>0.25</v>
      </c>
      <c r="AG24" s="62" t="s">
        <v>405</v>
      </c>
    </row>
    <row r="25" spans="1:33" ht="119.25" customHeight="1" x14ac:dyDescent="0.25">
      <c r="A25" s="107" t="s">
        <v>123</v>
      </c>
      <c r="B25" s="75" t="s">
        <v>124</v>
      </c>
      <c r="C25" s="62" t="s">
        <v>406</v>
      </c>
      <c r="D25" s="62" t="s">
        <v>396</v>
      </c>
      <c r="E25" s="62" t="s">
        <v>397</v>
      </c>
      <c r="F25" s="62" t="s">
        <v>407</v>
      </c>
      <c r="G25" s="62" t="s">
        <v>408</v>
      </c>
      <c r="H25" s="63" t="s">
        <v>109</v>
      </c>
      <c r="I25" s="62" t="s">
        <v>409</v>
      </c>
      <c r="J25" s="76" t="s">
        <v>311</v>
      </c>
      <c r="K25" s="62" t="s">
        <v>410</v>
      </c>
      <c r="L25" s="76" t="s">
        <v>313</v>
      </c>
      <c r="M25" s="62">
        <f>+SUM(Tabla1[[#This Row],[META 2024]]+Tabla1[[#This Row],[META 2025]]+Tabla1[[#This Row],[META 2026]])</f>
        <v>17</v>
      </c>
      <c r="N25" s="76">
        <v>7</v>
      </c>
      <c r="O25" s="76">
        <v>5</v>
      </c>
      <c r="P25" s="76">
        <v>5</v>
      </c>
      <c r="Q25" s="76" t="s">
        <v>315</v>
      </c>
      <c r="R25" s="76" t="s">
        <v>411</v>
      </c>
      <c r="S25" s="62" t="s">
        <v>412</v>
      </c>
      <c r="T25" s="110" t="s">
        <v>413</v>
      </c>
      <c r="U25" s="76"/>
      <c r="V25" s="76"/>
      <c r="W25" s="76"/>
      <c r="X25" s="76">
        <v>7</v>
      </c>
      <c r="Y25" s="76"/>
      <c r="Z25" s="76"/>
      <c r="AA25" s="76"/>
      <c r="AB25" s="76">
        <v>5</v>
      </c>
      <c r="AC25" s="76"/>
      <c r="AD25" s="76"/>
      <c r="AE25" s="76"/>
      <c r="AF25" s="76">
        <v>5</v>
      </c>
      <c r="AG25" s="62" t="s">
        <v>414</v>
      </c>
    </row>
    <row r="26" spans="1:33" s="46" customFormat="1" ht="119.25" hidden="1" customHeight="1" x14ac:dyDescent="0.25">
      <c r="A26" s="111" t="s">
        <v>123</v>
      </c>
      <c r="B26" s="112" t="s">
        <v>124</v>
      </c>
      <c r="C26" s="16" t="s">
        <v>406</v>
      </c>
      <c r="D26" s="16" t="s">
        <v>396</v>
      </c>
      <c r="E26" s="16" t="s">
        <v>397</v>
      </c>
      <c r="F26" s="16" t="s">
        <v>407</v>
      </c>
      <c r="G26" s="16" t="s">
        <v>408</v>
      </c>
      <c r="H26" s="113" t="s">
        <v>109</v>
      </c>
      <c r="I26" s="16" t="s">
        <v>415</v>
      </c>
      <c r="J26" s="71" t="s">
        <v>348</v>
      </c>
      <c r="K26" s="16" t="s">
        <v>416</v>
      </c>
      <c r="L26" s="71" t="s">
        <v>313</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315</v>
      </c>
      <c r="R26" s="71" t="s">
        <v>411</v>
      </c>
      <c r="S26" s="16" t="s">
        <v>412</v>
      </c>
      <c r="T26" s="114" t="s">
        <v>413</v>
      </c>
      <c r="U26" s="71"/>
      <c r="V26" s="71"/>
      <c r="W26" s="71"/>
      <c r="X26" s="71">
        <v>200</v>
      </c>
      <c r="Y26" s="71"/>
      <c r="Z26" s="71"/>
      <c r="AA26" s="71"/>
      <c r="AB26" s="71"/>
      <c r="AC26" s="71"/>
      <c r="AD26" s="71"/>
      <c r="AE26" s="71"/>
      <c r="AF26" s="71"/>
      <c r="AG26" s="16" t="s">
        <v>417</v>
      </c>
    </row>
    <row r="27" spans="1:33" s="46" customFormat="1" ht="119.25" hidden="1" customHeight="1" x14ac:dyDescent="0.25">
      <c r="A27" s="111" t="s">
        <v>123</v>
      </c>
      <c r="B27" s="112" t="s">
        <v>124</v>
      </c>
      <c r="C27" s="16" t="s">
        <v>406</v>
      </c>
      <c r="D27" s="16" t="s">
        <v>396</v>
      </c>
      <c r="E27" s="16" t="s">
        <v>397</v>
      </c>
      <c r="F27" s="16" t="s">
        <v>407</v>
      </c>
      <c r="G27" s="16" t="s">
        <v>408</v>
      </c>
      <c r="H27" s="113" t="s">
        <v>90</v>
      </c>
      <c r="I27" s="16" t="s">
        <v>418</v>
      </c>
      <c r="J27" s="71" t="s">
        <v>348</v>
      </c>
      <c r="K27" s="16" t="s">
        <v>419</v>
      </c>
      <c r="L27" s="71" t="s">
        <v>313</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315</v>
      </c>
      <c r="R27" s="71" t="s">
        <v>411</v>
      </c>
      <c r="S27" s="16" t="s">
        <v>412</v>
      </c>
      <c r="T27" s="114" t="s">
        <v>413</v>
      </c>
      <c r="U27" s="71"/>
      <c r="V27" s="71"/>
      <c r="W27" s="71"/>
      <c r="X27" s="71">
        <v>2000</v>
      </c>
      <c r="Y27" s="71"/>
      <c r="Z27" s="71"/>
      <c r="AA27" s="71"/>
      <c r="AB27" s="71"/>
      <c r="AC27" s="71"/>
      <c r="AD27" s="71"/>
      <c r="AE27" s="71"/>
      <c r="AF27" s="71"/>
      <c r="AG27" s="16" t="s">
        <v>417</v>
      </c>
    </row>
    <row r="28" spans="1:33" ht="119.25" customHeight="1" x14ac:dyDescent="0.25">
      <c r="A28" s="107" t="s">
        <v>123</v>
      </c>
      <c r="B28" s="75" t="s">
        <v>124</v>
      </c>
      <c r="C28" s="62" t="s">
        <v>406</v>
      </c>
      <c r="D28" s="62" t="s">
        <v>396</v>
      </c>
      <c r="E28" s="62" t="s">
        <v>397</v>
      </c>
      <c r="F28" s="62" t="s">
        <v>420</v>
      </c>
      <c r="G28" s="62" t="s">
        <v>421</v>
      </c>
      <c r="H28" s="63" t="s">
        <v>35</v>
      </c>
      <c r="I28" s="66" t="s">
        <v>422</v>
      </c>
      <c r="J28" s="76" t="s">
        <v>311</v>
      </c>
      <c r="K28" s="62" t="s">
        <v>423</v>
      </c>
      <c r="L28" s="76" t="s">
        <v>313</v>
      </c>
      <c r="M28" s="62">
        <f>+SUM(Tabla1[[#This Row],[META 2024]]+Tabla1[[#This Row],[META 2025]]+Tabla1[[#This Row],[META 2026]])</f>
        <v>3</v>
      </c>
      <c r="N28" s="76">
        <v>1</v>
      </c>
      <c r="O28" s="76">
        <v>1</v>
      </c>
      <c r="P28" s="76">
        <v>1</v>
      </c>
      <c r="Q28" s="76" t="s">
        <v>315</v>
      </c>
      <c r="R28" s="76" t="s">
        <v>424</v>
      </c>
      <c r="S28" s="62" t="s">
        <v>425</v>
      </c>
      <c r="T28" s="110" t="s">
        <v>426</v>
      </c>
      <c r="U28" s="76"/>
      <c r="V28" s="76"/>
      <c r="W28" s="109"/>
      <c r="X28" s="76">
        <v>1</v>
      </c>
      <c r="Y28" s="76"/>
      <c r="Z28" s="109"/>
      <c r="AA28" s="76"/>
      <c r="AB28" s="76">
        <v>1</v>
      </c>
      <c r="AC28" s="76"/>
      <c r="AD28" s="76"/>
      <c r="AE28" s="76"/>
      <c r="AF28" s="76">
        <v>1</v>
      </c>
      <c r="AG28" s="62" t="s">
        <v>414</v>
      </c>
    </row>
    <row r="29" spans="1:33" ht="119.25" customHeight="1" x14ac:dyDescent="0.25">
      <c r="A29" s="107" t="s">
        <v>123</v>
      </c>
      <c r="B29" s="75" t="s">
        <v>124</v>
      </c>
      <c r="C29" s="62" t="s">
        <v>406</v>
      </c>
      <c r="D29" s="62" t="s">
        <v>396</v>
      </c>
      <c r="E29" s="62" t="s">
        <v>397</v>
      </c>
      <c r="F29" s="62" t="s">
        <v>420</v>
      </c>
      <c r="G29" s="62" t="s">
        <v>421</v>
      </c>
      <c r="H29" s="63" t="s">
        <v>90</v>
      </c>
      <c r="I29" s="66" t="s">
        <v>427</v>
      </c>
      <c r="J29" s="76" t="s">
        <v>311</v>
      </c>
      <c r="K29" s="66" t="s">
        <v>428</v>
      </c>
      <c r="L29" s="76" t="s">
        <v>313</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315</v>
      </c>
      <c r="R29" s="76" t="s">
        <v>424</v>
      </c>
      <c r="S29" s="62" t="s">
        <v>425</v>
      </c>
      <c r="T29" s="110" t="s">
        <v>426</v>
      </c>
      <c r="U29" s="76"/>
      <c r="V29" s="109">
        <v>0.5</v>
      </c>
      <c r="W29" s="109"/>
      <c r="X29" s="109">
        <v>0.5</v>
      </c>
      <c r="Y29" s="76"/>
      <c r="Z29" s="109">
        <v>0.5</v>
      </c>
      <c r="AA29" s="76"/>
      <c r="AB29" s="109">
        <v>0.5</v>
      </c>
      <c r="AC29" s="76"/>
      <c r="AD29" s="109">
        <v>0.5</v>
      </c>
      <c r="AE29" s="76"/>
      <c r="AF29" s="109">
        <v>0.5</v>
      </c>
      <c r="AG29" s="62" t="s">
        <v>429</v>
      </c>
    </row>
    <row r="30" spans="1:33" ht="108" hidden="1" x14ac:dyDescent="0.25">
      <c r="A30" s="21" t="s">
        <v>216</v>
      </c>
      <c r="B30" s="20" t="s">
        <v>87</v>
      </c>
      <c r="C30" s="18" t="s">
        <v>430</v>
      </c>
      <c r="D30" s="18" t="s">
        <v>431</v>
      </c>
      <c r="E30" s="18" t="s">
        <v>432</v>
      </c>
      <c r="F30" s="16" t="s">
        <v>433</v>
      </c>
      <c r="G30" s="18" t="s">
        <v>434</v>
      </c>
      <c r="H30" s="41" t="s">
        <v>35</v>
      </c>
      <c r="I30" s="36" t="s">
        <v>435</v>
      </c>
      <c r="J30" s="36" t="s">
        <v>435</v>
      </c>
      <c r="K30" s="36" t="s">
        <v>435</v>
      </c>
      <c r="L30" s="36" t="s">
        <v>435</v>
      </c>
      <c r="M30" s="36" t="s">
        <v>435</v>
      </c>
      <c r="N30" s="36" t="s">
        <v>435</v>
      </c>
      <c r="O30" s="36" t="s">
        <v>435</v>
      </c>
      <c r="P30" s="36" t="s">
        <v>435</v>
      </c>
      <c r="Q30" s="36" t="s">
        <v>435</v>
      </c>
      <c r="R30" s="36" t="s">
        <v>435</v>
      </c>
      <c r="S30" s="36" t="s">
        <v>435</v>
      </c>
      <c r="T30" s="36" t="s">
        <v>435</v>
      </c>
      <c r="U30" s="18"/>
      <c r="V30" s="18"/>
      <c r="W30" s="18"/>
      <c r="X30" s="18"/>
      <c r="Y30" s="18"/>
      <c r="Z30" s="18"/>
      <c r="AA30" s="18"/>
      <c r="AB30" s="18"/>
      <c r="AC30" s="18"/>
      <c r="AD30" s="17"/>
      <c r="AE30" s="17"/>
      <c r="AF30" s="17"/>
      <c r="AG30" s="18"/>
    </row>
    <row r="31" spans="1:33" ht="141" customHeight="1" x14ac:dyDescent="0.25">
      <c r="A31" s="107" t="s">
        <v>216</v>
      </c>
      <c r="B31" s="75" t="s">
        <v>124</v>
      </c>
      <c r="C31" s="62" t="s">
        <v>237</v>
      </c>
      <c r="D31" s="62" t="s">
        <v>436</v>
      </c>
      <c r="E31" s="62" t="s">
        <v>437</v>
      </c>
      <c r="F31" s="62" t="s">
        <v>239</v>
      </c>
      <c r="G31" s="62" t="s">
        <v>438</v>
      </c>
      <c r="H31" s="63" t="s">
        <v>90</v>
      </c>
      <c r="I31" s="66" t="s">
        <v>439</v>
      </c>
      <c r="J31" s="62" t="s">
        <v>311</v>
      </c>
      <c r="K31" s="62" t="s">
        <v>440</v>
      </c>
      <c r="L31" s="62" t="s">
        <v>313</v>
      </c>
      <c r="M31" s="76">
        <f>+SUM(Tabla1[[#This Row],[META 2024]]+Tabla1[[#This Row],[META 2025]]+Tabla1[[#This Row],[META 2026]])</f>
        <v>8</v>
      </c>
      <c r="N31" s="62">
        <v>4</v>
      </c>
      <c r="O31" s="62">
        <v>3</v>
      </c>
      <c r="P31" s="62">
        <v>1</v>
      </c>
      <c r="Q31" s="62"/>
      <c r="R31" s="62" t="s">
        <v>441</v>
      </c>
      <c r="S31" s="62" t="s">
        <v>442</v>
      </c>
      <c r="T31" s="110" t="s">
        <v>443</v>
      </c>
      <c r="U31" s="62">
        <v>0</v>
      </c>
      <c r="V31" s="62">
        <v>0</v>
      </c>
      <c r="W31" s="62">
        <v>2</v>
      </c>
      <c r="X31" s="62">
        <v>2</v>
      </c>
      <c r="Y31" s="62">
        <v>0</v>
      </c>
      <c r="Z31" s="62">
        <v>2</v>
      </c>
      <c r="AA31" s="62">
        <v>0</v>
      </c>
      <c r="AB31" s="62">
        <v>1</v>
      </c>
      <c r="AC31" s="62">
        <v>1</v>
      </c>
      <c r="AD31" s="76">
        <v>0</v>
      </c>
      <c r="AE31" s="76">
        <v>0</v>
      </c>
      <c r="AF31" s="76">
        <v>0</v>
      </c>
      <c r="AG31" s="62" t="s">
        <v>414</v>
      </c>
    </row>
    <row r="32" spans="1:33" ht="148.5" x14ac:dyDescent="0.25">
      <c r="A32" s="107" t="s">
        <v>216</v>
      </c>
      <c r="B32" s="75" t="s">
        <v>124</v>
      </c>
      <c r="C32" s="62" t="s">
        <v>237</v>
      </c>
      <c r="D32" s="62" t="s">
        <v>436</v>
      </c>
      <c r="E32" s="62" t="s">
        <v>437</v>
      </c>
      <c r="F32" s="62" t="s">
        <v>254</v>
      </c>
      <c r="G32" s="62" t="s">
        <v>444</v>
      </c>
      <c r="H32" s="63" t="s">
        <v>35</v>
      </c>
      <c r="I32" s="66" t="s">
        <v>445</v>
      </c>
      <c r="J32" s="62" t="s">
        <v>311</v>
      </c>
      <c r="K32" s="62" t="s">
        <v>446</v>
      </c>
      <c r="L32" s="62" t="s">
        <v>38</v>
      </c>
      <c r="M32" s="66" t="s">
        <v>435</v>
      </c>
      <c r="N32" s="62">
        <v>2</v>
      </c>
      <c r="O32" s="62">
        <f>+SUM(Tabla1[[#This Row],[META 2025
MARZO]:[META 2025
DICIEMBRE]])</f>
        <v>0</v>
      </c>
      <c r="P32" s="62">
        <f>+SUM(Tabla1[[#This Row],[META 2026
MARZO]:[META 2026
DICIEMBRE]])</f>
        <v>0</v>
      </c>
      <c r="Q32" s="76"/>
      <c r="R32" s="62" t="s">
        <v>447</v>
      </c>
      <c r="S32" s="62" t="s">
        <v>448</v>
      </c>
      <c r="T32" s="110" t="s">
        <v>449</v>
      </c>
      <c r="U32" s="76"/>
      <c r="V32" s="76"/>
      <c r="W32" s="76"/>
      <c r="X32" s="76"/>
      <c r="Y32" s="76"/>
      <c r="Z32" s="76"/>
      <c r="AA32" s="76"/>
      <c r="AB32" s="76"/>
      <c r="AC32" s="76"/>
      <c r="AD32" s="76"/>
      <c r="AE32" s="76"/>
      <c r="AF32" s="76"/>
      <c r="AG32" s="62" t="s">
        <v>450</v>
      </c>
    </row>
    <row r="33" spans="1:33" ht="117" customHeight="1" x14ac:dyDescent="0.25">
      <c r="A33" s="115" t="s">
        <v>216</v>
      </c>
      <c r="B33" s="73" t="s">
        <v>124</v>
      </c>
      <c r="C33" s="61" t="s">
        <v>237</v>
      </c>
      <c r="D33" s="61" t="s">
        <v>436</v>
      </c>
      <c r="E33" s="61" t="s">
        <v>437</v>
      </c>
      <c r="F33" s="62" t="s">
        <v>263</v>
      </c>
      <c r="G33" s="62" t="s">
        <v>451</v>
      </c>
      <c r="H33" s="63" t="s">
        <v>90</v>
      </c>
      <c r="I33" s="66" t="s">
        <v>452</v>
      </c>
      <c r="J33" s="62" t="s">
        <v>311</v>
      </c>
      <c r="K33" s="66" t="s">
        <v>453</v>
      </c>
      <c r="L33" s="62" t="s">
        <v>454</v>
      </c>
      <c r="M33" s="66">
        <f>+SUM(Tabla1[[#This Row],[META 2024]]+Tabla1[[#This Row],[META 2025]]+Tabla1[[#This Row],[META 2026]])</f>
        <v>3</v>
      </c>
      <c r="N33" s="64">
        <f>+SUM(Tabla1[[#This Row],[META 2024 
MARZO]:[META 2024
DICIEMBRE]])</f>
        <v>0</v>
      </c>
      <c r="O33" s="64">
        <v>2</v>
      </c>
      <c r="P33" s="64">
        <v>1</v>
      </c>
      <c r="Q33" s="76"/>
      <c r="R33" s="62" t="s">
        <v>455</v>
      </c>
      <c r="S33" s="62" t="s">
        <v>456</v>
      </c>
      <c r="T33" s="110" t="s">
        <v>457</v>
      </c>
      <c r="U33" s="76"/>
      <c r="V33" s="76"/>
      <c r="W33" s="76"/>
      <c r="X33" s="76"/>
      <c r="Y33" s="76"/>
      <c r="Z33" s="76"/>
      <c r="AA33" s="76"/>
      <c r="AB33" s="76"/>
      <c r="AC33" s="76"/>
      <c r="AD33" s="76"/>
      <c r="AE33" s="76"/>
      <c r="AF33" s="76"/>
      <c r="AG33" s="62" t="s">
        <v>458</v>
      </c>
    </row>
    <row r="34" spans="1:33" ht="229.5" x14ac:dyDescent="0.25">
      <c r="A34" s="107" t="s">
        <v>216</v>
      </c>
      <c r="B34" s="75" t="s">
        <v>124</v>
      </c>
      <c r="C34" s="62" t="s">
        <v>237</v>
      </c>
      <c r="D34" s="62" t="s">
        <v>436</v>
      </c>
      <c r="E34" s="62" t="s">
        <v>437</v>
      </c>
      <c r="F34" s="62" t="s">
        <v>459</v>
      </c>
      <c r="G34" s="62" t="s">
        <v>460</v>
      </c>
      <c r="H34" s="63" t="s">
        <v>109</v>
      </c>
      <c r="I34" s="66" t="s">
        <v>461</v>
      </c>
      <c r="J34" s="62" t="s">
        <v>311</v>
      </c>
      <c r="K34" s="62" t="s">
        <v>462</v>
      </c>
      <c r="L34" s="62" t="s">
        <v>463</v>
      </c>
      <c r="M34" s="66">
        <v>6</v>
      </c>
      <c r="N34" s="76">
        <f>+SUM(Tabla1[[#This Row],[META 2024 
MARZO]:[META 2024
DICIEMBRE]])</f>
        <v>0</v>
      </c>
      <c r="O34" s="66">
        <v>3</v>
      </c>
      <c r="P34" s="66">
        <v>3</v>
      </c>
      <c r="Q34" s="76"/>
      <c r="R34" s="62" t="s">
        <v>464</v>
      </c>
      <c r="S34" s="62" t="s">
        <v>465</v>
      </c>
      <c r="T34" s="110" t="s">
        <v>466</v>
      </c>
      <c r="U34" s="76"/>
      <c r="V34" s="76"/>
      <c r="W34" s="76"/>
      <c r="X34" s="76"/>
      <c r="Y34" s="76"/>
      <c r="Z34" s="76"/>
      <c r="AA34" s="76"/>
      <c r="AB34" s="76"/>
      <c r="AC34" s="76"/>
      <c r="AD34" s="76"/>
      <c r="AE34" s="76"/>
      <c r="AF34" s="76"/>
      <c r="AG34" s="62" t="s">
        <v>467</v>
      </c>
    </row>
    <row r="35" spans="1:33" ht="67.5" hidden="1" x14ac:dyDescent="0.25">
      <c r="A35" s="22" t="s">
        <v>273</v>
      </c>
      <c r="B35" s="19" t="s">
        <v>468</v>
      </c>
      <c r="C35" s="15" t="s">
        <v>279</v>
      </c>
      <c r="D35" s="15" t="s">
        <v>469</v>
      </c>
      <c r="E35" s="15" t="s">
        <v>470</v>
      </c>
      <c r="F35" s="16" t="s">
        <v>471</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67.5" hidden="1" x14ac:dyDescent="0.25">
      <c r="A36" s="22" t="s">
        <v>273</v>
      </c>
      <c r="B36" s="19" t="s">
        <v>472</v>
      </c>
      <c r="C36" s="16" t="s">
        <v>473</v>
      </c>
      <c r="D36" s="15" t="s">
        <v>474</v>
      </c>
      <c r="E36" s="15" t="s">
        <v>475</v>
      </c>
      <c r="F36" s="16" t="s">
        <v>473</v>
      </c>
      <c r="G36" s="18" t="s">
        <v>435</v>
      </c>
      <c r="H36" s="41"/>
      <c r="I36" s="18" t="s">
        <v>435</v>
      </c>
      <c r="J36" s="17"/>
      <c r="K36" s="17" t="s">
        <v>435</v>
      </c>
      <c r="L36" s="17" t="s">
        <v>435</v>
      </c>
      <c r="M36" s="17" t="s">
        <v>435</v>
      </c>
      <c r="N36" s="17" t="s">
        <v>435</v>
      </c>
      <c r="O36" s="17" t="s">
        <v>350</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54" hidden="1" x14ac:dyDescent="0.25">
      <c r="A37" s="21" t="s">
        <v>273</v>
      </c>
      <c r="B37" s="20" t="s">
        <v>476</v>
      </c>
      <c r="C37" s="16" t="s">
        <v>477</v>
      </c>
      <c r="D37" s="18" t="s">
        <v>478</v>
      </c>
      <c r="E37" s="18" t="s">
        <v>479</v>
      </c>
      <c r="F37" s="16" t="s">
        <v>477</v>
      </c>
      <c r="G37" s="18" t="s">
        <v>480</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x14ac:dyDescent="0.25">
      <c r="A38" s="22" t="s">
        <v>273</v>
      </c>
      <c r="B38" s="19" t="s">
        <v>31</v>
      </c>
      <c r="C38" s="61" t="s">
        <v>481</v>
      </c>
      <c r="D38" s="61" t="s">
        <v>482</v>
      </c>
      <c r="E38" s="61" t="s">
        <v>483</v>
      </c>
      <c r="F38" s="62" t="s">
        <v>484</v>
      </c>
      <c r="G38" s="62" t="s">
        <v>485</v>
      </c>
      <c r="H38" s="63" t="s">
        <v>90</v>
      </c>
      <c r="I38" s="119" t="s">
        <v>486</v>
      </c>
      <c r="J38" s="76" t="s">
        <v>311</v>
      </c>
      <c r="K38" s="62" t="s">
        <v>487</v>
      </c>
      <c r="L38" s="76" t="s">
        <v>77</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488</v>
      </c>
    </row>
    <row r="39" spans="1:33" ht="85.5" hidden="1" customHeight="1" x14ac:dyDescent="0.25">
      <c r="A39" s="21" t="s">
        <v>273</v>
      </c>
      <c r="B39" s="20" t="s">
        <v>31</v>
      </c>
      <c r="C39" s="18" t="s">
        <v>481</v>
      </c>
      <c r="D39" s="18" t="s">
        <v>482</v>
      </c>
      <c r="E39" s="18" t="s">
        <v>483</v>
      </c>
      <c r="F39" s="16" t="s">
        <v>489</v>
      </c>
      <c r="G39" s="18" t="s">
        <v>490</v>
      </c>
      <c r="H39" s="41" t="s">
        <v>109</v>
      </c>
      <c r="I39" s="18" t="s">
        <v>491</v>
      </c>
      <c r="J39" s="17" t="s">
        <v>311</v>
      </c>
      <c r="K39" s="18" t="s">
        <v>492</v>
      </c>
      <c r="L39" s="17" t="s">
        <v>77</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315</v>
      </c>
      <c r="R39" s="17" t="s">
        <v>493</v>
      </c>
      <c r="S39" s="17" t="s">
        <v>494</v>
      </c>
      <c r="T39" s="45" t="s">
        <v>495</v>
      </c>
      <c r="U39" s="17"/>
      <c r="V39" s="17"/>
      <c r="W39" s="17"/>
      <c r="X39" s="43">
        <v>1</v>
      </c>
      <c r="Y39" s="17"/>
      <c r="Z39" s="17"/>
      <c r="AA39" s="17"/>
      <c r="AB39" s="43">
        <v>1</v>
      </c>
      <c r="AC39" s="17"/>
      <c r="AD39" s="17"/>
      <c r="AE39" s="17"/>
      <c r="AF39" s="43">
        <v>1</v>
      </c>
      <c r="AG39" s="18"/>
    </row>
    <row r="40" spans="1:33" ht="85.5" customHeight="1" x14ac:dyDescent="0.25">
      <c r="A40" s="107" t="s">
        <v>273</v>
      </c>
      <c r="B40" s="75" t="s">
        <v>31</v>
      </c>
      <c r="C40" s="62" t="s">
        <v>481</v>
      </c>
      <c r="D40" s="62" t="s">
        <v>482</v>
      </c>
      <c r="E40" s="62" t="s">
        <v>483</v>
      </c>
      <c r="F40" s="62" t="s">
        <v>489</v>
      </c>
      <c r="G40" s="62" t="s">
        <v>490</v>
      </c>
      <c r="H40" s="63" t="s">
        <v>90</v>
      </c>
      <c r="I40" s="62" t="s">
        <v>496</v>
      </c>
      <c r="J40" s="76" t="s">
        <v>311</v>
      </c>
      <c r="K40" s="62" t="s">
        <v>497</v>
      </c>
      <c r="L40" s="109" t="s">
        <v>313</v>
      </c>
      <c r="M40" s="62" t="s">
        <v>498</v>
      </c>
      <c r="N40" s="62" t="s">
        <v>498</v>
      </c>
      <c r="O40" s="76">
        <f>+SUM(Tabla1[[#This Row],[META 2025
MARZO]:[META 2025
DICIEMBRE]])</f>
        <v>0</v>
      </c>
      <c r="P40" s="76">
        <f>+SUM(Tabla1[[#This Row],[META 2026
MARZO]:[META 2026
DICIEMBRE]])</f>
        <v>0</v>
      </c>
      <c r="Q40" s="76" t="s">
        <v>345</v>
      </c>
      <c r="R40" s="76" t="s">
        <v>493</v>
      </c>
      <c r="S40" s="76" t="s">
        <v>494</v>
      </c>
      <c r="T40" s="110" t="s">
        <v>495</v>
      </c>
      <c r="U40" s="76"/>
      <c r="V40" s="76"/>
      <c r="W40" s="76"/>
      <c r="X40" s="116" t="s">
        <v>499</v>
      </c>
      <c r="Y40" s="76"/>
      <c r="Z40" s="76"/>
      <c r="AA40" s="76"/>
      <c r="AB40" s="109"/>
      <c r="AC40" s="76"/>
      <c r="AD40" s="76"/>
      <c r="AE40" s="76"/>
      <c r="AF40" s="109"/>
      <c r="AG40" s="62" t="s">
        <v>500</v>
      </c>
    </row>
    <row r="41" spans="1:33" ht="85.5" customHeight="1" x14ac:dyDescent="0.25">
      <c r="A41" s="107" t="s">
        <v>273</v>
      </c>
      <c r="B41" s="75" t="s">
        <v>31</v>
      </c>
      <c r="C41" s="62" t="s">
        <v>481</v>
      </c>
      <c r="D41" s="62" t="s">
        <v>482</v>
      </c>
      <c r="E41" s="62" t="s">
        <v>483</v>
      </c>
      <c r="F41" s="62" t="s">
        <v>489</v>
      </c>
      <c r="G41" s="62" t="s">
        <v>490</v>
      </c>
      <c r="H41" s="63" t="s">
        <v>90</v>
      </c>
      <c r="I41" s="62" t="s">
        <v>501</v>
      </c>
      <c r="J41" s="76" t="s">
        <v>311</v>
      </c>
      <c r="K41" s="62" t="s">
        <v>502</v>
      </c>
      <c r="L41" s="109" t="s">
        <v>313</v>
      </c>
      <c r="M41" s="62" t="s">
        <v>503</v>
      </c>
      <c r="N41" s="62" t="s">
        <v>503</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500</v>
      </c>
    </row>
    <row r="42" spans="1:33" ht="55.5" customHeight="1" x14ac:dyDescent="0.25">
      <c r="A42" s="121" t="s">
        <v>273</v>
      </c>
      <c r="B42" s="122" t="s">
        <v>31</v>
      </c>
      <c r="C42" s="123" t="s">
        <v>481</v>
      </c>
      <c r="D42" s="123" t="s">
        <v>482</v>
      </c>
      <c r="E42" s="123" t="s">
        <v>483</v>
      </c>
      <c r="F42" s="124" t="s">
        <v>504</v>
      </c>
      <c r="G42" s="124" t="s">
        <v>505</v>
      </c>
      <c r="H42" s="63" t="s">
        <v>35</v>
      </c>
      <c r="I42" s="62" t="s">
        <v>506</v>
      </c>
      <c r="J42" s="76" t="s">
        <v>311</v>
      </c>
      <c r="K42" s="124" t="s">
        <v>507</v>
      </c>
      <c r="L42" s="125" t="s">
        <v>77</v>
      </c>
      <c r="M42" s="125">
        <f>+SUM(Tabla1[[#This Row],[META 2024]]+Tabla1[[#This Row],[META 2025]]+Tabla1[[#This Row],[META 2026]])</f>
        <v>1.5</v>
      </c>
      <c r="N42" s="126">
        <v>0.5</v>
      </c>
      <c r="O42" s="126">
        <v>0.5</v>
      </c>
      <c r="P42" s="126">
        <v>0.5</v>
      </c>
      <c r="Q42" s="76" t="s">
        <v>345</v>
      </c>
      <c r="R42" s="124" t="s">
        <v>508</v>
      </c>
      <c r="S42" s="125" t="s">
        <v>509</v>
      </c>
      <c r="T42" s="127" t="s">
        <v>510</v>
      </c>
      <c r="U42" s="125"/>
      <c r="V42" s="125"/>
      <c r="W42" s="125"/>
      <c r="X42" s="126">
        <v>0.5</v>
      </c>
      <c r="Y42" s="125"/>
      <c r="Z42" s="125"/>
      <c r="AA42" s="125"/>
      <c r="AB42" s="126">
        <v>0.5</v>
      </c>
      <c r="AC42" s="125"/>
      <c r="AD42" s="125"/>
      <c r="AE42" s="125"/>
      <c r="AF42" s="126">
        <v>0.5</v>
      </c>
      <c r="AG42" s="62"/>
    </row>
    <row r="43" spans="1:33" ht="55.5" customHeight="1" x14ac:dyDescent="0.25">
      <c r="A43" s="121" t="s">
        <v>273</v>
      </c>
      <c r="B43" s="122" t="s">
        <v>31</v>
      </c>
      <c r="C43" s="123" t="s">
        <v>481</v>
      </c>
      <c r="D43" s="123" t="s">
        <v>482</v>
      </c>
      <c r="E43" s="123" t="s">
        <v>483</v>
      </c>
      <c r="F43" s="124" t="s">
        <v>504</v>
      </c>
      <c r="G43" s="124" t="s">
        <v>505</v>
      </c>
      <c r="H43" s="128" t="s">
        <v>35</v>
      </c>
      <c r="I43" s="124" t="s">
        <v>511</v>
      </c>
      <c r="J43" s="125" t="s">
        <v>311</v>
      </c>
      <c r="K43" s="124" t="s">
        <v>512</v>
      </c>
      <c r="L43" s="125" t="s">
        <v>77</v>
      </c>
      <c r="M43" s="125">
        <f>+SUM(Tabla1[[#This Row],[META 2024]]+Tabla1[[#This Row],[META 2025]]+Tabla1[[#This Row],[META 2026]])</f>
        <v>3</v>
      </c>
      <c r="N43" s="126">
        <v>1</v>
      </c>
      <c r="O43" s="126">
        <v>1</v>
      </c>
      <c r="P43" s="126">
        <v>1</v>
      </c>
      <c r="Q43" s="125" t="s">
        <v>345</v>
      </c>
      <c r="R43" s="124" t="s">
        <v>508</v>
      </c>
      <c r="S43" s="125" t="s">
        <v>509</v>
      </c>
      <c r="T43" s="127" t="s">
        <v>510</v>
      </c>
      <c r="U43" s="125"/>
      <c r="V43" s="125"/>
      <c r="W43" s="126">
        <v>1</v>
      </c>
      <c r="X43" s="126"/>
      <c r="Y43" s="125"/>
      <c r="Z43" s="126">
        <v>1</v>
      </c>
      <c r="AA43" s="125"/>
      <c r="AB43" s="126"/>
      <c r="AC43" s="125"/>
      <c r="AD43" s="126">
        <v>1</v>
      </c>
      <c r="AE43" s="125"/>
      <c r="AF43" s="126"/>
      <c r="AG43" s="62"/>
    </row>
    <row r="44" spans="1:33" ht="58.5" customHeight="1" x14ac:dyDescent="0.25">
      <c r="A44" s="121" t="s">
        <v>273</v>
      </c>
      <c r="B44" s="122" t="s">
        <v>31</v>
      </c>
      <c r="C44" s="123" t="s">
        <v>481</v>
      </c>
      <c r="D44" s="123" t="s">
        <v>482</v>
      </c>
      <c r="E44" s="123" t="s">
        <v>483</v>
      </c>
      <c r="F44" s="124" t="s">
        <v>504</v>
      </c>
      <c r="G44" s="124" t="s">
        <v>505</v>
      </c>
      <c r="H44" s="128" t="s">
        <v>35</v>
      </c>
      <c r="I44" s="124" t="s">
        <v>513</v>
      </c>
      <c r="J44" s="125" t="s">
        <v>311</v>
      </c>
      <c r="K44" s="124" t="s">
        <v>514</v>
      </c>
      <c r="L44" s="125" t="s">
        <v>77</v>
      </c>
      <c r="M44" s="125">
        <f>+SUM(Tabla1[[#This Row],[META 2024]]+Tabla1[[#This Row],[META 2025]]+Tabla1[[#This Row],[META 2026]])</f>
        <v>0.123</v>
      </c>
      <c r="N44" s="129">
        <v>4.1000000000000002E-2</v>
      </c>
      <c r="O44" s="129">
        <v>4.1000000000000002E-2</v>
      </c>
      <c r="P44" s="129">
        <v>4.1000000000000002E-2</v>
      </c>
      <c r="Q44" s="125" t="s">
        <v>345</v>
      </c>
      <c r="R44" s="124" t="s">
        <v>508</v>
      </c>
      <c r="S44" s="125" t="s">
        <v>509</v>
      </c>
      <c r="T44" s="127" t="s">
        <v>510</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x14ac:dyDescent="0.25">
      <c r="A45" s="121" t="s">
        <v>273</v>
      </c>
      <c r="B45" s="122" t="s">
        <v>31</v>
      </c>
      <c r="C45" s="123" t="s">
        <v>481</v>
      </c>
      <c r="D45" s="123" t="s">
        <v>482</v>
      </c>
      <c r="E45" s="123" t="s">
        <v>483</v>
      </c>
      <c r="F45" s="124" t="s">
        <v>504</v>
      </c>
      <c r="G45" s="124" t="s">
        <v>505</v>
      </c>
      <c r="H45" s="128" t="s">
        <v>35</v>
      </c>
      <c r="I45" s="124" t="s">
        <v>515</v>
      </c>
      <c r="J45" s="125" t="s">
        <v>311</v>
      </c>
      <c r="K45" s="124" t="s">
        <v>516</v>
      </c>
      <c r="L45" s="125" t="s">
        <v>77</v>
      </c>
      <c r="M45" s="125">
        <f>+SUM(Tabla1[[#This Row],[META 2024]]+Tabla1[[#This Row],[META 2025]]+Tabla1[[#This Row],[META 2026]])</f>
        <v>0.89999999999999991</v>
      </c>
      <c r="N45" s="126">
        <v>0.3</v>
      </c>
      <c r="O45" s="126">
        <v>0.3</v>
      </c>
      <c r="P45" s="126">
        <v>0.3</v>
      </c>
      <c r="Q45" s="125" t="s">
        <v>345</v>
      </c>
      <c r="R45" s="124" t="s">
        <v>508</v>
      </c>
      <c r="S45" s="125" t="s">
        <v>509</v>
      </c>
      <c r="T45" s="127" t="s">
        <v>510</v>
      </c>
      <c r="U45" s="125"/>
      <c r="V45" s="125"/>
      <c r="W45" s="126">
        <v>0.3</v>
      </c>
      <c r="X45" s="126"/>
      <c r="Y45" s="125"/>
      <c r="Z45" s="126">
        <v>0.3</v>
      </c>
      <c r="AA45" s="125"/>
      <c r="AB45" s="126"/>
      <c r="AC45" s="125"/>
      <c r="AD45" s="126">
        <v>0.3</v>
      </c>
      <c r="AE45" s="125"/>
      <c r="AF45" s="126"/>
      <c r="AG45" s="62"/>
    </row>
    <row r="46" spans="1:33" ht="121.5" x14ac:dyDescent="0.25">
      <c r="A46" s="121" t="s">
        <v>273</v>
      </c>
      <c r="B46" s="122" t="s">
        <v>31</v>
      </c>
      <c r="C46" s="123" t="s">
        <v>481</v>
      </c>
      <c r="D46" s="123" t="s">
        <v>482</v>
      </c>
      <c r="E46" s="123" t="s">
        <v>483</v>
      </c>
      <c r="F46" s="124" t="s">
        <v>504</v>
      </c>
      <c r="G46" s="124" t="s">
        <v>505</v>
      </c>
      <c r="H46" s="128" t="s">
        <v>90</v>
      </c>
      <c r="I46" s="124" t="s">
        <v>517</v>
      </c>
      <c r="J46" s="125" t="s">
        <v>311</v>
      </c>
      <c r="K46" s="124" t="s">
        <v>518</v>
      </c>
      <c r="L46" s="125" t="s">
        <v>77</v>
      </c>
      <c r="M46" s="125">
        <f>+SUM(Tabla1[[#This Row],[META 2024]]+Tabla1[[#This Row],[META 2025]]+Tabla1[[#This Row],[META 2026]])</f>
        <v>3</v>
      </c>
      <c r="N46" s="126">
        <v>1</v>
      </c>
      <c r="O46" s="126">
        <v>1</v>
      </c>
      <c r="P46" s="126">
        <v>1</v>
      </c>
      <c r="Q46" s="125" t="s">
        <v>345</v>
      </c>
      <c r="R46" s="124" t="s">
        <v>508</v>
      </c>
      <c r="S46" s="125" t="s">
        <v>509</v>
      </c>
      <c r="T46" s="127" t="s">
        <v>510</v>
      </c>
      <c r="U46" s="125"/>
      <c r="V46" s="125"/>
      <c r="W46" s="126">
        <v>1</v>
      </c>
      <c r="X46" s="126"/>
      <c r="Y46" s="125"/>
      <c r="Z46" s="126">
        <v>1</v>
      </c>
      <c r="AA46" s="125"/>
      <c r="AB46" s="126"/>
      <c r="AC46" s="125"/>
      <c r="AD46" s="126">
        <v>1</v>
      </c>
      <c r="AE46" s="125"/>
      <c r="AF46" s="126"/>
      <c r="AG46" s="124"/>
    </row>
    <row r="47" spans="1:33" x14ac:dyDescent="0.25"/>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40625" defaultRowHeight="15" x14ac:dyDescent="0.25"/>
  <cols>
    <col min="1" max="1" width="3.7109375" customWidth="1"/>
    <col min="2" max="2" width="53.7109375" bestFit="1" customWidth="1"/>
    <col min="3" max="3" width="9.7109375" style="52" bestFit="1" customWidth="1"/>
    <col min="4" max="4" width="9.140625" style="52"/>
    <col min="5" max="5" width="13.7109375" style="52" customWidth="1"/>
    <col min="6" max="6" width="41.42578125" bestFit="1" customWidth="1"/>
  </cols>
  <sheetData>
    <row r="1" spans="1:6" ht="27" x14ac:dyDescent="0.25">
      <c r="A1" s="96" t="s">
        <v>519</v>
      </c>
      <c r="B1" s="97" t="s">
        <v>7</v>
      </c>
      <c r="C1" s="98" t="s">
        <v>13</v>
      </c>
      <c r="D1" s="98" t="s">
        <v>14</v>
      </c>
      <c r="E1" s="98" t="s">
        <v>520</v>
      </c>
      <c r="F1" s="99"/>
    </row>
    <row r="2" spans="1:6" x14ac:dyDescent="0.25">
      <c r="A2" s="100">
        <v>1</v>
      </c>
      <c r="B2" s="101" t="s">
        <v>308</v>
      </c>
      <c r="C2" s="102" t="s">
        <v>414</v>
      </c>
      <c r="D2" s="103" t="s">
        <v>414</v>
      </c>
      <c r="E2" s="104" t="s">
        <v>414</v>
      </c>
      <c r="F2" s="99"/>
    </row>
    <row r="3" spans="1:6" x14ac:dyDescent="0.25">
      <c r="A3" s="100">
        <v>2</v>
      </c>
      <c r="B3" s="105" t="s">
        <v>321</v>
      </c>
      <c r="C3" s="103" t="s">
        <v>414</v>
      </c>
      <c r="D3" s="103" t="s">
        <v>414</v>
      </c>
      <c r="E3" s="104" t="s">
        <v>414</v>
      </c>
      <c r="F3" s="99"/>
    </row>
    <row r="4" spans="1:6" x14ac:dyDescent="0.25">
      <c r="A4" s="100">
        <v>3</v>
      </c>
      <c r="B4" s="105" t="s">
        <v>328</v>
      </c>
      <c r="C4" s="103" t="s">
        <v>414</v>
      </c>
      <c r="D4" s="103" t="s">
        <v>414</v>
      </c>
      <c r="E4" s="104" t="s">
        <v>414</v>
      </c>
      <c r="F4" s="99"/>
    </row>
    <row r="5" spans="1:6" x14ac:dyDescent="0.25">
      <c r="A5" s="100">
        <v>4</v>
      </c>
      <c r="B5" s="105" t="s">
        <v>106</v>
      </c>
      <c r="C5" s="103" t="s">
        <v>414</v>
      </c>
      <c r="D5" s="103" t="s">
        <v>350</v>
      </c>
      <c r="E5" s="104" t="s">
        <v>414</v>
      </c>
      <c r="F5" s="99"/>
    </row>
    <row r="6" spans="1:6" x14ac:dyDescent="0.25">
      <c r="A6" s="100">
        <v>5</v>
      </c>
      <c r="B6" s="105" t="s">
        <v>367</v>
      </c>
      <c r="C6" s="103" t="s">
        <v>414</v>
      </c>
      <c r="D6" s="103" t="s">
        <v>414</v>
      </c>
      <c r="E6" s="104" t="s">
        <v>414</v>
      </c>
      <c r="F6" s="106" t="s">
        <v>521</v>
      </c>
    </row>
    <row r="7" spans="1:6" x14ac:dyDescent="0.25">
      <c r="A7" s="100">
        <v>6</v>
      </c>
      <c r="B7" s="105" t="s">
        <v>387</v>
      </c>
      <c r="C7" s="103" t="s">
        <v>414</v>
      </c>
      <c r="D7" s="103" t="s">
        <v>414</v>
      </c>
      <c r="E7" s="104" t="s">
        <v>414</v>
      </c>
      <c r="F7" s="99"/>
    </row>
    <row r="8" spans="1:6" x14ac:dyDescent="0.25">
      <c r="A8" s="100">
        <v>7</v>
      </c>
      <c r="B8" s="105" t="s">
        <v>162</v>
      </c>
      <c r="C8" s="103" t="s">
        <v>414</v>
      </c>
      <c r="D8" s="103" t="s">
        <v>414</v>
      </c>
      <c r="E8" s="104" t="s">
        <v>414</v>
      </c>
      <c r="F8" s="99"/>
    </row>
    <row r="9" spans="1:6" x14ac:dyDescent="0.25">
      <c r="A9" s="100">
        <v>8</v>
      </c>
      <c r="B9" s="101" t="s">
        <v>522</v>
      </c>
      <c r="C9" s="102" t="s">
        <v>414</v>
      </c>
      <c r="D9" s="102" t="s">
        <v>414</v>
      </c>
      <c r="E9" s="104" t="s">
        <v>414</v>
      </c>
      <c r="F9" s="99"/>
    </row>
    <row r="10" spans="1:6" x14ac:dyDescent="0.25">
      <c r="A10" s="100">
        <v>9</v>
      </c>
      <c r="B10" s="101" t="s">
        <v>523</v>
      </c>
      <c r="C10" s="102" t="s">
        <v>414</v>
      </c>
      <c r="D10" s="102" t="s">
        <v>414</v>
      </c>
      <c r="E10" s="104" t="s">
        <v>414</v>
      </c>
      <c r="F10" s="99"/>
    </row>
    <row r="11" spans="1:6" x14ac:dyDescent="0.25">
      <c r="A11" s="100">
        <v>11</v>
      </c>
      <c r="B11" s="105" t="s">
        <v>524</v>
      </c>
      <c r="C11" s="103" t="s">
        <v>350</v>
      </c>
      <c r="D11" s="103" t="s">
        <v>350</v>
      </c>
      <c r="E11" s="104" t="s">
        <v>414</v>
      </c>
      <c r="F11" s="106" t="s">
        <v>521</v>
      </c>
    </row>
    <row r="12" spans="1:6" x14ac:dyDescent="0.25">
      <c r="A12" s="100">
        <v>12</v>
      </c>
      <c r="B12" s="105" t="s">
        <v>239</v>
      </c>
      <c r="C12" s="103" t="s">
        <v>414</v>
      </c>
      <c r="D12" s="103" t="s">
        <v>414</v>
      </c>
      <c r="E12" s="104" t="s">
        <v>414</v>
      </c>
      <c r="F12" s="99"/>
    </row>
    <row r="13" spans="1:6" x14ac:dyDescent="0.25">
      <c r="A13" s="100">
        <v>13</v>
      </c>
      <c r="B13" s="105" t="s">
        <v>254</v>
      </c>
      <c r="C13" s="103" t="s">
        <v>414</v>
      </c>
      <c r="D13" s="103" t="s">
        <v>350</v>
      </c>
      <c r="E13" s="104" t="s">
        <v>414</v>
      </c>
      <c r="F13" s="99"/>
    </row>
    <row r="14" spans="1:6" x14ac:dyDescent="0.25">
      <c r="A14" s="100">
        <v>14</v>
      </c>
      <c r="B14" s="105" t="s">
        <v>263</v>
      </c>
      <c r="C14" s="103" t="s">
        <v>414</v>
      </c>
      <c r="D14" s="103" t="s">
        <v>414</v>
      </c>
      <c r="E14" s="104" t="s">
        <v>414</v>
      </c>
      <c r="F14" s="99"/>
    </row>
    <row r="15" spans="1:6" x14ac:dyDescent="0.25">
      <c r="A15" s="100">
        <v>15</v>
      </c>
      <c r="B15" s="105" t="s">
        <v>525</v>
      </c>
      <c r="C15" s="103" t="s">
        <v>414</v>
      </c>
      <c r="D15" s="103" t="s">
        <v>414</v>
      </c>
      <c r="E15" s="104" t="s">
        <v>414</v>
      </c>
      <c r="F15" s="99"/>
    </row>
    <row r="16" spans="1:6" x14ac:dyDescent="0.25">
      <c r="A16" s="100">
        <v>17</v>
      </c>
      <c r="B16" s="105" t="s">
        <v>473</v>
      </c>
      <c r="C16" s="103" t="s">
        <v>350</v>
      </c>
      <c r="D16" s="103" t="s">
        <v>350</v>
      </c>
      <c r="E16" s="104" t="s">
        <v>414</v>
      </c>
      <c r="F16" s="106" t="s">
        <v>521</v>
      </c>
    </row>
    <row r="17" spans="1:6" x14ac:dyDescent="0.25">
      <c r="A17" s="100">
        <v>18</v>
      </c>
      <c r="B17" s="105" t="s">
        <v>477</v>
      </c>
      <c r="C17" s="103" t="s">
        <v>350</v>
      </c>
      <c r="D17" s="103" t="s">
        <v>350</v>
      </c>
      <c r="E17" s="104" t="s">
        <v>414</v>
      </c>
      <c r="F17" s="106" t="s">
        <v>521</v>
      </c>
    </row>
    <row r="18" spans="1:6" x14ac:dyDescent="0.25">
      <c r="A18" s="100">
        <v>19</v>
      </c>
      <c r="B18" s="105" t="s">
        <v>489</v>
      </c>
      <c r="C18" s="103" t="s">
        <v>414</v>
      </c>
      <c r="D18" s="103" t="s">
        <v>414</v>
      </c>
      <c r="E18" s="104" t="s">
        <v>414</v>
      </c>
      <c r="F18" s="99"/>
    </row>
    <row r="19" spans="1:6" x14ac:dyDescent="0.25">
      <c r="A19" s="100">
        <v>20</v>
      </c>
      <c r="B19" s="105" t="s">
        <v>484</v>
      </c>
      <c r="C19" s="103" t="s">
        <v>414</v>
      </c>
      <c r="D19" s="103" t="s">
        <v>414</v>
      </c>
      <c r="E19" s="104" t="s">
        <v>414</v>
      </c>
      <c r="F19" s="99"/>
    </row>
    <row r="20" spans="1:6" x14ac:dyDescent="0.25">
      <c r="A20" s="100">
        <v>21</v>
      </c>
      <c r="B20" s="105" t="s">
        <v>504</v>
      </c>
      <c r="C20" s="103" t="s">
        <v>414</v>
      </c>
      <c r="D20" s="103" t="s">
        <v>414</v>
      </c>
      <c r="E20" s="104" t="s">
        <v>414</v>
      </c>
      <c r="F20"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42578125" defaultRowHeight="15" x14ac:dyDescent="0.25"/>
  <cols>
    <col min="4" max="4" width="27" style="9" bestFit="1" customWidth="1"/>
    <col min="5" max="5" width="15.42578125" customWidth="1"/>
    <col min="6" max="6" width="29.42578125" style="9"/>
  </cols>
  <sheetData>
    <row r="1" spans="1:15" x14ac:dyDescent="0.25">
      <c r="J1" s="130" t="s">
        <v>526</v>
      </c>
      <c r="K1" s="130" t="s">
        <v>527</v>
      </c>
      <c r="L1" s="130" t="s">
        <v>528</v>
      </c>
      <c r="M1" s="130" t="s">
        <v>529</v>
      </c>
      <c r="N1" s="131" t="s">
        <v>530</v>
      </c>
      <c r="O1" s="130" t="s">
        <v>531</v>
      </c>
    </row>
    <row r="2" spans="1:15" ht="38.25" x14ac:dyDescent="0.25">
      <c r="A2" t="s">
        <v>532</v>
      </c>
      <c r="D2" s="2" t="s">
        <v>305</v>
      </c>
      <c r="E2" s="14" t="s">
        <v>306</v>
      </c>
      <c r="F2" s="7" t="s">
        <v>307</v>
      </c>
      <c r="G2" s="8" t="s">
        <v>308</v>
      </c>
      <c r="H2" s="99" t="s">
        <v>35</v>
      </c>
      <c r="J2" s="132" t="s">
        <v>123</v>
      </c>
      <c r="K2" s="133" t="s">
        <v>533</v>
      </c>
      <c r="L2" s="134" t="s">
        <v>534</v>
      </c>
      <c r="M2" s="134" t="s">
        <v>535</v>
      </c>
      <c r="N2" s="135" t="s">
        <v>32</v>
      </c>
      <c r="O2" s="136" t="s">
        <v>217</v>
      </c>
    </row>
    <row r="3" spans="1:15" ht="38.25" x14ac:dyDescent="0.25">
      <c r="A3" t="s">
        <v>87</v>
      </c>
      <c r="D3" s="3" t="s">
        <v>320</v>
      </c>
      <c r="E3" s="11" t="s">
        <v>340</v>
      </c>
      <c r="F3" s="6" t="s">
        <v>341</v>
      </c>
      <c r="G3" s="8" t="s">
        <v>321</v>
      </c>
      <c r="H3" s="99" t="s">
        <v>109</v>
      </c>
      <c r="J3" s="132" t="s">
        <v>216</v>
      </c>
      <c r="K3" s="133" t="s">
        <v>533</v>
      </c>
      <c r="L3" s="133" t="s">
        <v>536</v>
      </c>
      <c r="M3" s="133" t="s">
        <v>58</v>
      </c>
      <c r="N3" s="135" t="s">
        <v>60</v>
      </c>
      <c r="O3" s="136" t="s">
        <v>537</v>
      </c>
    </row>
    <row r="4" spans="1:15" ht="102" x14ac:dyDescent="0.25">
      <c r="A4" t="s">
        <v>31</v>
      </c>
      <c r="D4" s="4" t="s">
        <v>59</v>
      </c>
      <c r="E4" s="11" t="s">
        <v>365</v>
      </c>
      <c r="F4" s="6" t="s">
        <v>366</v>
      </c>
      <c r="G4" s="8" t="s">
        <v>328</v>
      </c>
      <c r="H4" s="99" t="s">
        <v>90</v>
      </c>
      <c r="J4" s="132" t="s">
        <v>72</v>
      </c>
      <c r="K4" s="133" t="s">
        <v>533</v>
      </c>
      <c r="L4" s="133" t="s">
        <v>536</v>
      </c>
      <c r="M4" s="133" t="s">
        <v>124</v>
      </c>
      <c r="N4" s="135" t="s">
        <v>74</v>
      </c>
      <c r="O4" s="137" t="s">
        <v>538</v>
      </c>
    </row>
    <row r="5" spans="1:15" ht="102" x14ac:dyDescent="0.25">
      <c r="A5" t="s">
        <v>124</v>
      </c>
      <c r="D5" s="5" t="s">
        <v>59</v>
      </c>
      <c r="E5" s="11" t="s">
        <v>396</v>
      </c>
      <c r="F5" s="7" t="s">
        <v>366</v>
      </c>
      <c r="G5" s="8" t="s">
        <v>108</v>
      </c>
      <c r="J5" s="132" t="s">
        <v>273</v>
      </c>
      <c r="K5" s="133" t="s">
        <v>533</v>
      </c>
      <c r="L5" s="133" t="s">
        <v>536</v>
      </c>
      <c r="M5" s="138" t="s">
        <v>31</v>
      </c>
      <c r="N5" s="135" t="s">
        <v>89</v>
      </c>
      <c r="O5" s="137" t="s">
        <v>539</v>
      </c>
    </row>
    <row r="6" spans="1:15" ht="114.75" x14ac:dyDescent="0.25">
      <c r="A6" t="s">
        <v>274</v>
      </c>
      <c r="D6" s="4" t="s">
        <v>59</v>
      </c>
      <c r="E6" s="11" t="s">
        <v>431</v>
      </c>
      <c r="F6" s="6" t="s">
        <v>366</v>
      </c>
      <c r="G6" s="8" t="s">
        <v>356</v>
      </c>
      <c r="J6" s="132"/>
      <c r="K6" s="133" t="s">
        <v>533</v>
      </c>
      <c r="L6" s="133" t="s">
        <v>536</v>
      </c>
      <c r="M6" s="133" t="s">
        <v>274</v>
      </c>
      <c r="N6" s="135" t="s">
        <v>108</v>
      </c>
      <c r="O6" s="136" t="s">
        <v>540</v>
      </c>
    </row>
    <row r="7" spans="1:15" ht="76.5" x14ac:dyDescent="0.25">
      <c r="A7" t="s">
        <v>476</v>
      </c>
      <c r="D7" s="6" t="s">
        <v>339</v>
      </c>
      <c r="E7" s="11" t="s">
        <v>436</v>
      </c>
      <c r="F7" s="6" t="s">
        <v>397</v>
      </c>
      <c r="G7" s="1" t="s">
        <v>367</v>
      </c>
      <c r="J7" s="132"/>
      <c r="K7" s="133" t="s">
        <v>533</v>
      </c>
      <c r="L7" s="133" t="s">
        <v>536</v>
      </c>
      <c r="M7" s="133" t="s">
        <v>87</v>
      </c>
      <c r="N7" s="135" t="s">
        <v>541</v>
      </c>
      <c r="O7" s="136" t="s">
        <v>32</v>
      </c>
    </row>
    <row r="8" spans="1:15" ht="76.5" x14ac:dyDescent="0.25">
      <c r="A8" t="s">
        <v>472</v>
      </c>
      <c r="D8" s="7" t="s">
        <v>125</v>
      </c>
      <c r="E8" s="10" t="s">
        <v>469</v>
      </c>
      <c r="F8" s="6" t="s">
        <v>432</v>
      </c>
      <c r="G8" s="1" t="s">
        <v>387</v>
      </c>
      <c r="J8" s="132"/>
      <c r="K8" s="133" t="s">
        <v>533</v>
      </c>
      <c r="L8" s="133" t="s">
        <v>536</v>
      </c>
      <c r="M8" s="139" t="s">
        <v>105</v>
      </c>
      <c r="N8" s="135" t="s">
        <v>145</v>
      </c>
      <c r="O8" s="140" t="s">
        <v>161</v>
      </c>
    </row>
    <row r="9" spans="1:15" ht="76.5" x14ac:dyDescent="0.25">
      <c r="A9" t="s">
        <v>468</v>
      </c>
      <c r="D9" s="6" t="s">
        <v>161</v>
      </c>
      <c r="E9" s="11" t="s">
        <v>469</v>
      </c>
      <c r="F9" s="7" t="s">
        <v>432</v>
      </c>
      <c r="G9" s="1" t="s">
        <v>162</v>
      </c>
      <c r="J9" s="132"/>
      <c r="K9" s="141" t="s">
        <v>542</v>
      </c>
      <c r="L9" s="141" t="s">
        <v>543</v>
      </c>
      <c r="M9" s="141" t="s">
        <v>544</v>
      </c>
      <c r="N9" s="135" t="s">
        <v>545</v>
      </c>
      <c r="O9" s="136" t="s">
        <v>546</v>
      </c>
    </row>
    <row r="10" spans="1:15" ht="63.75" x14ac:dyDescent="0.25">
      <c r="D10" s="6" t="s">
        <v>406</v>
      </c>
      <c r="E10" s="10" t="s">
        <v>474</v>
      </c>
      <c r="F10" s="6" t="s">
        <v>437</v>
      </c>
      <c r="G10" s="1" t="s">
        <v>420</v>
      </c>
      <c r="J10" s="132"/>
      <c r="K10" s="141" t="s">
        <v>542</v>
      </c>
      <c r="L10" s="141" t="s">
        <v>543</v>
      </c>
      <c r="M10" s="141" t="s">
        <v>547</v>
      </c>
      <c r="N10" s="135" t="s">
        <v>180</v>
      </c>
      <c r="O10" s="136" t="s">
        <v>548</v>
      </c>
    </row>
    <row r="11" spans="1:15" ht="51" x14ac:dyDescent="0.25">
      <c r="D11" s="6" t="s">
        <v>430</v>
      </c>
      <c r="E11" s="11" t="s">
        <v>478</v>
      </c>
      <c r="F11" s="7" t="s">
        <v>470</v>
      </c>
      <c r="G11" s="1" t="s">
        <v>549</v>
      </c>
      <c r="J11" s="132"/>
      <c r="K11" s="141" t="s">
        <v>542</v>
      </c>
      <c r="L11" s="141" t="s">
        <v>550</v>
      </c>
      <c r="M11" s="141" t="s">
        <v>551</v>
      </c>
      <c r="N11" s="135" t="s">
        <v>198</v>
      </c>
      <c r="O11" s="135" t="s">
        <v>73</v>
      </c>
    </row>
    <row r="12" spans="1:15" ht="76.5" x14ac:dyDescent="0.25">
      <c r="D12" s="7" t="s">
        <v>430</v>
      </c>
      <c r="E12" s="10" t="s">
        <v>482</v>
      </c>
      <c r="F12" s="7" t="s">
        <v>475</v>
      </c>
      <c r="G12" s="1" t="s">
        <v>552</v>
      </c>
      <c r="J12" s="132"/>
      <c r="K12" s="142" t="s">
        <v>553</v>
      </c>
      <c r="L12" s="142" t="s">
        <v>554</v>
      </c>
      <c r="M12" s="142" t="s">
        <v>555</v>
      </c>
      <c r="N12" s="135" t="s">
        <v>207</v>
      </c>
      <c r="O12" s="136" t="s">
        <v>556</v>
      </c>
    </row>
    <row r="13" spans="1:15" ht="63.75" x14ac:dyDescent="0.25">
      <c r="D13" s="6" t="s">
        <v>237</v>
      </c>
      <c r="F13" s="6" t="s">
        <v>479</v>
      </c>
      <c r="G13" s="1" t="s">
        <v>239</v>
      </c>
      <c r="J13" s="132"/>
      <c r="K13" s="142" t="s">
        <v>553</v>
      </c>
      <c r="L13" s="142" t="s">
        <v>554</v>
      </c>
      <c r="M13" s="143" t="s">
        <v>472</v>
      </c>
      <c r="N13" s="135" t="s">
        <v>219</v>
      </c>
      <c r="O13" s="136" t="s">
        <v>178</v>
      </c>
    </row>
    <row r="14" spans="1:15" ht="60" x14ac:dyDescent="0.25">
      <c r="D14" s="7" t="s">
        <v>279</v>
      </c>
      <c r="F14" s="7" t="s">
        <v>483</v>
      </c>
      <c r="G14" s="1" t="s">
        <v>254</v>
      </c>
      <c r="J14" s="132"/>
      <c r="K14" s="142" t="s">
        <v>553</v>
      </c>
      <c r="L14" s="142" t="s">
        <v>554</v>
      </c>
      <c r="M14" s="143" t="s">
        <v>476</v>
      </c>
      <c r="N14" s="135" t="s">
        <v>239</v>
      </c>
      <c r="O14" s="136" t="s">
        <v>557</v>
      </c>
    </row>
    <row r="15" spans="1:15" ht="48" x14ac:dyDescent="0.25">
      <c r="D15" s="8" t="s">
        <v>473</v>
      </c>
      <c r="G15" s="1" t="s">
        <v>263</v>
      </c>
      <c r="J15" s="132"/>
      <c r="K15" s="142" t="s">
        <v>553</v>
      </c>
      <c r="L15" s="143" t="s">
        <v>558</v>
      </c>
      <c r="M15" s="143" t="s">
        <v>559</v>
      </c>
      <c r="N15" s="135" t="s">
        <v>254</v>
      </c>
      <c r="O15" s="135" t="s">
        <v>106</v>
      </c>
    </row>
    <row r="16" spans="1:15" ht="36" x14ac:dyDescent="0.25">
      <c r="D16" s="8" t="s">
        <v>477</v>
      </c>
      <c r="G16" s="1" t="s">
        <v>459</v>
      </c>
      <c r="J16" s="132"/>
      <c r="K16" s="142" t="s">
        <v>560</v>
      </c>
      <c r="L16" s="142" t="s">
        <v>561</v>
      </c>
      <c r="M16" s="142" t="s">
        <v>276</v>
      </c>
      <c r="N16" s="135" t="s">
        <v>263</v>
      </c>
      <c r="O16" s="136" t="s">
        <v>59</v>
      </c>
    </row>
    <row r="17" spans="4:15" ht="48" x14ac:dyDescent="0.25">
      <c r="D17" s="7" t="s">
        <v>481</v>
      </c>
      <c r="G17" s="1" t="s">
        <v>471</v>
      </c>
      <c r="J17" s="132"/>
      <c r="K17" s="142" t="s">
        <v>560</v>
      </c>
      <c r="L17" s="142" t="s">
        <v>562</v>
      </c>
      <c r="M17" s="142" t="s">
        <v>563</v>
      </c>
      <c r="N17" s="135" t="s">
        <v>564</v>
      </c>
      <c r="O17" s="137" t="s">
        <v>565</v>
      </c>
    </row>
    <row r="18" spans="4:15" ht="48" x14ac:dyDescent="0.25">
      <c r="G18" s="1" t="s">
        <v>473</v>
      </c>
      <c r="J18" s="132"/>
      <c r="K18" s="143" t="s">
        <v>566</v>
      </c>
      <c r="L18" s="142" t="s">
        <v>562</v>
      </c>
      <c r="M18" s="143" t="s">
        <v>567</v>
      </c>
      <c r="N18" s="135" t="s">
        <v>473</v>
      </c>
      <c r="O18" s="136" t="s">
        <v>568</v>
      </c>
    </row>
    <row r="19" spans="4:15" ht="24" x14ac:dyDescent="0.25">
      <c r="G19" s="1" t="s">
        <v>477</v>
      </c>
      <c r="J19" s="132"/>
      <c r="K19" s="143" t="s">
        <v>275</v>
      </c>
      <c r="L19" s="143" t="s">
        <v>275</v>
      </c>
      <c r="M19" s="143" t="s">
        <v>275</v>
      </c>
      <c r="N19" s="135" t="s">
        <v>278</v>
      </c>
      <c r="O19" s="136" t="s">
        <v>569</v>
      </c>
    </row>
    <row r="20" spans="4:15" ht="24" x14ac:dyDescent="0.25">
      <c r="G20" s="1" t="s">
        <v>484</v>
      </c>
      <c r="J20" s="132"/>
      <c r="K20" s="132"/>
      <c r="L20" s="132"/>
      <c r="M20" s="132"/>
      <c r="N20" s="135" t="s">
        <v>489</v>
      </c>
      <c r="O20" s="136" t="s">
        <v>570</v>
      </c>
    </row>
    <row r="21" spans="4:15" ht="25.5" x14ac:dyDescent="0.25">
      <c r="G21" s="12" t="s">
        <v>489</v>
      </c>
      <c r="J21" s="132"/>
      <c r="K21" s="132"/>
      <c r="L21" s="132"/>
      <c r="M21" s="132"/>
      <c r="N21" s="135" t="s">
        <v>484</v>
      </c>
      <c r="O21" s="136" t="s">
        <v>570</v>
      </c>
    </row>
    <row r="22" spans="4:15" x14ac:dyDescent="0.25">
      <c r="G22" s="13" t="s">
        <v>504</v>
      </c>
      <c r="J22" s="132"/>
      <c r="K22" s="132"/>
      <c r="L22" s="132"/>
      <c r="M22" s="132"/>
      <c r="N22" s="135" t="s">
        <v>504</v>
      </c>
      <c r="O22" s="136" t="s">
        <v>571</v>
      </c>
    </row>
    <row r="23" spans="4:15" x14ac:dyDescent="0.25">
      <c r="J23" s="132"/>
      <c r="K23" s="132"/>
      <c r="L23" s="132"/>
      <c r="M23" s="132"/>
      <c r="N23" s="135" t="s">
        <v>572</v>
      </c>
      <c r="O23" s="137" t="s">
        <v>573</v>
      </c>
    </row>
    <row r="24" spans="4:15" x14ac:dyDescent="0.25">
      <c r="J24" s="132"/>
      <c r="K24" s="132"/>
      <c r="L24" s="132"/>
      <c r="M24" s="132"/>
      <c r="N24" s="135"/>
      <c r="O24" s="136" t="s">
        <v>574</v>
      </c>
    </row>
    <row r="25" spans="4:15" x14ac:dyDescent="0.25">
      <c r="J25" s="132"/>
      <c r="K25" s="132"/>
      <c r="L25" s="132"/>
      <c r="M25" s="132"/>
      <c r="N25" s="135"/>
      <c r="O25" s="136" t="s">
        <v>144</v>
      </c>
    </row>
    <row r="26" spans="4:15" x14ac:dyDescent="0.25">
      <c r="J26" s="132"/>
      <c r="K26" s="132"/>
      <c r="L26" s="132"/>
      <c r="M26" s="132"/>
      <c r="N26" s="135"/>
      <c r="O26" s="136" t="s">
        <v>125</v>
      </c>
    </row>
    <row r="27" spans="4:15" x14ac:dyDescent="0.25">
      <c r="J27" s="132"/>
      <c r="K27" s="132"/>
      <c r="L27" s="132"/>
      <c r="M27" s="132"/>
      <c r="N27" s="135"/>
      <c r="O27" s="136" t="s">
        <v>237</v>
      </c>
    </row>
    <row r="28" spans="4:15" x14ac:dyDescent="0.25">
      <c r="J28" s="132"/>
      <c r="K28" s="132"/>
      <c r="L28" s="132"/>
      <c r="M28" s="132"/>
      <c r="N28" s="135"/>
      <c r="O28" s="135" t="s">
        <v>575</v>
      </c>
    </row>
    <row r="29" spans="4:15" x14ac:dyDescent="0.25">
      <c r="J29" s="132"/>
      <c r="K29" s="132"/>
      <c r="L29" s="132"/>
      <c r="M29" s="132"/>
      <c r="N29" s="135"/>
      <c r="O29" s="136" t="s">
        <v>576</v>
      </c>
    </row>
    <row r="30" spans="4:15" x14ac:dyDescent="0.25">
      <c r="J30" s="132"/>
      <c r="K30" s="132"/>
      <c r="L30" s="132"/>
      <c r="M30" s="132"/>
      <c r="N30" s="135"/>
      <c r="O30" s="136" t="s">
        <v>577</v>
      </c>
    </row>
    <row r="31" spans="4:15" x14ac:dyDescent="0.25">
      <c r="J31" s="132"/>
      <c r="K31" s="132"/>
      <c r="L31" s="132"/>
      <c r="M31" s="132"/>
      <c r="N31" s="135"/>
      <c r="O31" s="136" t="s">
        <v>197</v>
      </c>
    </row>
    <row r="32" spans="4:15" x14ac:dyDescent="0.25">
      <c r="J32" s="132"/>
      <c r="K32" s="132"/>
      <c r="L32" s="132"/>
      <c r="M32" s="132"/>
      <c r="N32" s="135"/>
      <c r="O32" s="136" t="s">
        <v>279</v>
      </c>
    </row>
    <row r="33" spans="10:15" x14ac:dyDescent="0.25">
      <c r="J33" s="132"/>
      <c r="K33" s="132"/>
      <c r="L33" s="132"/>
      <c r="M33" s="132"/>
      <c r="N33" s="135"/>
      <c r="O33" s="137" t="s">
        <v>578</v>
      </c>
    </row>
    <row r="34" spans="10:15" x14ac:dyDescent="0.25">
      <c r="J34" s="132"/>
      <c r="K34" s="132"/>
      <c r="L34" s="132"/>
      <c r="M34" s="132"/>
      <c r="N34" s="135"/>
      <c r="O34" s="137" t="s">
        <v>579</v>
      </c>
    </row>
    <row r="35" spans="10:15" x14ac:dyDescent="0.25">
      <c r="J35" s="132"/>
      <c r="K35" s="132"/>
      <c r="L35" s="132"/>
      <c r="M35" s="132"/>
      <c r="N35" s="135"/>
      <c r="O35" s="137" t="s">
        <v>580</v>
      </c>
    </row>
    <row r="36" spans="10:15" x14ac:dyDescent="0.25">
      <c r="J36" s="132"/>
      <c r="K36" s="132"/>
      <c r="L36" s="132"/>
      <c r="M36" s="132"/>
      <c r="N36" s="135"/>
      <c r="O36" s="136" t="s">
        <v>88</v>
      </c>
    </row>
    <row r="37" spans="10:15" ht="24" x14ac:dyDescent="0.25">
      <c r="J37" s="132"/>
      <c r="K37" s="132"/>
      <c r="L37" s="132"/>
      <c r="M37" s="132"/>
      <c r="N37" s="135"/>
      <c r="O37" s="136" t="s">
        <v>277</v>
      </c>
    </row>
    <row r="38" spans="10:15" x14ac:dyDescent="0.25">
      <c r="J38" s="132"/>
      <c r="K38" s="132"/>
      <c r="L38" s="132"/>
      <c r="M38" s="132"/>
      <c r="N38" s="144"/>
      <c r="O38" s="136" t="s">
        <v>275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5" ma:contentTypeDescription="Create a new document." ma:contentTypeScope="" ma:versionID="3dd4a0c38e89a0d3ccf7ecd2389e54e7">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8c5422a30d2504e4029be8dc22c88821"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908520-9041-474D-8142-893009277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customXml/itemProps3.xml><?xml version="1.0" encoding="utf-8"?>
<ds:datastoreItem xmlns:ds="http://schemas.openxmlformats.org/officeDocument/2006/customXml" ds:itemID="{E23BDE2C-4C8F-4799-BE9B-6633AC4027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Indicadores PES-PEI</vt:lpstr>
      <vt:lpstr>FORMULACIÓN INDICADOR</vt:lpstr>
      <vt:lpstr>Cuadro de control</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Yesica Solórzano</cp:lastModifiedBy>
  <cp:revision/>
  <dcterms:created xsi:type="dcterms:W3CDTF">2024-02-14T15:50:12Z</dcterms:created>
  <dcterms:modified xsi:type="dcterms:W3CDTF">2025-08-06T01:50:18Z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