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minenergiacol-my.sharepoint.com/personal/acalderon_minenergia_gov_co/Documents/Seguimiento Trimestral - PAI/Registro de Evidencias - PAI/Evidencias Entregables 8.1 Seguimiento/1. Primer Trimestre 8.1 Seguimiento/"/>
    </mc:Choice>
  </mc:AlternateContent>
  <xr:revisionPtr revIDLastSave="8" documentId="8_{60F1350C-E2F9-48D7-B99F-56988680D1C5}" xr6:coauthVersionLast="47" xr6:coauthVersionMax="47" xr10:uidLastSave="{9345E3D2-EAD3-4F2B-8045-0DD113065622}"/>
  <bookViews>
    <workbookView xWindow="-108" yWindow="-108" windowWidth="23256" windowHeight="12456" tabRatio="671" xr2:uid="{00000000-000D-0000-FFFF-FFFF00000000}"/>
  </bookViews>
  <sheets>
    <sheet name="PINA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 l="1"/>
  <c r="H7" i="2"/>
  <c r="J7" i="2" s="1"/>
  <c r="H6" i="2"/>
  <c r="I6" i="2" s="1"/>
  <c r="J6" i="2" s="1"/>
  <c r="H5" i="2"/>
  <c r="I5" i="2" s="1"/>
  <c r="J5" i="2" s="1"/>
  <c r="H4" i="2"/>
  <c r="I4" i="2" s="1"/>
  <c r="J4" i="2" s="1"/>
  <c r="H3" i="2"/>
  <c r="I3" i="2" s="1"/>
  <c r="J3" i="2" s="1"/>
  <c r="D8" i="2"/>
  <c r="J8" i="2" l="1"/>
</calcChain>
</file>

<file path=xl/sharedStrings.xml><?xml version="1.0" encoding="utf-8"?>
<sst xmlns="http://schemas.openxmlformats.org/spreadsheetml/2006/main" count="53" uniqueCount="42">
  <si>
    <r>
      <rPr>
        <b/>
        <sz val="14"/>
        <color rgb="FF0000FF"/>
        <rFont val="Arial"/>
        <family val="2"/>
      </rPr>
      <t>PLAN INSTITUCIONAL DE ARCHIVO - PINAR, VIGENCIA 2026</t>
    </r>
    <r>
      <rPr>
        <b/>
        <sz val="14"/>
        <color theme="0"/>
        <rFont val="Arial"/>
        <family val="2"/>
      </rPr>
      <t xml:space="preserve">
</t>
    </r>
    <r>
      <rPr>
        <b/>
        <sz val="12"/>
        <color theme="1"/>
        <rFont val="Arial"/>
        <family val="2"/>
      </rPr>
      <t>MINISTERIO DE MINAS Y ENERGÍA
PROCESO GESTIÓN DOCUMENTAL
GRUPO DE RELACIONAMIENTO CON EL CIUDADANO Y GESTIÓN DE LA INFORMACIÓN - GRCGI</t>
    </r>
  </si>
  <si>
    <t>SEGUIMIENTO PRIMER TRIMESTRE
MARZO DE 2026</t>
  </si>
  <si>
    <t>SEGUIMIENTO SEGUNDO TRIMESTRE
JUNIO DE 2026</t>
  </si>
  <si>
    <t>SEGUIMIENTO TERCER TRIMESTRE
SEPTIEMBRE DE 2026</t>
  </si>
  <si>
    <t>SEGUIMIENTO CUARTO TRIMESTRE
DICIEMBRE DE 2026</t>
  </si>
  <si>
    <t>COMPONENTE</t>
  </si>
  <si>
    <t>PONDERACIÓN COMPONENTE</t>
  </si>
  <si>
    <t>ACTIVIDAD</t>
  </si>
  <si>
    <t>PONDERACIÓN ACTIVIDAD</t>
  </si>
  <si>
    <t>META
2026</t>
  </si>
  <si>
    <t>UNIDAD DE MEDIDA</t>
  </si>
  <si>
    <t>CANTIDAD EJECUTADA DE LA META 2026</t>
  </si>
  <si>
    <t>PORCENTAJE EJECUTADO DE LA META 2026</t>
  </si>
  <si>
    <t>PORCENTAJE EJECUTADO SEGÚN PONDERACIÓN  ASIGNADA</t>
  </si>
  <si>
    <t>EJECUTADO</t>
  </si>
  <si>
    <t>DESCRIPCIÓN</t>
  </si>
  <si>
    <t>EVIDENCIA EN WEB</t>
  </si>
  <si>
    <t xml:space="preserve"> ​Mejorar la gestión documental del Ministerio en beneficio de la administración, la atención nuestros grupos de valor 
y el cumplimiento normativo, mediante el cumplimiento de la meta del 45,74% del PINAR.</t>
  </si>
  <si>
    <t>(1) Actualización de la Tablas de Retención Documental del Ministerio en Argo</t>
  </si>
  <si>
    <t>Tablas de Retención</t>
  </si>
  <si>
    <t>Se continuo con las mesas técnicas de trabajo con las dependencias nuevas o que han presentado modificaciones, con el propósito de consolidar los insumos necesarios para la posterior codificación y parametrización en el sistema de gestión documental.</t>
  </si>
  <si>
    <t>Actualización TRD</t>
  </si>
  <si>
    <t>(2) Elaboración de una (1) Tablas de Valoración Documental de electrificadoras liquidadas</t>
  </si>
  <si>
    <t>Tabla de Valoración Documental</t>
  </si>
  <si>
    <t>Se dio inicio a la elaboración de la TVD del fondo de la Electrificadora Mineralco. Para tal efecto, se adelantó la recopilación de inventarios documentales y actos administrativos, con el fin de identificar fechas extremas, periodos de producción documental y estructuras orgánicas. Como resultado preliminar, se han identificado dos periodos</t>
  </si>
  <si>
    <t>Elaboración TVD Electrificadora Liquidada</t>
  </si>
  <si>
    <t>(3) Aplicación de las herramientas archivísticas: organización de 2.415.000 documentos en el Archivo Central</t>
  </si>
  <si>
    <t>Documentos</t>
  </si>
  <si>
    <t>Durante el primer trimestre de la vigencia 2026 se aplicaron herramientas archivísticas para la organización de 706230 documentos del archivo central</t>
  </si>
  <si>
    <t>Factura ARSUMTEC Marzo 2026 (1).pdf</t>
  </si>
  <si>
    <t>(4) Implementación de 3 requisitos que exige el MOREQ (Modelo de Requisitos para la Gestión de Documentos Electrónicos)</t>
  </si>
  <si>
    <t>Requisito MOREQ</t>
  </si>
  <si>
    <t>En relación con la implementación de los tres requisitos de MOREQ, durante el primer trimestre se elaboró el plan de trabajo interno SGDEA–ARGO, en el cual se incluyeron dichos requisitos. Se adjunta plan de trabajo como evidencia de avance.</t>
  </si>
  <si>
    <t>Requisitos MOREQ</t>
  </si>
  <si>
    <t>(5) Socializaciones para fortalecer las competencias para el manejo del SGDEA-ARGO</t>
  </si>
  <si>
    <t>Socializaciones</t>
  </si>
  <si>
    <t xml:space="preserve">Durante el primer trimestre se adelantaron 11 sesiones de socialización, distribuidas así: 5 de nivel 1 – básico en ARGO, 5 de nivel 2 – funciones avanzadas en ARGO y 1 de nivel 3 – gestores en ARGO, con un total de 3.065 asistentes. Se adjuntan los listados de asistencia como evidencia.
</t>
  </si>
  <si>
    <t>Capacitaciones ARGO</t>
  </si>
  <si>
    <t>TOTAL</t>
  </si>
  <si>
    <t>CONCLUSIÓN</t>
  </si>
  <si>
    <r>
      <t xml:space="preserve">A 31 de marzo de 2026, se establece que la ejecución del PINAR 2026, es del </t>
    </r>
    <r>
      <rPr>
        <b/>
        <sz val="12"/>
        <color theme="1"/>
        <rFont val="Arial"/>
        <family val="2"/>
      </rPr>
      <t>18.1%</t>
    </r>
    <r>
      <rPr>
        <sz val="12"/>
        <color theme="1"/>
        <rFont val="Arial"/>
        <family val="2"/>
      </rPr>
      <t>, de acuerdo con lo programado.</t>
    </r>
  </si>
  <si>
    <t>AVANCE ACUMULADO PINAR 2026
A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</si>
</sst>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_ ;\-#,##0\ "/>
  </numFmts>
  <fonts count="19" x14ac:knownFonts="1">
    <font>
      <sz val="11"/>
      <color theme="1"/>
      <name val="Calibri"/>
      <family val="2"/>
      <scheme val="minor"/>
    </font>
    <font>
      <u/>
      <sz val="11"/>
      <color theme="10"/>
      <name val="Calibri"/>
      <family val="2"/>
      <scheme val="minor"/>
    </font>
    <font>
      <sz val="11"/>
      <color theme="1"/>
      <name val="Calibri"/>
      <family val="2"/>
      <scheme val="minor"/>
    </font>
    <font>
      <b/>
      <sz val="14"/>
      <color theme="0"/>
      <name val="Arial"/>
      <family val="2"/>
    </font>
    <font>
      <b/>
      <sz val="12"/>
      <color theme="1"/>
      <name val="Arial"/>
      <family val="2"/>
    </font>
    <font>
      <sz val="11"/>
      <color theme="1"/>
      <name val="Arial"/>
      <family val="2"/>
    </font>
    <font>
      <sz val="10"/>
      <name val="Arial"/>
      <family val="2"/>
    </font>
    <font>
      <b/>
      <sz val="8"/>
      <name val="Arial"/>
      <family val="2"/>
    </font>
    <font>
      <b/>
      <sz val="11"/>
      <color theme="1"/>
      <name val="Arial"/>
      <family val="2"/>
    </font>
    <font>
      <u/>
      <sz val="11"/>
      <color theme="10"/>
      <name val="Arial"/>
      <family val="2"/>
    </font>
    <font>
      <sz val="10"/>
      <color theme="1"/>
      <name val="Arial"/>
      <family val="2"/>
    </font>
    <font>
      <sz val="10"/>
      <color rgb="FF000000"/>
      <name val="Arial"/>
      <family val="2"/>
    </font>
    <font>
      <sz val="11"/>
      <color rgb="FF000000"/>
      <name val="Arial"/>
      <family val="2"/>
    </font>
    <font>
      <b/>
      <sz val="14"/>
      <color theme="1"/>
      <name val="Arial"/>
      <family val="2"/>
    </font>
    <font>
      <b/>
      <sz val="10"/>
      <name val="Arial"/>
      <family val="2"/>
    </font>
    <font>
      <u/>
      <sz val="10"/>
      <color theme="10"/>
      <name val="Arial"/>
      <family val="2"/>
    </font>
    <font>
      <b/>
      <sz val="14"/>
      <color rgb="FF0000FF"/>
      <name val="Arial"/>
      <family val="2"/>
    </font>
    <font>
      <sz val="14"/>
      <color theme="1"/>
      <name val="Arial"/>
      <family val="2"/>
    </font>
    <font>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000000"/>
      </patternFill>
    </fill>
    <fill>
      <patternFill patternType="solid">
        <fgColor theme="8" tint="0.79998168889431442"/>
        <bgColor indexed="64"/>
      </patternFill>
    </fill>
    <fill>
      <patternFill patternType="solid">
        <fgColor theme="8" tint="-0.249977111117893"/>
        <bgColor indexed="64"/>
      </patternFill>
    </fill>
    <fill>
      <patternFill patternType="solid">
        <fgColor rgb="FFFFFFCC"/>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41" fontId="2" fillId="0" borderId="0" applyFont="0" applyFill="0" applyBorder="0" applyAlignment="0" applyProtection="0"/>
  </cellStyleXfs>
  <cellXfs count="113">
    <xf numFmtId="0" fontId="0" fillId="0" borderId="0" xfId="0"/>
    <xf numFmtId="0" fontId="3" fillId="2" borderId="12" xfId="0" applyFont="1" applyFill="1" applyBorder="1" applyAlignment="1">
      <alignment vertical="center" wrapText="1"/>
    </xf>
    <xf numFmtId="0" fontId="5" fillId="0" borderId="0" xfId="0" applyFont="1" applyAlignment="1">
      <alignment wrapText="1"/>
    </xf>
    <xf numFmtId="0" fontId="7" fillId="2" borderId="12" xfId="0" applyFont="1" applyFill="1" applyBorder="1" applyAlignment="1">
      <alignment horizontal="center" vertical="center" wrapText="1"/>
    </xf>
    <xf numFmtId="0" fontId="8" fillId="0" borderId="0" xfId="0" applyFont="1" applyAlignment="1">
      <alignment horizontal="center" vertical="center" wrapText="1"/>
    </xf>
    <xf numFmtId="9" fontId="6" fillId="2" borderId="12" xfId="0" applyNumberFormat="1" applyFont="1" applyFill="1" applyBorder="1" applyAlignment="1">
      <alignment horizontal="center" vertical="center" wrapText="1"/>
    </xf>
    <xf numFmtId="0" fontId="9" fillId="0" borderId="0" xfId="2" applyFont="1" applyAlignment="1">
      <alignment wrapText="1"/>
    </xf>
    <xf numFmtId="0" fontId="10" fillId="0" borderId="0" xfId="0" applyFont="1" applyAlignment="1">
      <alignment wrapText="1"/>
    </xf>
    <xf numFmtId="9" fontId="5" fillId="2" borderId="12" xfId="0" applyNumberFormat="1" applyFont="1" applyFill="1" applyBorder="1" applyAlignment="1">
      <alignment horizontal="center" vertical="center" wrapText="1"/>
    </xf>
    <xf numFmtId="9" fontId="12" fillId="2" borderId="12"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9" fontId="13" fillId="2" borderId="0" xfId="0" applyNumberFormat="1" applyFont="1" applyFill="1" applyAlignment="1">
      <alignment horizontal="center" vertical="center" wrapText="1"/>
    </xf>
    <xf numFmtId="0" fontId="5" fillId="2" borderId="0" xfId="0" applyFont="1" applyFill="1" applyAlignment="1">
      <alignment wrapText="1"/>
    </xf>
    <xf numFmtId="9"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justify" vertical="center" wrapText="1"/>
    </xf>
    <xf numFmtId="0" fontId="14"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0" fillId="3" borderId="3" xfId="0" applyFont="1" applyFill="1" applyBorder="1" applyAlignment="1">
      <alignment horizontal="justify" vertical="center" wrapText="1"/>
    </xf>
    <xf numFmtId="0" fontId="15" fillId="3" borderId="4" xfId="2" applyFont="1" applyFill="1" applyBorder="1" applyAlignment="1">
      <alignment horizontal="center" vertical="center" wrapText="1"/>
    </xf>
    <xf numFmtId="0" fontId="15" fillId="3" borderId="0" xfId="2" applyFont="1" applyFill="1" applyAlignment="1">
      <alignment horizontal="center" vertical="center" wrapText="1"/>
    </xf>
    <xf numFmtId="0" fontId="15" fillId="3" borderId="3" xfId="2" applyFont="1" applyFill="1" applyBorder="1" applyAlignment="1">
      <alignment horizontal="center" vertical="center" wrapText="1"/>
    </xf>
    <xf numFmtId="0" fontId="10" fillId="3" borderId="9" xfId="0" applyFont="1" applyFill="1" applyBorder="1" applyAlignment="1">
      <alignment horizontal="justify" vertical="center" wrapText="1"/>
    </xf>
    <xf numFmtId="0" fontId="15" fillId="3" borderId="9" xfId="2"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justify" vertical="center" wrapText="1"/>
    </xf>
    <xf numFmtId="0" fontId="14"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justify" vertical="center" wrapText="1"/>
    </xf>
    <xf numFmtId="0" fontId="15" fillId="5" borderId="3" xfId="2"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1" xfId="0" applyFont="1" applyFill="1" applyBorder="1" applyAlignment="1">
      <alignment horizontal="justify" vertical="center" wrapText="1"/>
    </xf>
    <xf numFmtId="0" fontId="15" fillId="5" borderId="0" xfId="2" applyFont="1" applyFill="1" applyAlignment="1">
      <alignment horizontal="center" vertical="center" wrapText="1"/>
    </xf>
    <xf numFmtId="3" fontId="10" fillId="5" borderId="9" xfId="0" applyNumberFormat="1" applyFont="1" applyFill="1" applyBorder="1" applyAlignment="1">
      <alignment horizontal="center" vertical="center" wrapText="1"/>
    </xf>
    <xf numFmtId="0" fontId="10" fillId="5" borderId="5" xfId="0" applyFont="1" applyFill="1" applyBorder="1" applyAlignment="1">
      <alignment horizontal="justify" vertical="center" wrapText="1"/>
    </xf>
    <xf numFmtId="0" fontId="15" fillId="5" borderId="5" xfId="1" applyFont="1" applyFill="1" applyBorder="1" applyAlignment="1">
      <alignment vertical="center" wrapText="1"/>
    </xf>
    <xf numFmtId="0" fontId="6" fillId="5" borderId="4" xfId="0" applyFont="1" applyFill="1" applyBorder="1" applyAlignment="1">
      <alignment horizontal="center" vertical="center" wrapText="1"/>
    </xf>
    <xf numFmtId="0" fontId="10" fillId="5" borderId="3" xfId="0" applyFont="1" applyFill="1" applyBorder="1" applyAlignment="1">
      <alignment horizontal="justify" vertical="center" wrapText="1"/>
    </xf>
    <xf numFmtId="0" fontId="11" fillId="5" borderId="3" xfId="0" applyFont="1" applyFill="1" applyBorder="1" applyAlignment="1">
      <alignment horizontal="justify"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1" fontId="6" fillId="2" borderId="1" xfId="0" applyNumberFormat="1" applyFont="1" applyFill="1" applyBorder="1" applyAlignment="1">
      <alignment horizontal="center" vertical="center" wrapText="1"/>
    </xf>
    <xf numFmtId="0" fontId="10" fillId="6"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1" fontId="11" fillId="2" borderId="1" xfId="0" applyNumberFormat="1"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 fontId="6" fillId="7" borderId="1" xfId="0" applyNumberFormat="1" applyFont="1" applyFill="1" applyBorder="1" applyAlignment="1">
      <alignment horizontal="center" vertical="center" wrapText="1"/>
    </xf>
    <xf numFmtId="164" fontId="6" fillId="7"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5" xfId="0" applyFont="1" applyFill="1" applyBorder="1" applyAlignment="1">
      <alignment horizontal="left" vertical="center" wrapText="1"/>
    </xf>
    <xf numFmtId="0" fontId="9" fillId="9" borderId="0" xfId="2" applyFont="1" applyFill="1" applyAlignment="1">
      <alignment wrapText="1"/>
    </xf>
    <xf numFmtId="0" fontId="6" fillId="9" borderId="4" xfId="0" applyFont="1" applyFill="1" applyBorder="1" applyAlignment="1">
      <alignment horizontal="center" vertical="center" wrapText="1"/>
    </xf>
    <xf numFmtId="0" fontId="5" fillId="9" borderId="3" xfId="0" applyFont="1" applyFill="1" applyBorder="1" applyAlignment="1">
      <alignment vertical="top" wrapText="1"/>
    </xf>
    <xf numFmtId="0" fontId="9" fillId="9" borderId="3" xfId="1" applyFont="1" applyFill="1" applyBorder="1" applyAlignment="1">
      <alignment vertical="center" wrapText="1"/>
    </xf>
    <xf numFmtId="0" fontId="5" fillId="9" borderId="10" xfId="0" applyFont="1" applyFill="1" applyBorder="1" applyAlignment="1">
      <alignment horizontal="center" vertical="center" wrapText="1"/>
    </xf>
    <xf numFmtId="0" fontId="9" fillId="9" borderId="3" xfId="2" applyFont="1" applyFill="1" applyBorder="1" applyAlignment="1">
      <alignment vertical="center" wrapText="1"/>
    </xf>
    <xf numFmtId="0" fontId="5" fillId="9" borderId="8" xfId="0" applyFont="1" applyFill="1" applyBorder="1" applyAlignment="1">
      <alignment vertical="center" wrapText="1"/>
    </xf>
    <xf numFmtId="0" fontId="5" fillId="9" borderId="8" xfId="0" applyFont="1" applyFill="1" applyBorder="1" applyAlignment="1">
      <alignment wrapText="1"/>
    </xf>
    <xf numFmtId="0" fontId="6" fillId="10"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10" fillId="10" borderId="2" xfId="0" applyFont="1" applyFill="1" applyBorder="1" applyAlignment="1">
      <alignment wrapText="1"/>
    </xf>
    <xf numFmtId="0" fontId="5" fillId="10" borderId="3" xfId="0" applyFont="1" applyFill="1" applyBorder="1" applyAlignment="1">
      <alignment wrapText="1"/>
    </xf>
    <xf numFmtId="3" fontId="6" fillId="10" borderId="3" xfId="0" applyNumberFormat="1" applyFont="1" applyFill="1" applyBorder="1" applyAlignment="1">
      <alignment horizontal="center" vertical="center" wrapText="1"/>
    </xf>
    <xf numFmtId="0" fontId="6" fillId="10" borderId="3" xfId="0" applyFont="1" applyFill="1" applyBorder="1" applyAlignment="1">
      <alignment horizontal="center" vertical="center" wrapText="1"/>
    </xf>
    <xf numFmtId="0" fontId="5" fillId="10" borderId="3" xfId="0" applyFont="1" applyFill="1" applyBorder="1" applyAlignment="1">
      <alignment vertical="center" wrapText="1"/>
    </xf>
    <xf numFmtId="0" fontId="14" fillId="4"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7" fillId="0" borderId="0" xfId="0" applyFont="1" applyAlignment="1">
      <alignment horizontal="center" vertical="center" wrapText="1"/>
    </xf>
    <xf numFmtId="165" fontId="10" fillId="3" borderId="7" xfId="3" applyNumberFormat="1" applyFont="1" applyFill="1" applyBorder="1" applyAlignment="1">
      <alignment horizontal="center" vertical="center" wrapText="1"/>
    </xf>
    <xf numFmtId="165" fontId="6" fillId="7" borderId="1" xfId="3" applyNumberFormat="1" applyFont="1" applyFill="1" applyBorder="1" applyAlignment="1">
      <alignment horizontal="center" vertical="center" wrapText="1"/>
    </xf>
    <xf numFmtId="165" fontId="6" fillId="2" borderId="1" xfId="3" applyNumberFormat="1"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8" fillId="0" borderId="1"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14" xfId="0" applyFont="1" applyBorder="1" applyAlignment="1">
      <alignment horizontal="justify" vertical="center" wrapText="1"/>
    </xf>
    <xf numFmtId="0" fontId="13" fillId="7" borderId="7"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8" fillId="2" borderId="16" xfId="0" applyFont="1" applyFill="1" applyBorder="1" applyAlignment="1">
      <alignment horizontal="justify" vertical="center" wrapText="1"/>
    </xf>
  </cellXfs>
  <cellStyles count="4">
    <cellStyle name="Hipervínculo" xfId="1" builtinId="8"/>
    <cellStyle name="Hyperlink" xfId="2" xr:uid="{00000000-000B-0000-0000-000008000000}"/>
    <cellStyle name="Millares [0]" xfId="3" builtinId="6"/>
    <cellStyle name="Normal" xfId="0" builtinId="0"/>
  </cellStyles>
  <dxfs count="0"/>
  <tableStyles count="0" defaultTableStyle="TableStyleMedium2" defaultPivotStyle="PivotStyleLight16"/>
  <colors>
    <mruColors>
      <color rgb="FF0000FF"/>
      <color rgb="FFFFFFCC"/>
      <color rgb="FFFFFFFF"/>
      <color rgb="FFFF3300"/>
      <color rgb="FFECC5FF"/>
      <color rgb="FFAE78D6"/>
      <color rgb="FFCC99FF"/>
      <color rgb="FFFF7575"/>
      <color rgb="FF00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inenergiacol.sharepoint.com/:f:/r/sites/GrupodeGestindelainformacinyServicioalCiudadano/Shared%20Documents/Gesti%C3%B3n%20de%20Informaci%C3%B3n/Planes/Planes_Institucionales/PINAR%202026/Evidencias_1er_Trimestre-26/Requisitos%20MOREQ?csf=1&amp;web=1&amp;e=ssNk7i" TargetMode="External"/><Relationship Id="rId2" Type="http://schemas.openxmlformats.org/officeDocument/2006/relationships/hyperlink" Target="https://minenergiacol.sharepoint.com/:f:/r/sites/GrupodeGestindelainformacinyServicioalCiudadano/Shared%20Documents/Gesti%C3%B3n%20de%20Informaci%C3%B3n/Planes/Planes_Institucionales/PINAR%202026/Evidencias_1er_Trimestre-26/Capacitaciones%20ARGO?csf=1&amp;web=1&amp;e=n5MSNN" TargetMode="External"/><Relationship Id="rId1" Type="http://schemas.openxmlformats.org/officeDocument/2006/relationships/hyperlink" Target="https://minenergiacol.sharepoint.com/:b:/r/sites/GrupodeGestindelainformacinyServicioalCiudadano/Shared%20Documents/Gesti%C3%B3n%20de%20Informaci%C3%B3n/Planes/Planes_Institucionales/PINAR%202026/Evidencias_1er_Trimestre-26/Aplicaci%C3%B3n%20herramientas%20archivisticas%20(organizacion%20archivos)/Factura%20ARSUMTEC%20Marzo%202026%20(1).pdf?csf=1&amp;web=1&amp;e=BuvT3o" TargetMode="External"/><Relationship Id="rId6" Type="http://schemas.openxmlformats.org/officeDocument/2006/relationships/printerSettings" Target="../printerSettings/printerSettings1.bin"/><Relationship Id="rId5" Type="http://schemas.openxmlformats.org/officeDocument/2006/relationships/hyperlink" Target="https://minenergiacol.sharepoint.com/:f:/r/sites/GrupodeGestindelainformacinyServicioalCiudadano/Shared%20Documents/Gesti%C3%B3n%20de%20Informaci%C3%B3n/Planes/Planes_Institucionales/PINAR%202026/Evidencias_2do_Trimestre-26/Elaboraci%C3%B3n%20TVD%20Electrificadora%20Liquidada?csf=1&amp;web=1&amp;e=CPPWuN" TargetMode="External"/><Relationship Id="rId4" Type="http://schemas.openxmlformats.org/officeDocument/2006/relationships/hyperlink" Target="https://minenergiacol.sharepoint.com/:f:/r/sites/GrupodeGestindelainformacinyServicioalCiudadano/Shared%20Documents/Gesti%C3%B3n%20de%20Informaci%C3%B3n/Planes/Planes_Institucionales/PINAR%202026/Evidencias_1er_Trimestre-26/Actualizaci%C3%B3n%20TRD?csf=1&amp;web=1&amp;e=he0g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F12"/>
  <sheetViews>
    <sheetView tabSelected="1" zoomScale="80" zoomScaleNormal="80" workbookViewId="0">
      <pane xSplit="3" ySplit="2" topLeftCell="D3" activePane="bottomRight" state="frozen"/>
      <selection pane="topRight" activeCell="D1" sqref="D1"/>
      <selection pane="bottomLeft" activeCell="A3" sqref="A3"/>
      <selection pane="bottomRight" sqref="A1:F1"/>
    </sheetView>
  </sheetViews>
  <sheetFormatPr baseColWidth="10" defaultColWidth="11.44140625" defaultRowHeight="15" customHeight="1" x14ac:dyDescent="0.25"/>
  <cols>
    <col min="1" max="1" width="17.33203125" style="2" customWidth="1"/>
    <col min="2" max="2" width="15.109375" style="2" customWidth="1"/>
    <col min="3" max="3" width="30.88671875" style="2" customWidth="1"/>
    <col min="4" max="4" width="16.33203125" style="2" customWidth="1"/>
    <col min="5" max="5" width="12.44140625" style="2" customWidth="1"/>
    <col min="6" max="6" width="15" style="2" customWidth="1"/>
    <col min="7" max="7" width="3.6640625" style="12" customWidth="1"/>
    <col min="8" max="10" width="18.5546875" style="2" customWidth="1"/>
    <col min="11" max="11" width="3.6640625" style="12" customWidth="1"/>
    <col min="12" max="12" width="20.44140625" style="14" customWidth="1"/>
    <col min="13" max="13" width="48.44140625" style="15" customWidth="1"/>
    <col min="14" max="14" width="17.6640625" style="7" customWidth="1"/>
    <col min="15" max="15" width="3.6640625" style="12" customWidth="1"/>
    <col min="16" max="16" width="24" style="7" hidden="1" customWidth="1"/>
    <col min="17" max="17" width="53.5546875" style="15" hidden="1" customWidth="1"/>
    <col min="18" max="18" width="19.44140625" style="7" hidden="1" customWidth="1"/>
    <col min="19" max="19" width="3.6640625" style="12" hidden="1" customWidth="1"/>
    <col min="20" max="20" width="14.109375" style="2" hidden="1" customWidth="1"/>
    <col min="21" max="21" width="27.44140625" style="2" hidden="1" customWidth="1"/>
    <col min="22" max="22" width="25.5546875" style="2" hidden="1" customWidth="1"/>
    <col min="23" max="23" width="3.6640625" style="12" hidden="1" customWidth="1"/>
    <col min="24" max="24" width="13.88671875" style="2" hidden="1" customWidth="1"/>
    <col min="25" max="25" width="22.33203125" style="2" hidden="1" customWidth="1"/>
    <col min="26" max="26" width="21.44140625" style="2" hidden="1" customWidth="1"/>
    <col min="27" max="27" width="0" style="2" hidden="1" customWidth="1"/>
    <col min="28" max="16384" width="11.44140625" style="2"/>
  </cols>
  <sheetData>
    <row r="1" spans="1:32" ht="82.95" customHeight="1" x14ac:dyDescent="0.25">
      <c r="A1" s="84" t="s">
        <v>0</v>
      </c>
      <c r="B1" s="85"/>
      <c r="C1" s="85"/>
      <c r="D1" s="85"/>
      <c r="E1" s="85"/>
      <c r="F1" s="86"/>
      <c r="G1" s="1"/>
      <c r="H1" s="99" t="s">
        <v>41</v>
      </c>
      <c r="I1" s="100"/>
      <c r="J1" s="101"/>
      <c r="K1" s="1"/>
      <c r="L1" s="87" t="s">
        <v>1</v>
      </c>
      <c r="M1" s="88"/>
      <c r="N1" s="89"/>
      <c r="O1" s="1"/>
      <c r="P1" s="90" t="s">
        <v>2</v>
      </c>
      <c r="Q1" s="91"/>
      <c r="R1" s="92"/>
      <c r="S1" s="1"/>
      <c r="T1" s="93" t="s">
        <v>3</v>
      </c>
      <c r="U1" s="94"/>
      <c r="V1" s="95"/>
      <c r="W1" s="1"/>
      <c r="X1" s="96" t="s">
        <v>4</v>
      </c>
      <c r="Y1" s="97"/>
      <c r="Z1" s="98"/>
    </row>
    <row r="2" spans="1:32" s="4" customFormat="1" ht="77.400000000000006" customHeight="1" x14ac:dyDescent="0.3">
      <c r="A2" s="68" t="s">
        <v>5</v>
      </c>
      <c r="B2" s="68" t="s">
        <v>6</v>
      </c>
      <c r="C2" s="68" t="s">
        <v>7</v>
      </c>
      <c r="D2" s="68" t="s">
        <v>8</v>
      </c>
      <c r="E2" s="68" t="s">
        <v>9</v>
      </c>
      <c r="F2" s="68" t="s">
        <v>10</v>
      </c>
      <c r="G2" s="3"/>
      <c r="H2" s="75" t="s">
        <v>11</v>
      </c>
      <c r="I2" s="75" t="s">
        <v>12</v>
      </c>
      <c r="J2" s="75" t="s">
        <v>13</v>
      </c>
      <c r="K2" s="3"/>
      <c r="L2" s="16" t="s">
        <v>14</v>
      </c>
      <c r="M2" s="16" t="s">
        <v>15</v>
      </c>
      <c r="N2" s="16" t="s">
        <v>16</v>
      </c>
      <c r="O2" s="69"/>
      <c r="P2" s="26" t="s">
        <v>14</v>
      </c>
      <c r="Q2" s="26" t="s">
        <v>15</v>
      </c>
      <c r="R2" s="26" t="s">
        <v>16</v>
      </c>
      <c r="S2" s="69"/>
      <c r="T2" s="70" t="s">
        <v>14</v>
      </c>
      <c r="U2" s="71" t="s">
        <v>15</v>
      </c>
      <c r="V2" s="72" t="s">
        <v>16</v>
      </c>
      <c r="W2" s="73"/>
      <c r="X2" s="74" t="s">
        <v>14</v>
      </c>
      <c r="Y2" s="74" t="s">
        <v>15</v>
      </c>
      <c r="Z2" s="74" t="s">
        <v>16</v>
      </c>
    </row>
    <row r="3" spans="1:32" s="7" customFormat="1" ht="93" customHeight="1" x14ac:dyDescent="0.25">
      <c r="A3" s="102" t="s">
        <v>17</v>
      </c>
      <c r="B3" s="103">
        <v>1</v>
      </c>
      <c r="C3" s="41" t="s">
        <v>18</v>
      </c>
      <c r="D3" s="40">
        <v>0.2</v>
      </c>
      <c r="E3" s="42">
        <v>53</v>
      </c>
      <c r="F3" s="39" t="s">
        <v>19</v>
      </c>
      <c r="G3" s="5"/>
      <c r="H3" s="48">
        <f>L3+P3+T3+X3</f>
        <v>0</v>
      </c>
      <c r="I3" s="49">
        <f>H3/E3</f>
        <v>0</v>
      </c>
      <c r="J3" s="49">
        <f t="shared" ref="J3:J4" si="0">I3*D3</f>
        <v>0</v>
      </c>
      <c r="K3" s="5"/>
      <c r="L3" s="17">
        <v>0</v>
      </c>
      <c r="M3" s="18" t="s">
        <v>20</v>
      </c>
      <c r="N3" s="19" t="s">
        <v>21</v>
      </c>
      <c r="O3" s="5"/>
      <c r="P3" s="27"/>
      <c r="Q3" s="28"/>
      <c r="R3" s="29"/>
      <c r="S3" s="5"/>
      <c r="T3" s="51"/>
      <c r="U3" s="52"/>
      <c r="V3" s="53"/>
      <c r="W3" s="5"/>
      <c r="X3" s="61"/>
      <c r="Y3" s="62"/>
      <c r="Z3" s="63"/>
    </row>
    <row r="4" spans="1:32" ht="238.5" customHeight="1" x14ac:dyDescent="0.25">
      <c r="A4" s="102"/>
      <c r="B4" s="102"/>
      <c r="C4" s="43" t="s">
        <v>22</v>
      </c>
      <c r="D4" s="40">
        <v>0.2</v>
      </c>
      <c r="E4" s="42">
        <v>1</v>
      </c>
      <c r="F4" s="39" t="s">
        <v>23</v>
      </c>
      <c r="G4" s="8"/>
      <c r="H4" s="48">
        <f>L4+P4+T4+X4</f>
        <v>0</v>
      </c>
      <c r="I4" s="49">
        <f t="shared" ref="I4:I7" si="1">H4/E4</f>
        <v>0</v>
      </c>
      <c r="J4" s="49">
        <f t="shared" si="0"/>
        <v>0</v>
      </c>
      <c r="K4" s="8"/>
      <c r="L4" s="17">
        <v>0</v>
      </c>
      <c r="M4" s="18" t="s">
        <v>24</v>
      </c>
      <c r="N4" s="20" t="s">
        <v>25</v>
      </c>
      <c r="O4" s="8"/>
      <c r="P4" s="30"/>
      <c r="Q4" s="31"/>
      <c r="R4" s="32"/>
      <c r="S4" s="8"/>
      <c r="T4" s="54"/>
      <c r="U4" s="55"/>
      <c r="V4" s="56"/>
      <c r="W4" s="8"/>
      <c r="X4" s="64"/>
      <c r="Y4" s="64"/>
      <c r="Z4" s="64"/>
      <c r="AC4" s="6"/>
      <c r="AD4" s="6"/>
      <c r="AF4" s="6"/>
    </row>
    <row r="5" spans="1:32" ht="217.5" customHeight="1" x14ac:dyDescent="0.25">
      <c r="A5" s="102"/>
      <c r="B5" s="102"/>
      <c r="C5" s="44" t="s">
        <v>26</v>
      </c>
      <c r="D5" s="40">
        <v>0.2</v>
      </c>
      <c r="E5" s="79">
        <v>2415000</v>
      </c>
      <c r="F5" s="39" t="s">
        <v>27</v>
      </c>
      <c r="G5" s="8"/>
      <c r="H5" s="78">
        <f>L5+P5+T5+X5</f>
        <v>706230</v>
      </c>
      <c r="I5" s="49">
        <f t="shared" si="1"/>
        <v>0.29243478260869565</v>
      </c>
      <c r="J5" s="49">
        <f>I5*D5</f>
        <v>5.8486956521739131E-2</v>
      </c>
      <c r="K5" s="8"/>
      <c r="L5" s="77">
        <v>706230</v>
      </c>
      <c r="M5" s="18" t="s">
        <v>28</v>
      </c>
      <c r="N5" s="21" t="s">
        <v>29</v>
      </c>
      <c r="O5" s="8"/>
      <c r="P5" s="33"/>
      <c r="Q5" s="34"/>
      <c r="R5" s="35"/>
      <c r="S5" s="8"/>
      <c r="T5" s="57"/>
      <c r="U5" s="55"/>
      <c r="V5" s="58"/>
      <c r="W5" s="8"/>
      <c r="X5" s="65"/>
      <c r="Y5" s="64"/>
      <c r="Z5" s="64"/>
    </row>
    <row r="6" spans="1:32" ht="181.5" customHeight="1" x14ac:dyDescent="0.25">
      <c r="A6" s="102"/>
      <c r="B6" s="102"/>
      <c r="C6" s="41" t="s">
        <v>30</v>
      </c>
      <c r="D6" s="40">
        <v>0.2</v>
      </c>
      <c r="E6" s="45">
        <v>3</v>
      </c>
      <c r="F6" s="39" t="s">
        <v>31</v>
      </c>
      <c r="G6" s="8"/>
      <c r="H6" s="48">
        <f>L6+P6+T6+X6</f>
        <v>0</v>
      </c>
      <c r="I6" s="49">
        <f t="shared" si="1"/>
        <v>0</v>
      </c>
      <c r="J6" s="49">
        <f>I6*D6</f>
        <v>0</v>
      </c>
      <c r="K6" s="8"/>
      <c r="L6" s="17">
        <v>0</v>
      </c>
      <c r="M6" s="22" t="s">
        <v>32</v>
      </c>
      <c r="N6" s="23" t="s">
        <v>33</v>
      </c>
      <c r="O6" s="8"/>
      <c r="P6" s="36"/>
      <c r="Q6" s="37"/>
      <c r="R6" s="29"/>
      <c r="S6" s="8"/>
      <c r="T6" s="51"/>
      <c r="U6" s="59"/>
      <c r="V6" s="56"/>
      <c r="W6" s="8"/>
      <c r="X6" s="66"/>
      <c r="Y6" s="67"/>
      <c r="Z6" s="64"/>
    </row>
    <row r="7" spans="1:32" ht="167.25" customHeight="1" x14ac:dyDescent="0.25">
      <c r="A7" s="102"/>
      <c r="B7" s="102"/>
      <c r="C7" s="44" t="s">
        <v>34</v>
      </c>
      <c r="D7" s="46">
        <v>0.2</v>
      </c>
      <c r="E7" s="45">
        <v>18</v>
      </c>
      <c r="F7" s="47" t="s">
        <v>35</v>
      </c>
      <c r="G7" s="9"/>
      <c r="H7" s="48">
        <f>L7+P7+T7+X7</f>
        <v>11</v>
      </c>
      <c r="I7" s="49">
        <f t="shared" si="1"/>
        <v>0.61111111111111116</v>
      </c>
      <c r="J7" s="49">
        <f>I7*D7</f>
        <v>0.12222222222222223</v>
      </c>
      <c r="K7" s="9"/>
      <c r="L7" s="24">
        <v>11</v>
      </c>
      <c r="M7" s="25" t="s">
        <v>36</v>
      </c>
      <c r="N7" s="21" t="s">
        <v>37</v>
      </c>
      <c r="O7" s="9"/>
      <c r="P7" s="36"/>
      <c r="Q7" s="38"/>
      <c r="R7" s="29"/>
      <c r="S7" s="9"/>
      <c r="T7" s="51"/>
      <c r="U7" s="60"/>
      <c r="V7" s="56"/>
      <c r="W7" s="9"/>
      <c r="X7" s="66"/>
      <c r="Y7" s="67"/>
      <c r="Z7" s="64"/>
    </row>
    <row r="8" spans="1:32" s="76" customFormat="1" ht="27.6" customHeight="1" x14ac:dyDescent="0.3">
      <c r="A8" s="104" t="s">
        <v>38</v>
      </c>
      <c r="B8" s="105"/>
      <c r="C8" s="106"/>
      <c r="D8" s="10">
        <f>SUM(D3:D7)</f>
        <v>1</v>
      </c>
      <c r="G8" s="11"/>
      <c r="H8" s="110" t="s">
        <v>38</v>
      </c>
      <c r="I8" s="111"/>
      <c r="J8" s="50">
        <f>SUM(J3:J7)</f>
        <v>0.18070917874396136</v>
      </c>
      <c r="K8" s="11"/>
      <c r="O8" s="11"/>
      <c r="S8" s="11"/>
      <c r="W8" s="11"/>
    </row>
    <row r="9" spans="1:32" s="80" customFormat="1" ht="86.4" customHeight="1" x14ac:dyDescent="0.3">
      <c r="G9" s="81"/>
      <c r="K9" s="81"/>
      <c r="L9" s="82" t="s">
        <v>39</v>
      </c>
      <c r="M9" s="107" t="s">
        <v>40</v>
      </c>
      <c r="N9" s="107"/>
      <c r="O9" s="81"/>
      <c r="P9" s="82" t="s">
        <v>39</v>
      </c>
      <c r="Q9" s="107"/>
      <c r="R9" s="107"/>
      <c r="S9" s="81"/>
      <c r="W9" s="81"/>
    </row>
    <row r="10" spans="1:32" s="80" customFormat="1" ht="164.4" hidden="1" customHeight="1" x14ac:dyDescent="0.3">
      <c r="G10" s="81"/>
      <c r="K10" s="81"/>
      <c r="L10" s="83"/>
      <c r="M10" s="112"/>
      <c r="N10" s="112"/>
      <c r="O10" s="81"/>
      <c r="P10" s="82"/>
      <c r="Q10" s="108"/>
      <c r="R10" s="109"/>
      <c r="S10" s="81"/>
      <c r="W10" s="81"/>
    </row>
    <row r="11" spans="1:32" ht="13.8" x14ac:dyDescent="0.25">
      <c r="L11" s="13"/>
    </row>
    <row r="12" spans="1:32" ht="13.8" x14ac:dyDescent="0.25">
      <c r="L12" s="13"/>
    </row>
  </sheetData>
  <mergeCells count="14">
    <mergeCell ref="A3:A7"/>
    <mergeCell ref="B3:B7"/>
    <mergeCell ref="A8:C8"/>
    <mergeCell ref="Q9:R9"/>
    <mergeCell ref="Q10:R10"/>
    <mergeCell ref="H8:I8"/>
    <mergeCell ref="M9:N9"/>
    <mergeCell ref="M10:N10"/>
    <mergeCell ref="A1:F1"/>
    <mergeCell ref="L1:N1"/>
    <mergeCell ref="P1:R1"/>
    <mergeCell ref="T1:V1"/>
    <mergeCell ref="X1:Z1"/>
    <mergeCell ref="H1:J1"/>
  </mergeCells>
  <hyperlinks>
    <hyperlink ref="N5" r:id="rId1" xr:uid="{16843A22-2F44-4F59-8ECF-AD22BB9A65C8}"/>
    <hyperlink ref="N7" r:id="rId2" xr:uid="{89A23F18-02B6-4D8E-81A9-3B03686091A4}"/>
    <hyperlink ref="N6" r:id="rId3" xr:uid="{A4E8A847-C999-4F69-87C9-78091F303A4B}"/>
    <hyperlink ref="N3" r:id="rId4" xr:uid="{37D0DCA7-64A9-4AF9-952F-EEEE47220AD8}"/>
    <hyperlink ref="N4" r:id="rId5" xr:uid="{212779A0-BBB0-4381-833B-312B4857CC55}"/>
  </hyperlinks>
  <pageMargins left="0.7" right="0.7" top="0.75" bottom="0.75" header="0.3" footer="0.3"/>
  <pageSetup paperSize="5" orientation="portrait" r:id="rId6"/>
  <ignoredErrors>
    <ignoredError sqref="J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7" ma:contentTypeDescription="Create a new document." ma:contentTypeScope="" ma:versionID="e39bf06a1db6fcd212ce4bbf546b4993">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a8757ecd0d8b672894a562b150ea8989"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ab17c89-aceb-4850-96f8-20d8f6bf082e}"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F4FC09-A18C-4FF4-82EC-8E4CA9A7A0C7}">
  <ds:schemaRefs>
    <ds:schemaRef ds:uri="http://schemas.microsoft.com/sharepoint/v3/contenttype/forms"/>
  </ds:schemaRefs>
</ds:datastoreItem>
</file>

<file path=customXml/itemProps2.xml><?xml version="1.0" encoding="utf-8"?>
<ds:datastoreItem xmlns:ds="http://schemas.openxmlformats.org/officeDocument/2006/customXml" ds:itemID="{B573F996-C2D8-43E5-B7CC-AB03FD93F327}">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customXml/itemProps3.xml><?xml version="1.0" encoding="utf-8"?>
<ds:datastoreItem xmlns:ds="http://schemas.openxmlformats.org/officeDocument/2006/customXml" ds:itemID="{CDDF4695-F1B9-4EAF-95B9-0A0209470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PINAR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 Nieto</dc:creator>
  <cp:keywords/>
  <dc:description/>
  <cp:lastModifiedBy>ARMANDO CALDERON SALOM</cp:lastModifiedBy>
  <cp:revision/>
  <dcterms:created xsi:type="dcterms:W3CDTF">2024-01-31T14:41:05Z</dcterms:created>
  <dcterms:modified xsi:type="dcterms:W3CDTF">2026-07-15T21:36:41Z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ies>
</file>