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catalinafonsecavelandia/Documents/MME/Anexo 8 /"/>
    </mc:Choice>
  </mc:AlternateContent>
  <xr:revisionPtr revIDLastSave="0" documentId="13_ncr:1_{8E23C051-ADDB-2C4D-B556-4167059151C4}" xr6:coauthVersionLast="47" xr6:coauthVersionMax="47" xr10:uidLastSave="{00000000-0000-0000-0000-000000000000}"/>
  <bookViews>
    <workbookView xWindow="0" yWindow="600" windowWidth="28800" windowHeight="15180" activeTab="3" xr2:uid="{3577458F-C616-45FC-9618-2840F8BB96C8}"/>
  </bookViews>
  <sheets>
    <sheet name="FORMULACIÓN INDICADOR" sheetId="1" state="hidden" r:id="rId1"/>
    <sheet name="Cuadro de control" sheetId="3" state="hidden" r:id="rId2"/>
    <sheet name="Desplegables" sheetId="2" state="hidden" r:id="rId3"/>
    <sheet name="Indicadores PES" sheetId="5" r:id="rId4"/>
    <sheet name="Indicadores PEI" sheetId="4" r:id="rId5"/>
  </sheets>
  <definedNames>
    <definedName name="_xlnm._FilterDatabase" localSheetId="4" hidden="1">'Indicadores PEI'!$A$2:$AF$9</definedName>
    <definedName name="_xlnm._FilterDatabase" localSheetId="3" hidden="1">'Indicadores PES'!$A$2:$AM$2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M31" i="1" l="1"/>
  <c r="P27" i="1"/>
  <c r="O27" i="1"/>
  <c r="N27" i="1"/>
  <c r="N26" i="1"/>
  <c r="P26" i="1"/>
  <c r="O26" i="1"/>
  <c r="N29" i="1"/>
  <c r="O29" i="1"/>
  <c r="P29" i="1"/>
  <c r="N22" i="1"/>
  <c r="O22" i="1"/>
  <c r="P22" i="1"/>
  <c r="O41" i="1"/>
  <c r="P41" i="1"/>
  <c r="O40" i="1"/>
  <c r="P40" i="1"/>
  <c r="N39" i="1"/>
  <c r="O39" i="1"/>
  <c r="P39" i="1"/>
  <c r="M25" i="1"/>
  <c r="M24" i="1"/>
  <c r="N14" i="1"/>
  <c r="O14" i="1"/>
  <c r="P14" i="1"/>
  <c r="M43" i="1"/>
  <c r="M44" i="1"/>
  <c r="M21" i="1"/>
  <c r="P20" i="1"/>
  <c r="O20" i="1"/>
  <c r="N20" i="1"/>
  <c r="M28" i="1"/>
  <c r="O18" i="1"/>
  <c r="P18" i="1"/>
  <c r="O15" i="1"/>
  <c r="P15" i="1"/>
  <c r="N16" i="1"/>
  <c r="O16" i="1"/>
  <c r="P16" i="1"/>
  <c r="O17" i="1"/>
  <c r="P17" i="1"/>
  <c r="P8" i="1"/>
  <c r="N10" i="1"/>
  <c r="O10" i="1"/>
  <c r="P10" i="1"/>
  <c r="P13" i="1"/>
  <c r="P23" i="1"/>
  <c r="P32" i="1"/>
  <c r="P35" i="1"/>
  <c r="P36" i="1"/>
  <c r="P37" i="1"/>
  <c r="P38" i="1"/>
  <c r="O6" i="1"/>
  <c r="O13" i="1"/>
  <c r="O23" i="1"/>
  <c r="O32" i="1"/>
  <c r="O35" i="1"/>
  <c r="O37" i="1"/>
  <c r="O38" i="1"/>
  <c r="N23" i="1"/>
  <c r="N33" i="1"/>
  <c r="M33" i="1"/>
  <c r="N34" i="1"/>
  <c r="N35" i="1"/>
  <c r="N37" i="1"/>
  <c r="N38" i="1"/>
  <c r="M27" i="1"/>
  <c r="M20" i="1"/>
  <c r="M26" i="1"/>
  <c r="M29" i="1"/>
  <c r="M23" i="1"/>
  <c r="M46" i="1"/>
  <c r="M45" i="1"/>
  <c r="M8" i="1"/>
  <c r="M10" i="1"/>
  <c r="M35" i="1"/>
  <c r="M39" i="1"/>
  <c r="M38" i="1"/>
  <c r="M42" i="1"/>
  <c r="M37" i="1"/>
  <c r="M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tc={E6F2D9C8-749F-4016-897E-845E0627A4A6}</author>
    <author>tc={D2107451-3B6D-4FBB-BC63-6578A3E39B4D}</author>
    <author>tc={A6AC0FED-1B56-458C-86BF-D8DB1E22F0C0}</author>
    <author>tc={D79F0B3B-66C8-441E-9606-8B5458FEE927}</author>
    <author>tc={96CA2722-8D88-4053-AEAE-25814A86E827}</author>
    <author>tc={BC311298-0A6C-4CF1-B5DF-216DB238F7F3}</author>
    <author>tc={627FA928-D2A1-4CC9-A417-E76AEF3E0D13}</author>
    <author>tc={58AF73CF-2E37-4117-8ACC-8CAE4A7D3A3F}</author>
    <author>tc={4F4FC24C-C96E-4B12-BB74-E46FDA4FD3A3}</author>
    <author>tc={59FEEBFE-221E-4FB9-BA31-4DD88BCB3947}</author>
    <author>tc={FE6C2117-3E8E-401C-93C7-13D0817FD0CC}</author>
    <author>tc={1E14E5E7-B068-4FC4-AEFD-D64534E60418}</author>
    <author>tc={140222BA-418E-4E6B-8CED-DF1107C34FD9}</author>
    <author>tc={97B0915A-05C3-49E6-8D08-46989D3E605C}</author>
    <author>tc={EF0955D3-BB63-46F0-ACFF-6638AA592A2F}</author>
    <author>tc={2C804577-03D6-4B6A-BE46-D9425DA80B20}</author>
    <author>tc={4D0EA3F5-F84A-4231-AAF0-E4269FF3B404}</author>
    <author>tc={C467B02F-F955-4578-B5A2-CDDDB41A18B0}</author>
    <author>tc={F8B61119-D8DD-44B6-B088-5259591863AA}</author>
    <author>tc={2EE27BFC-9039-45DA-A529-C10AB727F654}</author>
    <author>tc={61A9F8F3-5FD1-46F0-A71D-FD9A5F02DEED}</author>
    <author>tc={2BFD9FCF-5CFF-4DD5-B2D4-47A22E96ECF9}</author>
    <author>tc={FD00204C-229D-4300-8D62-07F3656C6468}</author>
    <author>tc={1B65B175-5142-4F09-ADB8-A40B3370D98B}</author>
    <author>tc={AB700513-D66B-42D8-8E7B-DD1B0553B3F7}</author>
    <author>tc={70E973DB-F26C-4A60-B3E4-3C7B5205E71D}</author>
    <author>tc={D7187CD5-A294-4304-89AF-B10D332D824F}</author>
    <author>tc={9D73875D-12C7-4679-8CDC-4E90541D3291}</author>
    <author>tc={E87326BC-6FFE-41F4-84EF-AB692761802E}</author>
  </authors>
  <commentList>
    <comment ref="P3" authorId="0" shapeId="0" xr:uid="{E6F2D9C8-749F-4016-897E-845E0627A4A6}">
      <text>
        <t>[Comentario encadenado]
Tu versión de Excel te permite leer este comentario encadenado; sin embargo, las ediciones que se apliquen se quitarán si el archivo se abre en una versión más reciente de Excel. Más información: https://go.microsoft.com/fwlink/?linkid=870924
Comentario:
    La meta pendiente no seria la diferencia entre 20000 y 6760 ?</t>
      </text>
    </comment>
    <comment ref="I4" authorId="1" shapeId="0" xr:uid="{D2107451-3B6D-4FBB-BC63-6578A3E39B4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El indicador solo muestra metas en 2025, esto significa que solo se enfocaran en este año? Qué se haría en 2026? </t>
      </text>
    </comment>
    <comment ref="K5" authorId="2" shapeId="0" xr:uid="{A6AC0FED-1B56-458C-86BF-D8DB1E22F0C0}">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indicador es diferente al de PND y 6G?</t>
      </text>
    </comment>
    <comment ref="I6" authorId="3" shapeId="0" xr:uid="{D79F0B3B-66C8-441E-9606-8B5458FEE927}">
      <text>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indicador de plan de acción dado que solo se espera desarrollarlo en 2024 (según metas)</t>
      </text>
    </comment>
    <comment ref="K6" authorId="4" shapeId="0" xr:uid="{96CA2722-8D88-4053-AEAE-25814A86E82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Recomendaría que el indicador hiciera referencia al producto terminado
</t>
      </text>
    </comment>
    <comment ref="I7" authorId="5" shapeId="0" xr:uid="{BC311298-0A6C-4CF1-B5DF-216DB238F7F3}">
      <text>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indicador de plan de acción dado que solo se espera desarrollarlo en 2024 (según metas)</t>
      </text>
    </comment>
    <comment ref="K7" authorId="6" shapeId="0" xr:uid="{627FA928-D2A1-4CC9-A417-E76AEF3E0D13}">
      <text>
        <t>[Comentario encadenado]
Tu versión de Excel te permite leer este comentario encadenado; sin embargo, las ediciones que se apliquen se quitarán si el archivo se abre en una versión más reciente de Excel. Más información: https://go.microsoft.com/fwlink/?linkid=870924
Comentario:
    Recomendaría que el indicador hiciera referencia al producto terminado</t>
      </text>
    </comment>
    <comment ref="K8" authorId="7" shapeId="0" xr:uid="{58AF73CF-2E37-4117-8ACC-8CAE4A7D3A3F}">
      <text>
        <t>[Comentario encadenado]
Tu versión de Excel te permite leer este comentario encadenado; sin embargo, las ediciones que se apliquen se quitarán si el archivo se abre en una versión más reciente de Excel. Más información: https://go.microsoft.com/fwlink/?linkid=870924
Comentario:
    Recomendaría que el indicador hiciera referencia al producto terminado</t>
      </text>
    </comment>
    <comment ref="K9" authorId="8" shapeId="0" xr:uid="{4F4FC24C-C96E-4B12-BB74-E46FDA4FD3A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Recomendaría que el indicador hiciera referencia al producto terminado
</t>
      </text>
    </comment>
    <comment ref="K13" authorId="9" shapeId="0" xr:uid="{59FEEBFE-221E-4FB9-BA31-4DD88BCB3947}">
      <text>
        <t>[Comentario encadenado]
Tu versión de Excel te permite leer este comentario encadenado; sin embargo, las ediciones que se apliquen se quitarán si el archivo se abre en una versión más reciente de Excel. Más información: https://go.microsoft.com/fwlink/?linkid=870924
Comentario:
    Dado que solo tiene metas 2024, podría ser PAA?</t>
      </text>
    </comment>
    <comment ref="K14" authorId="10" shapeId="0" xr:uid="{FE6C2117-3E8E-401C-93C7-13D0817FD0CC}">
      <text>
        <t>[Comentario encadenado]
Tu versión de Excel te permite leer este comentario encadenado; sin embargo, las ediciones que se apliquen se quitarán si el archivo se abre en una versión más reciente de Excel. Más información: https://go.microsoft.com/fwlink/?linkid=870924
Comentario:
    Se podría desagregar en hitos y su ponderación</t>
      </text>
    </comment>
    <comment ref="K15" authorId="11" shapeId="0" xr:uid="{1E14E5E7-B068-4FC4-AEFD-D64534E60418}">
      <text>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t>
      </text>
    </comment>
    <comment ref="K16" authorId="12" shapeId="0" xr:uid="{140222BA-418E-4E6B-8CED-DF1107C34FD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
</t>
      </text>
    </comment>
    <comment ref="K17" authorId="13" shapeId="0" xr:uid="{97B0915A-05C3-49E6-8D08-46989D3E605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
</t>
      </text>
    </comment>
    <comment ref="K18" authorId="14" shapeId="0" xr:uid="{EF0955D3-BB63-46F0-ACFF-6638AA592A2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
</t>
      </text>
    </comment>
    <comment ref="K20" authorId="15" shapeId="0" xr:uid="{2C804577-03D6-4B6A-BE46-D9425DA80B2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
</t>
      </text>
    </comment>
    <comment ref="K24" authorId="16" shapeId="0" xr:uid="{4D0EA3F5-F84A-4231-AAF0-E4269FF3B404}">
      <text>
        <t>[Comentario encadenado]
Tu versión de Excel te permite leer este comentario encadenado; sin embargo, las ediciones que se apliquen se quitarán si el archivo se abre en una versión más reciente de Excel. Más información: https://go.microsoft.com/fwlink/?linkid=870924
Comentario:
    Se pueden incluir los hitos y ponderarlos</t>
      </text>
    </comment>
    <comment ref="K25" authorId="17" shapeId="0" xr:uid="{C467B02F-F955-4578-B5A2-CDDDB41A18B0}">
      <text>
        <t>[Comentario encadenado]
Tu versión de Excel te permite leer este comentario encadenado; sin embargo, las ediciones que se apliquen se quitarán si el archivo se abre en una versión más reciente de Excel. Más información: https://go.microsoft.com/fwlink/?linkid=870924
Comentario:
    Las metas anualizadas podrían tener avances en los demás trimestres?</t>
      </text>
    </comment>
    <comment ref="K26" authorId="18" shapeId="0" xr:uid="{F8B61119-D8DD-44B6-B088-5259591863AA}">
      <text>
        <t>[Comentario encadenado]
Tu versión de Excel te permite leer este comentario encadenado; sin embargo, las ediciones que se apliquen se quitarán si el archivo se abre en una versión más reciente de Excel. Más información: https://go.microsoft.com/fwlink/?linkid=870924
Comentario:
    Si solo se tiene meta para 2024, sería un indicador de PAA?</t>
      </text>
    </comment>
    <comment ref="K27" authorId="19" shapeId="0" xr:uid="{2EE27BFC-9039-45DA-A529-C10AB727F65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Si solo se tiene meta para 2024, sería un indicador de PAA?
</t>
      </text>
    </comment>
    <comment ref="M29" authorId="20" shapeId="0" xr:uid="{61A9F8F3-5FD1-46F0-A71D-FD9A5F02DEE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los hitos del indicador, se debería indicar cuáles son esas actividades y su ponderación
Respuesta:
    La meta podría ser 100%, porque así como está expresada, el indicador sería más de producto </t>
      </text>
    </comment>
    <comment ref="K31" authorId="21" shapeId="0" xr:uid="{2BFD9FCF-5CFF-4DD5-B2D4-47A22E96ECF9}">
      <text>
        <t>[Comentario encadenado]
Tu versión de Excel te permite leer este comentario encadenado; sin embargo, las ediciones que se apliquen se quitarán si el archivo se abre en una versión más reciente de Excel. Más información: https://go.microsoft.com/fwlink/?linkid=870924
Comentario:
    ¿Esta sería la meta más importante del cuatrienio?</t>
      </text>
    </comment>
    <comment ref="M31" authorId="22" shapeId="0" xr:uid="{FD00204C-229D-4300-8D62-07F3656C6468}">
      <text>
        <t>[Comentario encadenado]
Tu versión de Excel te permite leer este comentario encadenado; sin embargo, las ediciones que se apliquen se quitarán si el archivo se abre en una versión más reciente de Excel. Más información: https://go.microsoft.com/fwlink/?linkid=870924
Comentario:
    En los hitos del indicador, se debería indicar cuáles son esas actividades y su ponderación</t>
      </text>
    </comment>
    <comment ref="K32" authorId="23" shapeId="0" xr:uid="{1B65B175-5142-4F09-ADB8-A40B3370D98B}">
      <text>
        <t>[Comentario encadenado]
Tu versión de Excel te permite leer este comentario encadenado; sin embargo, las ediciones que se apliquen se quitarán si el archivo se abre en una versión más reciente de Excel. Más información: https://go.microsoft.com/fwlink/?linkid=870924
Comentario:
    ¿Esta sería la meta más importante de la prioridad?</t>
      </text>
    </comment>
    <comment ref="I34" authorId="24" shapeId="0" xr:uid="{AB700513-D66B-42D8-8E7B-DD1B0553B3F7}">
      <text>
        <t>[Comentario encadenado]
Tu versión de Excel te permite leer este comentario encadenado; sin embargo, las ediciones que se apliquen se quitarán si el archivo se abre en una versión más reciente de Excel. Más información: https://go.microsoft.com/fwlink/?linkid=870924
Comentario:
    ¿La gran meta del cuatrienio es generar la reglamentación en este tema?</t>
      </text>
    </comment>
    <comment ref="K34" authorId="25" shapeId="0" xr:uid="{70E973DB-F26C-4A60-B3E4-3C7B5205E71D}">
      <text>
        <t>[Comentario encadenado]
Tu versión de Excel te permite leer este comentario encadenado; sin embargo, las ediciones que se apliquen se quitarán si el archivo se abre en una versión más reciente de Excel. Más información: https://go.microsoft.com/fwlink/?linkid=870924
Comentario:
    Número de documentos elaborados para la reglamentación xxx</t>
      </text>
    </comment>
    <comment ref="K40" authorId="26" shapeId="0" xr:uid="{D7187CD5-A294-4304-89AF-B10D332D824F}">
      <text>
        <t>[Comentario encadenado]
Tu versión de Excel te permite leer este comentario encadenado; sin embargo, las ediciones que se apliquen se quitarán si el archivo se abre en una versión más reciente de Excel. Más información: https://go.microsoft.com/fwlink/?linkid=870924
Comentario:
    Dado que no se tienen claras las metas de los otros años, se debería modificar el indicador</t>
      </text>
    </comment>
    <comment ref="N40" authorId="27" shapeId="0" xr:uid="{9D73875D-12C7-4679-8CDC-4E90541D3291}">
      <text>
        <t>[Comentario encadenado]
Tu versión de Excel te permite leer este comentario encadenado; sin embargo, las ediciones que se apliquen se quitarán si el archivo se abre en una versión más reciente de Excel. Más información: https://go.microsoft.com/fwlink/?linkid=870924
Comentario:
    Dado que la meta es solo para 2024, podría ser parte del PAA y no del PES</t>
      </text>
    </comment>
    <comment ref="K41" authorId="28" shapeId="0" xr:uid="{E87326BC-6FFE-41F4-84EF-AB692761802E}">
      <text>
        <t>[Comentario encadenado]
Tu versión de Excel te permite leer este comentario encadenado; sin embargo, las ediciones que se apliquen se quitarán si el archivo se abre en una versión más reciente de Excel. Más información: https://go.microsoft.com/fwlink/?linkid=870924
Comentario:
    Dado que no se tienen claras las metas de los otros años, se debería modificar el indicador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tc={D1D7B096-E393-4149-945E-7474A266493D}</author>
  </authors>
  <commentList>
    <comment ref="AM18" authorId="0" shapeId="0" xr:uid="{D1D7B096-E393-4149-945E-7474A266493D}">
      <text>
        <t>[Comentario encadenado]
Tu versión de Excel te permite leer este comentario encadenado; sin embargo, las ediciones que se apliquen se quitarán si el archivo se abre en una versión más reciente de Excel. Más información: https://go.microsoft.com/fwlink/?linkid=870924
Comentario:
    Según el reporte enviado por Anllela el avance cuantitativo esta en un 90%</t>
      </text>
    </comment>
  </commentList>
</comments>
</file>

<file path=xl/sharedStrings.xml><?xml version="1.0" encoding="utf-8"?>
<sst xmlns="http://schemas.openxmlformats.org/spreadsheetml/2006/main" count="1913" uniqueCount="711">
  <si>
    <t>ALINEACIÓN ESTRATÉGICA</t>
  </si>
  <si>
    <t>FORMULACIÓN INDICADOR</t>
  </si>
  <si>
    <t>SEGUIMIENTO TRIMESTRAL 2024</t>
  </si>
  <si>
    <t>SEGUIMIENTO TRIMESTRAL 2025</t>
  </si>
  <si>
    <t>SEGUIMIENTO TRIMESTRAL 2026</t>
  </si>
  <si>
    <t>PIVOTE</t>
  </si>
  <si>
    <t>COMPONENTE PND</t>
  </si>
  <si>
    <t>TEMA</t>
  </si>
  <si>
    <t>EJE ESTRATÉGICO</t>
  </si>
  <si>
    <t>RESULTADO</t>
  </si>
  <si>
    <t>PRIORIDAD</t>
  </si>
  <si>
    <t xml:space="preserve">IMPORTANCIA DEL DESARROLLO  DE LA PRIORIDAD </t>
  </si>
  <si>
    <t>TIPO DE INDICADOR</t>
  </si>
  <si>
    <t xml:space="preserve">INDICADOR </t>
  </si>
  <si>
    <t>TIPO DE INDICADOR2</t>
  </si>
  <si>
    <t>FÓRMULA DE CÁLCULO DEL INDICADOR</t>
  </si>
  <si>
    <t>UNIDAD DE MEDIDA</t>
  </si>
  <si>
    <t>META CUATRIENIO</t>
  </si>
  <si>
    <t>META 2024</t>
  </si>
  <si>
    <t>META 2025</t>
  </si>
  <si>
    <t>META 2026</t>
  </si>
  <si>
    <t>NATURALEZA DEL INDICADOR</t>
  </si>
  <si>
    <t xml:space="preserve">ÁREA/ENTIDAD QUE REPORTA </t>
  </si>
  <si>
    <t>PERSONA RESPONSABLE DEL REPORTE</t>
  </si>
  <si>
    <t xml:space="preserve">CORREO DEL RESPONSABLE </t>
  </si>
  <si>
    <t>META 2024 
MARZO</t>
  </si>
  <si>
    <t>META 2024
JUNIO</t>
  </si>
  <si>
    <t>META 2024
SEPTIEMBRE</t>
  </si>
  <si>
    <t>META 2024
DICIEMBRE</t>
  </si>
  <si>
    <t>META 2025
MARZO</t>
  </si>
  <si>
    <t>META 2025
JUNIO</t>
  </si>
  <si>
    <t>META 2025
SEPTIEMBRE</t>
  </si>
  <si>
    <t>META 2025
DICIEMBRE</t>
  </si>
  <si>
    <t>META 2026
MARZO</t>
  </si>
  <si>
    <t>META 2026
JUNIO</t>
  </si>
  <si>
    <t>META 2026
SEPTIEMBRE</t>
  </si>
  <si>
    <t>META 2026
DICIEMBRE</t>
  </si>
  <si>
    <t>COMENTARIOS GENERALES</t>
  </si>
  <si>
    <t>Energía</t>
  </si>
  <si>
    <t>Cierre de brechas energéticas</t>
  </si>
  <si>
    <t xml:space="preserve">Comunidades Energéticas </t>
  </si>
  <si>
    <t>1.1 Plan 6 Gigas</t>
  </si>
  <si>
    <t>1.1.1 Democratizar la generación, distribución y comercialización de energía a partir de fuentes FNCER.</t>
  </si>
  <si>
    <t>Comunidades energéticas y Techos solares</t>
  </si>
  <si>
    <t>Las Comunidades Energéticas son un abrazo colectivo para organizarnos y unidos crear la Energía del Cambio.
Los usuarios o potenciales usuarios de servicios energéticos podrán constituir Comunidades Energéticas para generar, comercializar o usar eficientemente la energía a través del uso de fuentes no convencionales de energía renovables -(FNCER)-, combustibles renovables y recursos energéticos distribuidos.</t>
  </si>
  <si>
    <t>Resultado</t>
  </si>
  <si>
    <t>Comunidades energéticas consolidadas</t>
  </si>
  <si>
    <t>Principal</t>
  </si>
  <si>
    <t>Comunidades energeticas registradas en el Registro Unico de Comunidades</t>
  </si>
  <si>
    <t>Número</t>
  </si>
  <si>
    <t>Pte</t>
  </si>
  <si>
    <t>Acumulativo</t>
  </si>
  <si>
    <t>Viceministerio de energia</t>
  </si>
  <si>
    <t xml:space="preserve">Mauricio Rey </t>
  </si>
  <si>
    <t xml:space="preserve">nmrey@minenergia.gov.co
</t>
  </si>
  <si>
    <t>¿La meta de 2026 (columna P) no corresponderìa con las 20.000 que se muestran en la columna AF?</t>
  </si>
  <si>
    <t>Cobertura de Energía</t>
  </si>
  <si>
    <t>Costos de la energía y Modernización del Sector Eléctrico</t>
  </si>
  <si>
    <t>Durante los últimos periodos, se ha evidenciado un incremento constante en el valor de la factura que están pagando los usuarios del servicio de energía eléctrica, por lo cual se considera necesario buscar alternativas para que se pueda reducir el valor que se les factura por la prestación del servicio</t>
  </si>
  <si>
    <t xml:space="preserve">Porcentaje de disminución de la factura de energía eléctrica. </t>
  </si>
  <si>
    <t>Porcentaje</t>
  </si>
  <si>
    <t>Juan Carlos Bedoya</t>
  </si>
  <si>
    <t>jcbedoya@minenergia.gov.co</t>
  </si>
  <si>
    <t>Estaría pendiente incluir la fórmula de cálculo del indicador y ajustar las metas, ya que en la columa P se dice que se espera reducir en un 5%, pero en el seguimiento 2024, la meta está pendiente. No sería la misma de 5% distribuida en los trimestres? 
No es claro por qué las metas trimestrales de 2025 incluyen todas las metas del cuatrienio</t>
  </si>
  <si>
    <t>Generación de energía a partir de Fuentes No Convencionales de Energía Renovable (FNCER)</t>
  </si>
  <si>
    <t>FNCER</t>
  </si>
  <si>
    <t>Proyectos FNCER a gran escala</t>
  </si>
  <si>
    <t xml:space="preserve"> El Gobierno Nacional ha planteado la meta estratégica de adicionar 6GW de fuentes no convencionales de energía renovable (FNCER) para 2026. Si bien actualmente existen proyectos con conexión asignada suficientes para cubrir dicha meta, se ha observado que éstos no entran en operación comercial de forma oportuna. La entrada oportuna en operación de los proyectos de FNCER es fundamental para avanzar en la TEJ. Es necesario identificar las principales causas de retraso de los proyectos FNCER, y contar con una estrategia que monitoree, alerte y gestione los riesgos para la entrada en operación de los proyectos con conexión asignada, de manera que puedan mitigarse dichos retrasos y alcanzarse la meta.</t>
  </si>
  <si>
    <t>Capacidad FNCER adicionada desde agosto de 2022 (en pruebas u operación) conectadas al sistema interconectado nacional.</t>
  </si>
  <si>
    <r>
      <t xml:space="preserve">Agregado de los proyectos FNCER en operación y pruebas desde el inicio de gobierno (agosto 2022) </t>
    </r>
    <r>
      <rPr>
        <sz val="10"/>
        <color rgb="FFFF0000"/>
        <rFont val="Aptos Narrow"/>
        <family val="2"/>
      </rPr>
      <t>hasta la fecha</t>
    </r>
  </si>
  <si>
    <t>MW</t>
  </si>
  <si>
    <t>Rosana Buelvas</t>
  </si>
  <si>
    <t xml:space="preserve">rbbuelvas@minenergia.gov.co
</t>
  </si>
  <si>
    <t xml:space="preserve">1500 MW </t>
  </si>
  <si>
    <t>1900 MW</t>
  </si>
  <si>
    <t>2800 MW</t>
  </si>
  <si>
    <t>5300 MW</t>
  </si>
  <si>
    <t xml:space="preserve">Revisar el término "hasta la fecha" de la fórmula de cálculo para que sea un poco más preciso. 
</t>
  </si>
  <si>
    <t>Diversificación productiva asociada a las actividades extractivas</t>
  </si>
  <si>
    <t>Descarbonización del sector transporte</t>
  </si>
  <si>
    <t>1.2 Eficiencia Energética</t>
  </si>
  <si>
    <t xml:space="preserve">1.1.2 Reducir los gigavatios hora por acciones de eficiencia energética </t>
  </si>
  <si>
    <t>Electromovilidad y Reconversión vehicular</t>
  </si>
  <si>
    <t>La demanda nacional energética ubica al sector transporte terrestre carretero como el mayor consumidor de energía del país, con un 44% de la demanda total nacional al 2021 de los cuales más del 90% son combustibles fósiles de acuerdo al Balance Energético Colombiano (BECO) de la Unidad Nacional de Planeación Minero Energética (UPME) (UPME, 2021).  Así, el sector transporte es clave para lograr la descarbonización de la matriz energética Colombiana. Por tanto, se debe impulsar la  movilidad eléctrica o electromovilidad, como la estrategía principal a nivel mundial para el dicho sector. 
Con esta estrategia se busca (i) disminuir el consumo de gasolina y diesel del sector transporte, (ii) disminuir las emisiones de efecto invernadero, (iii) disminuir las importaciones de derivados del crudo para suplir la demanda actual y proyectada, (iv) potencializar la cadena de valor de la electromovilidad mediante la reindustrialización y el fomento de la industría nacional de vehículos y autopartes, en consecuencia, la generación de nuevas fuentes de empleo, competencias y la reconversión laboral y productiva, y finalmente como resultado, aportar a la descarbonición de la matriz energética.</t>
  </si>
  <si>
    <t>Porcentaje de avances en la construcción del  análisis de impacto normativo (AIN) de retrofit siguiendo la metodología del DNP.</t>
  </si>
  <si>
    <t>Número de avances en la construcción del análisis de impacto normativo AIN/Análisis de impacto normativo final X 100</t>
  </si>
  <si>
    <t>Anualizado</t>
  </si>
  <si>
    <t>Ana María Orozco</t>
  </si>
  <si>
    <t xml:space="preserve">Porcentaje de estructuración del proyecto "Movimiento pacífico: Transitando hacia la movilidad eléctrica, sostenible y productiva del transporte fluvial en el Pacífico" </t>
  </si>
  <si>
    <t xml:space="preserve">Secundario </t>
  </si>
  <si>
    <t>Número de avances en la estructuración del proyecto/Proyecto Movimiento Pacífico X 100</t>
  </si>
  <si>
    <t>Sin definir</t>
  </si>
  <si>
    <t>Viceministerio de Minas</t>
  </si>
  <si>
    <t>Gestión</t>
  </si>
  <si>
    <t>Porcentaje de avances en la creación de línea de crédito para electromovilidad (ascenso tecnológico / vehículos eléctricos nuevos) con MinHacienda</t>
  </si>
  <si>
    <t>Número de avances en la creación de línea de crédito para electromovilidad/ Línea de crédito para electromovilidad consolidada X100</t>
  </si>
  <si>
    <t>Producto</t>
  </si>
  <si>
    <t>Expedición de la regulación para el aumento de  en ventas y retrofit de vehículos eléctricos, híbridos y retrofit</t>
  </si>
  <si>
    <t>Sumatoria de expedición de la regulación para el aumento de en ventas y retrofit de vehículos eléctricos, híbridos y retrofit</t>
  </si>
  <si>
    <t>Fomento a la industria fotovoltaica</t>
  </si>
  <si>
    <t xml:space="preserve"> Diversificación productiva asociada a las actividades extractivas </t>
  </si>
  <si>
    <t>Eficiencia Energética y Electromovilidad</t>
  </si>
  <si>
    <t> </t>
  </si>
  <si>
    <t>Número de proyectos de electromovilidad para diversos modos de transporte implementados</t>
  </si>
  <si>
    <t>Pendiente incluir las metas para el seguimiento trimestral de 2025 y 2026</t>
  </si>
  <si>
    <t>Porcentaje de avance en la implementación de proyecto de comunidades energéticas basadas en fuentes hídricas</t>
  </si>
  <si>
    <r>
      <t xml:space="preserve">Porcentaje de avance en la implementacón del proyecto de comunidades energéticas basadas en fuentes hídricas a partir de los siguientes hitos: </t>
    </r>
    <r>
      <rPr>
        <b/>
        <sz val="10"/>
        <rFont val="Aptos Narrow"/>
        <family val="2"/>
      </rPr>
      <t xml:space="preserve">Hito 1: </t>
    </r>
    <r>
      <rPr>
        <sz val="10"/>
        <rFont val="Aptos Narrow"/>
        <family val="2"/>
      </rPr>
      <t>Definir comunidades en ZNI, en la cuenta del San Juan para instalación de turbinas para autogeneración eléctrica - Ruta eléctrica</t>
    </r>
    <r>
      <rPr>
        <b/>
        <sz val="10"/>
        <color rgb="FFFF0000"/>
        <rFont val="Aptos Narrow"/>
        <family val="2"/>
      </rPr>
      <t xml:space="preserve"> (x%)</t>
    </r>
    <r>
      <rPr>
        <sz val="10"/>
        <rFont val="Aptos Narrow"/>
        <family val="2"/>
      </rPr>
      <t xml:space="preserve">
</t>
    </r>
    <r>
      <rPr>
        <b/>
        <sz val="10"/>
        <rFont val="Aptos Narrow"/>
        <family val="2"/>
      </rPr>
      <t xml:space="preserve">Hito 2: </t>
    </r>
    <r>
      <rPr>
        <sz val="10"/>
        <rFont val="Aptos Narrow"/>
        <family val="2"/>
      </rPr>
      <t xml:space="preserve"> Realizar modelado y caracterización de energía (demanda de hogares + proyección para productividad + demanda de embarcaciones eléctricas eLanchas) </t>
    </r>
    <r>
      <rPr>
        <b/>
        <sz val="10"/>
        <color rgb="FFFF0000"/>
        <rFont val="Aptos Narrow"/>
        <family val="2"/>
      </rPr>
      <t>(x%)</t>
    </r>
    <r>
      <rPr>
        <sz val="10"/>
        <rFont val="Aptos Narrow"/>
        <family val="2"/>
      </rPr>
      <t xml:space="preserve">
</t>
    </r>
    <r>
      <rPr>
        <b/>
        <sz val="10"/>
        <rFont val="Aptos Narrow"/>
        <family val="2"/>
      </rPr>
      <t>Hito 3:</t>
    </r>
    <r>
      <rPr>
        <sz val="10"/>
        <rFont val="Aptos Narrow"/>
        <family val="2"/>
      </rPr>
      <t xml:space="preserve"> Realizar la estructuración técnica, financiera y socioambiental del proyecto y Generar el Plan de Implementación de las soluciones de ingeniería del proyecto .</t>
    </r>
    <r>
      <rPr>
        <b/>
        <sz val="10"/>
        <color rgb="FFFF0000"/>
        <rFont val="Aptos Narrow"/>
        <family val="2"/>
      </rPr>
      <t>(x%)</t>
    </r>
  </si>
  <si>
    <t xml:space="preserve">Pendiente incluir la ponderación de los hitos registrados en la fórmula de cálculo, así como las metas para el seguimiento trimestral de 2024, 2025 y 2026 </t>
  </si>
  <si>
    <t>Minería</t>
  </si>
  <si>
    <t>Normativa minera</t>
  </si>
  <si>
    <t>2.1 Política Minera para el cambio</t>
  </si>
  <si>
    <t>2.1.1 Implementar una nueva visión y planificación de la minería en el país que promueva el aprovechamiento de los recursos minerales respetando las condiciones ambientales y sociales del territorio y fomentando una economía productiva.</t>
  </si>
  <si>
    <t>Nuevo marco regulatorio para la minería</t>
  </si>
  <si>
    <t xml:space="preserve">Transformar el marco regulatorio para el desarrollo de la actividad minera en Colombia, de conformidad con los lineamientos trazados en el Programa de Gobierno "Colombia potencia mundial de la vida" y el Plan Nacional de Desarrollo 2022-2026. Teniendo en cuenta los siguientes pilares:
1. Planificación de la actividad minera, teniendo en cuenta determinantes ambientales, sociales y culturales.  
2, Desarrollo de la actividad minera en condiciones de garantía de derechos humanos y ambientales.
3. Administración soberana de los minerales yacentes en el territorio nacional.
4. Tránsito de una economía extractivista a una productiva y diversificada.
5. Protección y fomento para la minería de pequeña escala y minería artesanal.
6. Aprovechamiento de minerales estratégicos como vehiculo para avanzar en los procesos de TEJ, reindustrialización, construcción de infraestructura y desarrollo agrícola.
7. Robustecimiento de la capacidad del Estado para el seguimiento, control y fiscalización de proyectos mineros.
</t>
  </si>
  <si>
    <t>Realización de consultas previas con comunidades indígenas, negras y ROM, en el marco del proyecto de la nueva Ley Minero</t>
  </si>
  <si>
    <t>Sumatoria de consultas previas realizadas con comunidades indígenas, negras y ROM.</t>
  </si>
  <si>
    <t>Marcela Moreno</t>
  </si>
  <si>
    <t>Porcentaje de acciones para la implementación de la Ley Minera</t>
  </si>
  <si>
    <t>Número de avances de acciones para la implementación de la Ley Minera/Total de acciones para la implementación de la Ley Minera X 100</t>
  </si>
  <si>
    <t>Decreto Distritos Mineros Especiales para la Diversificación Productiva DMEDP</t>
  </si>
  <si>
    <t>Sumatoria de Decretos Distritos Mineros Especiales para la Diversificación Productiva DMEDP firmados</t>
  </si>
  <si>
    <t>´1</t>
  </si>
  <si>
    <t xml:space="preserve"> Expedición de Decreto de Cierre de Minas</t>
  </si>
  <si>
    <t>Sumatoria de decretos de cierre de minas expedidos</t>
  </si>
  <si>
    <t>Texto de Política Minero Ambiental para comentarios</t>
  </si>
  <si>
    <t>Sumatorio de textos de la Política  Minero Ambiental para comentarios generados y socializados en terrotorio</t>
  </si>
  <si>
    <t>Porcentaje de avance en el Plan Nacional de Desarrollo Minero</t>
  </si>
  <si>
    <t>Número de avances en las fases del desarollo del PNDM/PNDM primera versión X 100</t>
  </si>
  <si>
    <t>Porcentaje de avance de cumplimiento de órdenes del Consejo de Estado Sentencia Ventanilla Minera</t>
  </si>
  <si>
    <t>100&amp;</t>
  </si>
  <si>
    <t xml:space="preserve">Número de sentencias estructurales para el sector minero </t>
  </si>
  <si>
    <t>Número de sentencias estructurales del sector minero para el sector minero establecidas</t>
  </si>
  <si>
    <t>Empresa Pública para el Sector Minero</t>
  </si>
  <si>
    <t>Para la transformación de la Minería del Pais, se propone la creación de una empresa estatal minera cuyo objetivo es garantizar una minería sostenible, responsable y productiva. Entre las funciones clave de la empresa se encuentran la gestión de bienes revertidos al Estado, el fomento de la formalización de la pequeña y mediana minería, la comercialización de minerales estratégicos como el oro para abastecer el mercado local, y el impulso a cadenas de joyería limpia.</t>
  </si>
  <si>
    <t>Porcentaje de avance en la consolidación de la empresa pública del sector minero con estructura orgánica y presupuesto</t>
  </si>
  <si>
    <t>MME / VM</t>
  </si>
  <si>
    <t>Ivan Montenegro</t>
  </si>
  <si>
    <t>imontenegro@minenergia.gov.co</t>
  </si>
  <si>
    <t xml:space="preserve">Si el indicador es acumulado, las metas del cuatrienio deberían serlo: 20%- 90%-100%. 
Se recomienda incluir 2 o 3 hitos generales y su ponderación en la fórmula de cálculo. 
Se recomienda que las metas de seguimiento trimestral no queden solamente en diciembre (Si es posible) </t>
  </si>
  <si>
    <t>Porcentaje de avance en la participación de los debates y audiencias públicas en el Congreso de la República</t>
  </si>
  <si>
    <t>No se recomienda como indicador PES</t>
  </si>
  <si>
    <t>Conocimiento Geocientífico</t>
  </si>
  <si>
    <t>2.2 Minería productiva y sostenible</t>
  </si>
  <si>
    <t>2.2.1 Aprovechar los recursos minerales para la industria local, la transición energética, el desarrollo agrícola, la infraestructura pública y la diversificación productiva.</t>
  </si>
  <si>
    <t>Plan Nacional de Conocimiento Geocientífico</t>
  </si>
  <si>
    <t>El Plan Nacional de Desarrollo 2022 - 2026, Colombia, Potencia Mundial de la Vida, establece una serie de metas asociadas con el conocimiento geocientífico como: a) Incrementar la inversión en investigación y desarrollo (I+D) en geociencias en un 20% para el año 2026, b) fortalecer la capacidad institucional del Servicio Geológico Colombiano (SGC) para generar y difundir el conocimiento geocientífico, c) generar conocimiento geocientífico relevante para la toma de decisiones en políticas públicas d) promover el uso del conocimiento geocientífico en el sector privado para el desarrollo sostenible, d) sensibilizar a la sociedad sobre la importancia del conocimiento geocientífico para el desarrollo del país. Además, los pilares fundamentales de este plan son; agua, territorio, energía, recursos minerales, ciencia y tecnología.</t>
  </si>
  <si>
    <t>Plan Nacional de Conocimiento Geocientífico formulado</t>
  </si>
  <si>
    <t>Un (1) Plan Nacional de Conocimiento Geocientífico Formulado</t>
  </si>
  <si>
    <t>MME / SGC</t>
  </si>
  <si>
    <t>John Londoño 
Elias Pinto</t>
  </si>
  <si>
    <t xml:space="preserve">jglondono@minenergia.gov.co
epinto@minenergia.gov.co
</t>
  </si>
  <si>
    <t>% avance de implementación del Plan Nacional de Conocimiento Geocientífico</t>
  </si>
  <si>
    <t>Se podría dejar el indicador como porcentaje de avance en la formulación e implementación del PNCG y en la fórmula de cálculo, definir hitos con su ponderación. Así, el 2024 tendría metas relacionadas con el hito 1: formulación. 
Si el indicador es acumulado, debería reflejar eso en las metas: 0- 50%-100%</t>
  </si>
  <si>
    <t>Distritos mineros/Reconversión Productiva</t>
  </si>
  <si>
    <t>Distritos Mineros y Formalización</t>
  </si>
  <si>
    <t>Para mitigar esta problemática, se ha dispuesto dentro del Plan Nacional de Desarrollo 2022 – 2026 “Colombia Potencia Mundial de la Vida”, acciones para lograr un equilibrio entre el desarrollo minero, la sostenibilidad ambiental y los derechos de las comunidades locales. Para cumplir con esta apuesta, se propone la creación de distritos mineros especiales para la diversificación,  con el objetivo de promover el desarrollo de actividades productivas que permitan aprovechar las vocaciones de los diferentes territorios, avanzar hacia la formalización de las empresas más pequeñas y lograr el aprovechamiento de minerales estratégicos. 
Como se menciona dentro de la delimitación de los distritos mineros, es importante el componente de Formalización Minera, por ello el Gobierno impulsará estrategias para mejorar la implementación de los mecanismos técnicos, jurídicos, ambientales y empresariales para los procesos de formalización, mediante la reglamentación de la Ley 2250 de 2022 que permita el acceso a la formalización de la pequeña minería de manera ágil y diferenciada. Adicionalmente se propone la estrategia de reconversión laboral y diversificación productiva con un enfoque territorial de los mineros de pequeña escala, teniendo en cuenta factores como el cuidado del agua y el cambio climático.</t>
  </si>
  <si>
    <t xml:space="preserve">Delimitación de Distritos Mineros para la diversificación productiva en zonas de alta presencia de minería ilegal con acciones de formalización </t>
  </si>
  <si>
    <t>Número de distritos mineros delimitados y reglamentados para la diversificación productiva en zonas de alta presencia de minería ilegal con acciones de formalización</t>
  </si>
  <si>
    <t>MME/ DFM</t>
  </si>
  <si>
    <t>Jenny Marcela Rodríguez Cañon</t>
  </si>
  <si>
    <t>jmrodriguezc@minenergia.gov.co</t>
  </si>
  <si>
    <t>ok</t>
  </si>
  <si>
    <t>Medir  la efectividad de los DMEPLDP en el desarrollo de alternativas de reconversión productiva.</t>
  </si>
  <si>
    <t>Cantidad de Mineros que cambiaron su actividad</t>
  </si>
  <si>
    <t>Dado que solo tiene meta 2024 recomendaría que fuera PAA y no PES</t>
  </si>
  <si>
    <t>Mejorar la administración de la actividad minera mediante la formalización de mineros y la actualización de registros</t>
  </si>
  <si>
    <t>Número de Mineros formalizados / Mineros Informales Identif en la Caracterización</t>
  </si>
  <si>
    <t xml:space="preserve">Distritos Mineros y Reindustrialización </t>
  </si>
  <si>
    <t xml:space="preserve">En esa lucha contra el cambio climático, el Gobierno propone impulsar alternativas de diversificación productiva en áreas dependientes de actividades extractivas sobre todo de carbón térmico en los departamentos del Cesar y la Guajira. Según el estudio realizado por el Ministerio de Minas y Energía (MME), se estima que el carbón podría salir de la industria debido a los crecientes costos relativos de uso generados por la entrada en vigor del impuesto al carbono y de la generación de electricidad en 2035. 
De acuerdo con lo anterior, el escenario calculado establece una reducción del 55% en las exportaciones de carbón en 2030 . 
Por lo anterior, se hace necesario realizar un proceso paulatino de transición de las termoeléctricas que permita avanzar en la descarbonización y además promover paralelamente la reconversión laboral de los trabajadores de ese sector de la minería. 
</t>
  </si>
  <si>
    <t>Delimitación de Distritos Mineros para la diversificación productiva en zonas de gran minería con acciones de reindustrialización</t>
  </si>
  <si>
    <t>Número de distritos mineros delimitados y reglamentados para la diversificación productiva en zonas de gran minería con acciones de reindustrialización</t>
  </si>
  <si>
    <t>MME / DME / DFM</t>
  </si>
  <si>
    <t>Felipe Corral
Catalina Caro</t>
  </si>
  <si>
    <t>facorral@minenergia.gov.co
ccaro@minenergia.gov.co</t>
  </si>
  <si>
    <t>Avance en las acciones de reindustrialización relacionadas con los Distritos Mineros</t>
  </si>
  <si>
    <t>Porcentaje de avance en las acciones de reindustrialización relacionadas con los Distritos Mineros</t>
  </si>
  <si>
    <t xml:space="preserve">Si va a ser un indicador de gestión, las metas deberían ser en porcentaje. En la fórmula de cálculo se pueden establecer hitos y su ponderación. </t>
  </si>
  <si>
    <t>Hidrocarburos</t>
  </si>
  <si>
    <t>Seguridad y confiabilidad energética</t>
  </si>
  <si>
    <t>Eficiencia-recobro mejorado</t>
  </si>
  <si>
    <t>3.1 Gestión de Recursos y Reservas</t>
  </si>
  <si>
    <t>3.1.1 Incrementar las reservas de hidrocarburos en el país.</t>
  </si>
  <si>
    <t>Incorporar reservas de hidrocarburos
--&gt;Gestión operativa (Recobro mejorado, Liga B, Poliductos)                             
--&gt;Gestión social (Reactivar y prevenir contratos suspendidos)</t>
  </si>
  <si>
    <t>En el maco de la linea de gobierno de no firmar nuevos contratos de exploración de hidocaburos; mejorar la gestión operativa de los contractos actuales (exploración y producción) y la gestión social para asegurar la continuidad o reactivación de contratos suspendidos, se vuelve fundamental  para la sobenia energetica del pais, y para garantizar los recursos economicos necesarios en el financiamiento la Transición Energética Justa</t>
  </si>
  <si>
    <t>SIN DEFINIR</t>
  </si>
  <si>
    <t>Nuevos energéticos</t>
  </si>
  <si>
    <t>3.2 Exploración Energética / Nuevos energéticos</t>
  </si>
  <si>
    <t>3.2.1 Aumentar las exploraciones/explotación de nuevos energéticos para la diversificación de la matriz energética</t>
  </si>
  <si>
    <t>Hidrógeno</t>
  </si>
  <si>
    <t>El hidrógeno como combustible limpio y versátil, ofrece una alternativa viable a los combustibles fósiles, contribuyendo a la descarbonización de la economía y al cumplimiento de las metas climáticas propuestas por el Gobierno Nacional, por lo anterior el desarrollo de un marco normativo y un modelo de negocio nacional claro, es fundamental para impulsar este nuevo energético de manera progresvia en la transición de la matriz energetica tanto electrica como termica hacia una matriz limpia y eficiente.</t>
  </si>
  <si>
    <t>Expedición de marco normativo para la habilitación de la demanda, oferta y exportación del hirdógeno verde</t>
  </si>
  <si>
    <t>Número de documentos normativos de hidrógeno verde expedidos</t>
  </si>
  <si>
    <t>DEE</t>
  </si>
  <si>
    <t xml:space="preserve">Juan Camilo Zapata </t>
  </si>
  <si>
    <t>jczapata@minenergia.gov.co</t>
  </si>
  <si>
    <t>Geotermia</t>
  </si>
  <si>
    <t xml:space="preserve">La geotermia ofrece una serie de ventajas significativas, desde su disponibilidad constante hasta su baja emisión de gases de efecto invernadero. Sin embargo, para que esta fuente de energía alcance su máximo impacto, es crucial establecer un mercado definido y estructurado, atractivo para el pais contemplando a las comunidades y haicendo participe a empresas públicas. Esto implica crear un marco regulatorio adecuado, fomentar la inversión en investigación y desarrollo, entre otros. Al desarrollar un mercado de negocio claro para la geotermia, no solo estamos impulsando la transición hacia un futuro más sostenible y libre de carbono, sino también creando oportunidades económicas y de empleo en industrias relacionadas. </t>
  </si>
  <si>
    <t xml:space="preserve">Actos administrativos expedidos para la primera ronda de asignación de áreas </t>
  </si>
  <si>
    <t xml:space="preserve">Número de actos administrativos expedidos para la primera ronda de asignación de áreas </t>
  </si>
  <si>
    <t xml:space="preserve">Número </t>
  </si>
  <si>
    <t>DH</t>
  </si>
  <si>
    <t xml:space="preserve">Lina Franco </t>
  </si>
  <si>
    <t>lbfranco@minenergia.gov.co</t>
  </si>
  <si>
    <t>Pendiente definir las metas del cuatrienio y las metas para el seguimiento trimestral por año. 
En el informe de marzo, se muestra que dentro de las metas 2024 está Generar 700 kWhr de energía eléctrica a través de geotermia. No se podría pensar en que el indicador PES sea este pero con metas del cuatrienio?
Consolidar la información técnica de las zonas con potencial geotérmico (algo que tenga que ver con esto?)</t>
  </si>
  <si>
    <t>Eólica offshore</t>
  </si>
  <si>
    <t xml:space="preserve">En materia de eólica costa afuera, se espera continuar con la primera ronda de asignación de áreas para la generación de energía electrica en el caribe central, la cual administrará la Agencia Nacional de Hidrocarburos acorde con el acuerdo interadministrativo ANH-DIMAR 314 de 2023 y la resolución 40712; lo anterior con el objetivo de desarrollar, integrar e incentivar esta nueva tecnología dentro de la matriz energética del pais. </t>
  </si>
  <si>
    <t>Habilitación de empresas para el primer proceso competitivo de asignación de áreas para la genración de energía electrica a partir de tecnologias de eólica offshore</t>
  </si>
  <si>
    <t>Asignar entre 1 a 3 GW  de porducción de energía electrica a partir de Eólica Offshore</t>
  </si>
  <si>
    <t>Capacidad asignada</t>
  </si>
  <si>
    <t>OARE</t>
  </si>
  <si>
    <t>Ingrid Amaya</t>
  </si>
  <si>
    <t>ijamaya@minenergia.gov.co</t>
  </si>
  <si>
    <t>No es clara la relación entre el nombre del indicador y la fórmula de cálculo. Si el indicador se mide en capacidad asignada entonces su unidad de medida es número o MW y no serìa de gestiòn sino de resultado y/o producto. 
Pendiente definir las metas de seguimiento trimestral por cuatrienio</t>
  </si>
  <si>
    <t>Bioenergía: biogas y biodigestores</t>
  </si>
  <si>
    <t>El biogás desempeña un papel crucial en el desarrollo de la transición energética hacia un futuro más sostenible y libre de carbono. Esta fuente de energía renovable se produce a partir de materia orgánica, como residuos agrícolas, estiércol, desechos alimentarios y aguas residuales, lo que no solo ayuda a reducir la contaminación y mitigar el cambio climático al evitar la liberación de metano, sino que también proporciona una fuente de energía limpia y confiable. Además, el biogás puede utilizarse de diversas maneras, desde la generación de electricidad y calor hasta el transporte y la producción de biocombustibles. Al integrar el biogás en el mix energético, no solo diversificamos nuestras fuentes de energía, reduciendo así nuestra dependencia de los combustibles fósiles, sino que también contribuimos al desarrollo económico local al fomentar la creación de empleo en sectores como la agricultura y la gestión de residuos. En resumen, el biogás emerge como un componente esencial en el camino hacia un futuro energético más limpio, más seguro y más sostenible para las generaciones presentes y futuras.</t>
  </si>
  <si>
    <t xml:space="preserve">Reglamentación de 6 esquemas de implementación de proyectos de biogás y biometano  (1individuales, 4 comunitarios y 1 gran escala) </t>
  </si>
  <si>
    <t xml:space="preserve">marco normativo, técnico, financiero, social y colaborativo para la implementación de proyectos de: soluciones individuales de Biogás para la sustitución de leña en zona rurales del país, proyectos de Biogás comunitario y/o generación eléctrica (Comunidad energética con Biogás) y proyectos de Biometano para inyectar al Sistema Nacional de Transporte de Gas Natural del país. </t>
  </si>
  <si>
    <t>Esquemas de biogás reglamentados</t>
  </si>
  <si>
    <t>VE</t>
  </si>
  <si>
    <t>Isleany Angulo</t>
  </si>
  <si>
    <t>iangulo@minenergia.gov.co</t>
  </si>
  <si>
    <t>El indicador PES deberìa estar enfocado en el número de proyectos implementados de:
a. Soluciones individuales de Biogás para la sustitución de leña en zona 
rurales del país.
b. Biogás comunitario y/o generación eléctrica (Comunidad energética con 
Biogás).
c. Biometano para inyectar al Sistema Nacional de Transporte de Gas 
Natural del país.
O incluso se puede formular como un indicador de gestión con diferentes hitos: 
a) reglamentación (PONDERACIÓN %) 
b) Implementación de proyectos (PONDERACIÓN %)</t>
  </si>
  <si>
    <t>Transversal</t>
  </si>
  <si>
    <t>Capacidades y articulación para la gestión territorial</t>
  </si>
  <si>
    <t>Relacionamiento territorial</t>
  </si>
  <si>
    <t>4.1 Procesos organizativos y comunitarios del sector minero-energético de la TEJ</t>
  </si>
  <si>
    <t>4.1.1 Conformar el movimiento social y popular del sector minero-energético para la Transición Energética Justa</t>
  </si>
  <si>
    <t>Relacionamiento social y territorial</t>
  </si>
  <si>
    <t>Entidades públicas territoriales y nacionales fortalecidas</t>
  </si>
  <si>
    <t>Comunicación estratégica</t>
  </si>
  <si>
    <t>4.2 Comunicación política-estratégica para consolidar el Cambio</t>
  </si>
  <si>
    <t xml:space="preserve">4.1.2 Posicionar al sector y al Ministro como líder en la implementación de la agenda del gobierno del cambio.
</t>
  </si>
  <si>
    <t>Gobierno digital para la gente</t>
  </si>
  <si>
    <t xml:space="preserve">Gobernanza del dato y monitoreo </t>
  </si>
  <si>
    <t>4.3 Transformación digital del sector</t>
  </si>
  <si>
    <t xml:space="preserve">4.1.3 Desarrollar una eficiente gestión de datos y la información que permite hacer más transparente el sector y basar las decisiones en la evidencia </t>
  </si>
  <si>
    <t>Creación de Sala de Monitoreo del Sector (Sistema de Información)</t>
  </si>
  <si>
    <t>Fondo para la TEJ</t>
  </si>
  <si>
    <t>4.4 Movilización de recursos para la TEJ</t>
  </si>
  <si>
    <t>4.1.4 Implementar una sólida estrategia de movilización de recursos para apalancar la implementación de la TEJ</t>
  </si>
  <si>
    <t>Regalías para la TEJ</t>
  </si>
  <si>
    <t>El Ministerio de Minas y Energía es el responsable de distribuir el recurso del incentivo a la producción conforme a lo descrito en el el numeral 8, literal A del artículo 7 de la Ley 2056 de 2020. A través del Acuerdo 05 de 2021, la Comisión Rectora del Sistema General de Regalías adopotó la metodología de distribución del incentivo a la producción - 30% de los rendimientos financieros del Sistema.
La Ley 2279 de 2022 “Ley bienal de Presupuesto 2023-2024”, determina que el valor total asignado por concepto de Incentivo a la producción es de $ 395.680.537.553, de los cuales el Ministerio de Minas y Energía en el año 2023 realizó una distribución parcial de $ 158.272.215.021 (Resolución 4 0320 de 2023), quedando pendiente por distribuir para el año 2024 $ 237.408.322.532.
En ese sentido y con el fin de realizar la distribución del saldo pendiente, el Grupo de Regalías del Ministerio de Minas y Energía realizó la aplicación de la metodología ya adoptada por Comisión Rectora y se desarrolló un proyecto de Resolución para la distribución y asignación del saldo disponible para el bienio</t>
  </si>
  <si>
    <t xml:space="preserve">Distribución de los recursos correspondientes al 5% de mayor recaudo para proyectos enfocados a la TEJ en los territorios (monto actual 2024: $483 mil millones).  </t>
  </si>
  <si>
    <t>Recursos comprometidos para proyectos TEJ/total de recursos correspondientes al 5% de mayor recaudo de regalías</t>
  </si>
  <si>
    <t xml:space="preserve">No es claro por qué si el indicador se va a medir en porcentaje, la meta del cuatrienio es 3. Identificar la naturaleza del indicador para definir las metas </t>
  </si>
  <si>
    <t xml:space="preserve">Cooperación para la TEJ e inversión extranjera </t>
  </si>
  <si>
    <t>El papel de la cooperación internacional es necesario para el proceso de transición energética justa. Dada la magnitud del cambio climático en su componente transnacional y transgeneracional, es una apuesta global. Numerosas iniciativas de cooperación internacional para facilitar las TEJ se han identificado, sin embargo se debe hacer seguimiento y lograr su efectiva operación. Entre estas son especialmente relevantes aquellas regionales que permitirán la soberanía energética y confiabilidad de nuestro sistema en la transición.</t>
  </si>
  <si>
    <t xml:space="preserve">Número de escenarios generados para visibilidad internacional del MME.  </t>
  </si>
  <si>
    <t>Número de escenarios en los que participó el MME para visibilidad internacional / Número de escenarios generados para visibilidad internacional del MME</t>
  </si>
  <si>
    <t>Grupo de Gestión Internacional</t>
  </si>
  <si>
    <t>Orlando Trujillo</t>
  </si>
  <si>
    <t>ojtrujillo@minenergia.gov.co</t>
  </si>
  <si>
    <t xml:space="preserve">Recursos de cooperación para apoyar la estructuración de proyectos de TEJ con énfasis en Comunidades energéticas, movilidad sostenible, distritos mineros para la vida. </t>
  </si>
  <si>
    <t>Sumatoria de recursos de cooperación internacional para apoyar la estructuración de proyectos TEJ</t>
  </si>
  <si>
    <t>12 millones de dolares</t>
  </si>
  <si>
    <t>12.000.000 de dolares</t>
  </si>
  <si>
    <t>Estos indicadores pueden ser PES, pero es necesario definir las metas para el cuatrienio</t>
  </si>
  <si>
    <t xml:space="preserve">Recursos de cooperación para apoyar la implementación de proyectos de TEJ con énfasis en Comunidades energéticas, movilidad sostenible, distritos mineros para la vida. </t>
  </si>
  <si>
    <t>Sumatorio de recursos de cooperación internacional para apoyar la implementación de proyectos TEJ</t>
  </si>
  <si>
    <t>30 millones de dolares</t>
  </si>
  <si>
    <t>Alianzas para el financiamiento</t>
  </si>
  <si>
    <t>Actualmente, los recursos situados en el presupuestos de rentas y gastos de la vigencia 2024 del MME no se encuentran alineados con las estrategias del PND 2022-2026 "Colombia potencia de vida"relacionados con componente de transformación productiva/ Transición Energética Justa. Por lo anterior, se propone estrategias de trabajo con diferentes fuentes de financiación para que se puedan utilizar los recursos adecuadamente, tales fuentes como: FONENERGIA, Obras por Impuestos, SGP (libre inversión y libre destinación), Crédito y presupuesto del MME de baja ejecución.</t>
  </si>
  <si>
    <t>Viabilización del 50% de los recursos de FONENERGIA para Comunidades Energéticas.</t>
  </si>
  <si>
    <t>(Recursos comprometidos  de FONERNERGIA para Comunidades Energéticas / Recursos total de FONENERGIA)*100</t>
  </si>
  <si>
    <t>MME / Despacho / Secretaría General</t>
  </si>
  <si>
    <t>Leonardo Rojas</t>
  </si>
  <si>
    <t>lrojas@minenergia.gov.co</t>
  </si>
  <si>
    <t>Financiamiento a través de obras por impustos</t>
  </si>
  <si>
    <t>(Presupuesto comprometido / presupuesto proyectado )* 100</t>
  </si>
  <si>
    <t>Viabilización del 4,1% de los recursos de SGP para Comunidades Energéticas, dirigido a municipios y distritos especiales de categorías 1,2 y 3.</t>
  </si>
  <si>
    <t xml:space="preserve">(recursos comprometidos de SGP para CE / recurso total de SGP) *100 </t>
  </si>
  <si>
    <t>Viabilización del 30% de las líneas de crédito para techos solares y compra de electrodomésticos de alta eficiencia</t>
  </si>
  <si>
    <t>(recursos comprometidos de líneas de crédito para techos solares y compra de electrodomésticos de alta eficiencia / recurso total de créditos)*100</t>
  </si>
  <si>
    <t>100% de recursos de baja ejecución del MME redireccionados a CE</t>
  </si>
  <si>
    <t>(recursos de baja ejecución del MME comprometidos para CE / total de recursos identificados de baja ejecución del MME)*100</t>
  </si>
  <si>
    <t>#</t>
  </si>
  <si>
    <t>PES. 9/4/2024</t>
  </si>
  <si>
    <t xml:space="preserve">Pendiente definir si se incluirá indicador PES </t>
  </si>
  <si>
    <t>Distritos Mineros - formalización</t>
  </si>
  <si>
    <t>Distritos Mineros -  Reindustrialización - corredores de vida</t>
  </si>
  <si>
    <t xml:space="preserve">IIncorporar reservas de hidrocarburos </t>
  </si>
  <si>
    <t xml:space="preserve">Bioenergía:  Biogás y Biometano </t>
  </si>
  <si>
    <t>Pivote</t>
  </si>
  <si>
    <t>Transformación PND</t>
  </si>
  <si>
    <t>Catalizador PND</t>
  </si>
  <si>
    <t>Componente PND</t>
  </si>
  <si>
    <t>Prioridad Estratégica</t>
  </si>
  <si>
    <t>Temática línea de acción</t>
  </si>
  <si>
    <t>Generación de energía a partir de Fuentes No Convencionales de Energía Renovable (FNCER</t>
  </si>
  <si>
    <t>Transformación Productiva, Internacionalización y Acción Climática</t>
  </si>
  <si>
    <t>Transición económica para alcanzar carbono neutralidad y  consolidar territorios resilientes al clima</t>
  </si>
  <si>
    <t>Territorio y sociedad resilientes al clima</t>
  </si>
  <si>
    <t>Comunidades energéticas</t>
  </si>
  <si>
    <t>Almacenamiento energético</t>
  </si>
  <si>
    <t>Transición energética justa, segura, confiable y eficiente</t>
  </si>
  <si>
    <t>Generación de energía a partir de FNCER</t>
  </si>
  <si>
    <t xml:space="preserve">Proyectos FNCER a gran escala </t>
  </si>
  <si>
    <t>Captura y almacenamiento de Carbono</t>
  </si>
  <si>
    <t>Costos de la energía y modernización del sistema eléctrico</t>
  </si>
  <si>
    <t>Cobertura de energía</t>
  </si>
  <si>
    <t>Electromovilidad</t>
  </si>
  <si>
    <t>Plantas (Termos, Micay, PCH´s)</t>
  </si>
  <si>
    <t>Cobertura de gas</t>
  </si>
  <si>
    <t>Eficiencia energética y del mercado como factor de desarrollo económico</t>
  </si>
  <si>
    <t>Comunicación y apropiación de la información</t>
  </si>
  <si>
    <t>Nuevo Marco Regulatorio de Minería</t>
  </si>
  <si>
    <t>Ascenso tecnológico del sector transporte y promoción de la movilidad activa</t>
  </si>
  <si>
    <t>Empresa pública para el sector minero</t>
  </si>
  <si>
    <t>Ordenamiento del territorio alrededor del agua y Justicia Ambiental</t>
  </si>
  <si>
    <t>Justicia Ambiental y gobernanza
inclusiva</t>
  </si>
  <si>
    <t>Democratización del conocimiento, la información ambiental y de riesgo de desastres</t>
  </si>
  <si>
    <t>Plan nacional de Conocimiento Geocientífico</t>
  </si>
  <si>
    <t>Consumo energético eficiente</t>
  </si>
  <si>
    <t>Instrumentos de control y vigilancia ambiental para la resiliencia</t>
  </si>
  <si>
    <t>Distritos Mineros</t>
  </si>
  <si>
    <t>Consumo indispensable</t>
  </si>
  <si>
    <t>Incorporar reservas de hidrocarburos
--&gt; Gestión operativa (Recobro mejorado, Liga B, Poliductos)</t>
  </si>
  <si>
    <t>El agua, la biodiversidad y las personas, en el centro del ordenamiento
 territorial</t>
  </si>
  <si>
    <t>Ciclo del agua como base del ordenamiento territorial</t>
  </si>
  <si>
    <t xml:space="preserve">Corredor de Vida del Cesar </t>
  </si>
  <si>
    <t>Costos de la energía y justicia tarifaria</t>
  </si>
  <si>
    <t>Incorporar reservas de hidrocarburos--&gt;Gestión social (Reactivar y prevenir contratos suspendidos)</t>
  </si>
  <si>
    <t>Convergencia Regional</t>
  </si>
  <si>
    <t>Fortalecimiento institucional como motor de cambio para recuperar la confianza de la ciudadanía y para el fortalecimiento del vínculo Estado-ciudadanía</t>
  </si>
  <si>
    <t>Lucha contra la corrupción en las entidades públicas nacionales y territoriales</t>
  </si>
  <si>
    <t xml:space="preserve">Minerales Estratégicos </t>
  </si>
  <si>
    <t xml:space="preserve">Descarbonización </t>
  </si>
  <si>
    <t>Incorporar reservas de hidrocarburos</t>
  </si>
  <si>
    <t>Distritos mineros/Reconversión productiva</t>
  </si>
  <si>
    <t>Economía popular</t>
  </si>
  <si>
    <t>Dispositivos democráticos de participación: política de diálogo permanente con decisiones desde y para el territorio</t>
  </si>
  <si>
    <t>Condiciones y capacidades institucionales, organizativas e individuales para la participación ciudadana</t>
  </si>
  <si>
    <t>Seguridad Humana y Justicia social</t>
  </si>
  <si>
    <t>Habilitadores que potencian la seguridad humana y las oportunidades de bienestar</t>
  </si>
  <si>
    <t>Datos sectoriales para aumentar el aprovechamiento de datos en el país</t>
  </si>
  <si>
    <t>Expansión de capacidades: más y mejores oportunidades de la población para lograr sus proyectos de vida</t>
  </si>
  <si>
    <t>Educación, formación y reconversión laboral como respuesta al cambio productivo</t>
  </si>
  <si>
    <t>Bioenergía</t>
  </si>
  <si>
    <t xml:space="preserve">Fondo para la TEJ </t>
  </si>
  <si>
    <t>Seguridad Humana y Justicia Social</t>
  </si>
  <si>
    <t>Reconocimiento e impulso a la Economía Popular y Comunitaria (EP)</t>
  </si>
  <si>
    <t>Fortalecimiento institucional</t>
  </si>
  <si>
    <t>No aplica</t>
  </si>
  <si>
    <t>Gobernanza del dato y monitoreo</t>
  </si>
  <si>
    <t xml:space="preserve">Gestión de riesgo de desastres y cambio climático </t>
  </si>
  <si>
    <t>Instituto de investigación de energías limpias</t>
  </si>
  <si>
    <t>Integración energética regional</t>
  </si>
  <si>
    <t xml:space="preserve">No aplica </t>
  </si>
  <si>
    <t>Lucha contra la corrupción</t>
  </si>
  <si>
    <t>Mercado eléctrico</t>
  </si>
  <si>
    <t>Minerales estratégicos</t>
  </si>
  <si>
    <t>Participación ciudadana</t>
  </si>
  <si>
    <t>Precio de combustibles líquidos</t>
  </si>
  <si>
    <t>Recobro mejorado</t>
  </si>
  <si>
    <t>Reindustrialización</t>
  </si>
  <si>
    <t>Seguridad energética</t>
  </si>
  <si>
    <t>Servicios públicos domiciliarios</t>
  </si>
  <si>
    <t>Sustitución de leña</t>
  </si>
  <si>
    <t>Termoeléctricas</t>
  </si>
  <si>
    <t>Transformación digital y datos sectoriales</t>
  </si>
  <si>
    <t>REPORTE 2024</t>
  </si>
  <si>
    <t>REPORTE 2025</t>
  </si>
  <si>
    <t>Instrumento de Planeación</t>
  </si>
  <si>
    <t>INDICADOR</t>
  </si>
  <si>
    <t>AVANCE CUALITATIVO TRIM 1</t>
  </si>
  <si>
    <t>AVANCE CUANTITATIVO TRIM 2.</t>
  </si>
  <si>
    <t>AVANCE CUALITATIVO TRIM 2.</t>
  </si>
  <si>
    <t>AVANCE CUANTITATIVO TRIM 3</t>
  </si>
  <si>
    <t>AVANCE CUALITATIVO TRIM 3</t>
  </si>
  <si>
    <t>AVANCE CUANTITATIVO TRIM 4</t>
  </si>
  <si>
    <t>AVANCE CUALITATIVO TRIM 4</t>
  </si>
  <si>
    <t>BALANCE DE CUMPLIMIENTO</t>
  </si>
  <si>
    <t>AVANCE CUANTITATIVO TRIM 1</t>
  </si>
  <si>
    <t>BALANCE CUMPLIMIENTO TRIM 1 2025</t>
  </si>
  <si>
    <t>AVANCE CUANTITATIVO TRIM 2</t>
  </si>
  <si>
    <t>AVANCE CUALITATIVO TRIM 2</t>
  </si>
  <si>
    <t>BALANCE CUMPLIMIENTO TRIM 2 2025</t>
  </si>
  <si>
    <t>BALANCE CUMPLIMIENTO TRIM 3 2025</t>
  </si>
  <si>
    <t>Acumulado</t>
  </si>
  <si>
    <t>Meta cumplida parcialmente</t>
  </si>
  <si>
    <t>Meta cumplida</t>
  </si>
  <si>
    <t>Auditorias Energèticas</t>
  </si>
  <si>
    <t>PEI</t>
  </si>
  <si>
    <t>Implementación de auditoría energética y acciones de mejora derivadas</t>
  </si>
  <si>
    <t xml:space="preserve">Porcentaje de avance en la implementación del plan de acción de auditoría energética en el MME </t>
  </si>
  <si>
    <t>Porcentaje de avance en la implementación del plan de acción de auditoría energética en el MME con los siguientes hitos: 
1. Documento elaborado con los hallazgos de la auditoría energética realizada (30%) 
2. Plan elaborado con acciones de mejora de corto y largo plazo (20%)
3. Porcentaje de avance en la implementación de las acciones del Plan elaborado (50%)</t>
  </si>
  <si>
    <t>✓ Adelantamos el proceso de solicitud de información a proveedores que tiene por objeto: realizar el estudio de auditoria energética para las sedes del ministerio de minas y energía, en concordancia con las normas técnicas y lineamientos establecidos en el país sobre la eficiencia energética, con lo cual se estableció el presupuesto requerido para avanzar en la contratación.</t>
  </si>
  <si>
    <t>Desde Secretaría General no se remitió el reporte de avance correspondiente al segundo trimestre del año 2024.</t>
  </si>
  <si>
    <t>Suscripción de la CAO-011-2024 del 10.sep.2024, con la firma INGTECNOVA SAS por valor total de $50.092.365 con el objeto de  "Realizar el estudio de Auditoria Energética para las sedes del Ministerio de Minas y Energía, en concordancia con las normas técnicas y lineamientos establecidos en el país sobre eficiencia energética".
El contrato se encuentra en ejecución. Una vez se reciba el resultado de la auditoria, se realizará socialización de los resultados, así como del plan de mejora resultado de la misma. "</t>
  </si>
  <si>
    <t>En desarrollo del contrato CAO-011-2024 del 10.sep.2024, la firma INGTECNOVA SAS realizó la entrega final del informe correspondiente al “Estudio de Auditoria Energética para las sedes del Ministerio de Minas y Energía, en concordancia con las normas técnicas y lineamientos establecidos en el país sobre eficiencia energética"".
Igualmente se realizó convocatoria a través del aplicativo teams y el día jueves 19 de diciembre de 2024, en el horario de 10:00 a 11:00 a.m., se llevo a cabo la socialización de los resultados del informe de la auditoría a todos los funcionarios y colaboradores del Ministerio.
Actividad finalizada y cumplida al 100%, en lo que respecta al “Documento elaborado con los hallazgos de la auditoría energética realizada (30%).</t>
  </si>
  <si>
    <t>Se elaboró plan de trabajo de auditoría energética en el cual se incluyeron Dos (2) actividades (Prácticas operacionales e Implementación de estrategias de eficiencia energética) con iniciativas que procuran la eficiencia en el uso de los recursos, el cumplimiento de los lineamientos de sostenibilidad y mejorar el desempeño energético de las instalaciones del Ministerio.
En la presente vigencia 2025, se avanza en la estructuración de la solicitud de información a proveedores – SIP, para la contratación del proceso encaminado a realizar el reemplazo del sistema de iluminación en la sede del Archivo Central del Ministerio.</t>
  </si>
  <si>
    <t>Durante el segundo trimestre de 2025, se estructuró la Solicitud de Información a Proveedores (SIP) correspondiente al proceso cuyo objeto contractual es: “Implementar estrategias de eficiencia energética en las sedes del Ministerio de Minas y Energía, en el marco de los resultados de la auditoría energética realizada.”
Está programada una revisión final por parte del Grupo de Gestión Contractual, con el fin de realizar los ajustes antes de su publicación en la plataforma SECOP II.
Se adjunta el informe de seguimiento (Archivo Excel) correspondiente a las acciones emprendidas con corte al mes de junio.2025.</t>
  </si>
  <si>
    <t>Aplicación de la política de gobierno digital</t>
  </si>
  <si>
    <t xml:space="preserve">Porcentaje de avance en la Implementación de la política de gobierno digital 
</t>
  </si>
  <si>
    <t>Porcentaje de avance en la Implementación  de la política de gobierno digital con los siguientes hitos: 
1. Documento con hoja de ruta para el fortalecimiento de la estrategia de gobernanza y monitoreo del dato (10%)
2. Porcentaje de avance en la implementación de lo establecido en el documento Hoja de Ruta (90%)</t>
  </si>
  <si>
    <t>✓ Estamos identificando las variables para recolección de información en campo y su consolidación, y a su vez nos encontramos validando los mecanismos para el registro de la información de campo consolidada en los sistemas de información misionales y de apoyo a la gestión del MME.
✓ Avanzamos en el  proceso de vinculación del equipo de trabajo responsable de realizar los diagnósticos y estrategias frente al estado actual del uso, aprovechamiento y disponibilidad de la información del sector minero-energético; así como para soportar, mantener y evolucionar la plataforma tecnológica y los servicios de información de la Infraestructura de Datos Sectorial "Proyecto Intégreme".</t>
  </si>
  <si>
    <t>✓ Se realizaron mesas en conjunto entre MINENERGÍA y UPME en el marco de la Resolución No. 40119 “Por la cual se adoptan los lineamientos del modelo de gobierno de tecnologías de la información y del modelo de gobierno de datos del sector minero energético”, con el fin de establecer un plan de trabajo unificado sectorial para avanzar en la implementación de la mencionada resolución y se avanzó en la definición de una metodología para la implementación de la explotación de datos en el Sector, iniciando con la definición y aplicación en el segundo semestre de 2024, de un instrumento para medir la madurez del sector en lo relacionado con la analítica y el Big Data. 
✓ Se ha garantizado la operación, administración, soporte y mantenimiento de la plataforma tecnológica y los servicios de información de la Infraestructura de Datos Sectorial " Intégrame".
✓ Se fortaleció la Infraestructura de Datos Espaciales Sectorial (IDE Sectorial), incluido la administración, mantenimiento y soporte.
✓ En conjunto MINENERGÍA y UPME se realizó el Open Gov Week 2024, un espacio de discusión sectorial en torno a los principios de transparencia, rendición de cuentas, participación ciudadana e innovación del gobierno abierto. 
✓ Se ha venido gestionando gestionando la entrega de los productos sectoriales comprometidos en la hoja de ruta para la implementación de la Estrategia Sectorial de Datos, que hace parte del Plan Nacional de Infraestructura de DATOS (PNID).
✓ Se está formulando formulando la estrategia de uso y apropiación, con la que se pretende generar las condiciones y prácticas necesarias para facilitar el proceso de adaptación de todas las partes involucradas en las transiciones que supone la incorporación de los servicios y soluciones basados en la analítica de datos, en la cultura organizacional de la entidad y del sector.
✓ Se han generado productos y servicios de información de analítica descriptiva, tableros de MS Power BI, a partir del uso de la data acopiada por la Infraestructura de Datos Sectoriales “Intégrame” para responder a requerimientos de información específica, como en el caso de los tableros adaptados para la APP Móvil “Energía del Cambio”.
✓ Se ealizaron espacios de formación y transferencia de conocimiento acerca de la Infraestructura de Datos Sectoriales” Intégrame” y de la Infraestructura de Datos Espaciales Sectorial (IDE Sectorial) con Entidades del Sector.</t>
  </si>
  <si>
    <t>- En trabajo conjunto UPME, el MINENERGÍA en su rol de cabeza de sector, de administrador sectorial de datos y líder de la gestión estratégica de infraestructura y aplicaciones de Tl del sector minero energético (CTO), desarrollo las siguientes actividades durante el tercer trimestre de 2024:
- Continuamos realizando el soporte, mantenimiento, administración y evolución de la plataforma tecnológica que soporta la infraestructura de datos sectoriales “Intégrame".
- Continuamos con el soporte, mantenimiento, administración y evolución de la Infraestructura de Datos Espaciales (IDE) Sectoriales.
- En trabajo conjunto UPME - MINENERGÍA, estamos estructurando la hoja de ruta de gobierno y monitoreo del dato sectorial 2024-2027.
- Se estructuró el plan de uso y apropiación de la plataforma tecnológica que soporta la infraestructura de datos sectoriales “Intégrame".
- El MINENERGÍA en calidad de Administrador de Datos Sectoriales y como cabeza de sector, y UPME en calidad de CIO Sectorial, se participó como sector en las mesas convocadas por el Comité Nacional de Datos para la implementación del Plan Nacional de Infraestructura de DATOS (PNID).
- Se iniciaron mesas de trabajo y se avanzó en la solución de los retos de analítica avanzada y se Inteligencia Artificial (AI) del Sector Minas y Energía, gestionados con la Universidad Javeriana y la Universidad de los Andes a través de la Alianza Caoba.
- Se realizó Mesa TIC Sectorial, en donde se presentó el modelo de evaluación de la madurez para la explotación de datos, que se aplicó a las Entidades del Sector.
- Se realizó Mesa TIC Sectorial, en donde se trabajó en la definición del alcance para la implementación de un Datacenter compartido, y las posibilidades de compras agregadas.
- Se realizó el lanzamiento de la Infraestructura de Datos Espaciales (IDE) Sectorial y del geo portal Sectorial en el evento de lucha contra la corrupción sectorial.
- Se realizó la postulación de la iniciativa de transparencia al Premio Nacional De Alta Gerencia del DAFP, en el que se incluyeron: El buzón de transparencia e integridad sectorial, a Infraestructura de datos sectoriales y la infraestructura de datos espaciales IDE.
- El MINENERGÍA en calidad de Administrador de Datos Sectoriales y como cabeza de sector, y UPME en calidad de CIO Sectorial, realizaron el seguimiento a la implementación de la hoja de ruta sectorial.
- Se realizaron mesa de trabajo con DNP, MINTIC y MINICIENCIAS para validar la estrategia de implementación de implementación del Datacenter de estado colombiano, ciberseguridad e Inteligencia Artificial.
- Se participó en la revisión y comentarios al documento CONPES de IA, y se hicieron recomendaciones para la inclusión y ajuste de acciones sectoriales en el marco de la política.
- Se realizó la planeación de la estrategia de gobierno y monitoreo del dato para participar en la Feria de Economías para la Vida (FEV), y del evento de IA para Diversificación Económica en el marco de la TEJ.
- Se participó en representación del Sector Minas y Energía, en la definición de acciones a incluir en el CONPES de IA por parte del Sector Minas y Energía.
- El MINENERGÍA en calidad de Administrador de Datos Sectoriales y como cabeza de sector, y UPME en calidad de CIO Sectorial, realizaron el seguimiento a la implementación de la hoja de ruta sectorial del Plan Nacional de Infraestructura de Datos (PNID).
- Se realizó mesa de trabajo con MINICIENCIAS con el objeto de compartir las visiones para la implementación de la estrategia de IA y el datacenter sectorial.
- Se realizó la socialización del plan de trabajo para la formulación del Plan Estadístico Sectorial (PES).
- Se realizó la implementación y lanzamiento del curso virtual SOLARIS “Transformando Experiencias Ciudadanas” bajo la plataforma de e-learning MOODLE del MINENERGÍA.
- Con el apoyo de la Oficina de Planeación y Gestión Internacional (OPGI), gestionamos recursos de cooperación con el Banco Interamericano de Desarrollo (BID), que tienen como objetivo fortalecer capacidades institucionales que aceleren la transformación digital del sector minero energético en Colombia.
- Se realizaron las mesas de trabajo para la planeación del evento de lanzamiento de la Infraestructura de Datos Estadística (INTÉGRAME) y de la Infraestructura de Datos Espaciales (IDE.ME), así como la participación en el evento de “Inteligencia Artificial para la Transición Energética Justa” a realizarse en el mes de octubre de 2024, en el marco de la Feria de Economías para la Vida (FEV).</t>
  </si>
  <si>
    <t>Se ejecuto el 100% del Plan Estratégico de TI  (PETI), para la vigencia 2024.
Se formuló el Proyecto de Inversión para el periodo 2025-2028, el cual tiene como propósito avanzar en 15 puntos porcentuales la política de gobierno digital en los próximos 4 años, y que implica que se de deba ajustar el PETI en el mes de enero de 2025, para que se incluyan las nuevas iniciativas de trasformación digital que hacen parte del proyecto de inversión 2025-2028.
Igualmente, se dio cumplimiento a la hoja de ruta 2024, de la Estrategia de Gobierno y Monitoreo del Dato, que dejo como principales logros para la vigencia los siguientes:
✓Se conformo el equipo de trabajo sectorial MINENERGÍA+UPME, para la Estrategia de Gobierno y Monitoreo del Dato Sectorial.
✓Se avanzó en la implementación de la Resolución Sectorial No. 40199 de 2021, en donde el MINENERGÍA ejerce el rol líder de transformación digital (CTO) y la UPME como líder de la gestión estratégica de la información (CIO)
✓El Sector Minas y Energía fue reconocido como el 4 mejor sector en relación con la implementación de la hoja de ruta sectorial del PNID.
✓El Sector Minas y Energía fue referenciado como caso de éxito en Entidades de Gobierno, por la aplicación del instrumento para la evaluación de madurez para la implementación de infraestructura de datos.
✓Se realizaron mesas de trabajo con DNP, MINTIC y MINICIENCIAS para validar la estrategia de implementación de implementación del Datacenter de Estado Colombiano, Ciberseguridad e Inteligencia Artificial (IA).
✓Se participó en la formulación del documento CONPES de IA, y se incluyeron cinco (5) acciones sectoriales en el marco de la política. 
✓Se participo en los diálogos territoriales, en los que se socializaron las iniciativas de transformación digital sectoriales relacionadas con analítica de datos y gestión de la información geográfica o espacial.
✓Se gestionó y participó en la “Feria de Economías para la Vida – FEV” y particularmente en el “Congreso Inteligencia Artificial, Diversificación de la Economía y la Transición Energética Justa”.</t>
  </si>
  <si>
    <t xml:space="preserve">
Actualización, presentación y aprobación por la alta Dirección en Comite MIPG del Plan Estratégico de Tecnologías de Información PETI, que orienta a la entidad en la definición de objetivos, iniciativas, capacidades y hojas de ruta tecnológicas, en coherencia con los planes institucionales, los lineamientos sectoriales y la Política de Gobierno Digital.
Así mismo se publicó conforme a los requerimientos de ley.
Durante el trimestre se efectuó el seguimiento al PETI para el 1er trimestre de 2025, registrando los avances para cada una de las (14) iniciativas de transformación digital del MINENERGÍA, con las cuales se espera dar cumplimiento a la meta de Implementación  de la política de gobierno digital.</t>
  </si>
  <si>
    <t>Durante el periodo se ejecutaron las siguientes actividades:
- Se actualiza documento Plan Estratégico de TI - PETI para el periodo 2025-2028 con el objetivo de alinear el mismo con lo aprobado en el proyecto de inversión Fortalecimiento de la Capacidad del Ministerio de Minas y Energía para Implementar de manera Efectiva la Política de Gobierno Digital Nacional - BPIN 2024000000000198 para la vigencia 2025-2028, documento que fue aprobado en Comité de Gestión y Desempeño el día 13 de mayo.
- Se formuló Plan de Cierre de Brechas FURAG 2025, conforme a las recomendaciones de la segunda y tercera línea de defensa en relación a la documentación de evidencias en las respuestas dadas durante el diligenciamiento del FURAG para la medición de la vigencia 2024.
- Se socializan los resultados obtenidos en la medición del Índice de Desempeño Institucional para la política de Gobierno Digital registrando un resultado de 91 para la vigencia 2024. Al comparar los resultados obtenidos en las mediciones del Índice de Gestión y Desempeño de 2023 y 2024, para esta política se observa una variación significativa que refleja los avances y la mejora continua. Mientras que en 2023 el valor registrado fue de 83.9, en 2024 este ascendió a 91.0, lo que representa un cambio del 8.46%. Esta evaluación evidencia un sólido avance en áreas clave de la política de Gobierno Digital, alcanzando una calificación de 100 en dimensiones como cultura y apropiación, decisiones basadas en datos y proyectos de transformación digital. Este desempeño revela un compromiso institucional con la innovación, la transparencia y la protección de la información —destacando también el progreso en seguridad y privacidad (91) y estado abierto (98.8).
- Se  realiza seguimiento a la ejecución de las veintidos (22) iniciativas que conforman el portafolio de proyectos del Plan Estratégico de TI - PETI para el periodo 2025-2028.</t>
  </si>
  <si>
    <t>Instituto de Investigación de Energías Limpias</t>
  </si>
  <si>
    <t>Creación del Instituto de Investigación de Energías Limpias</t>
  </si>
  <si>
    <t>Porcentaje de avance del plan de acción para la creación del instituto de energías limpias</t>
  </si>
  <si>
    <t>Porcentaje de avance del plan de acción para la creación del instituto de energías limpias con los siguientes hitos: 
1. Documento de análisis y diagnóstico, con detalle de la viabilidad jurídica y  técnica,  para la creación del Instituto Nacional de Investigación en energías limpias (20%)
2. Documento de Evaluación y aprobación de la propuesta para la creación del Instituto (20%)
3. Porcentaje de avance en la propuesta de creación del Instituto aprobada. (60%)</t>
  </si>
  <si>
    <t>✓Avanzamos en el documento que contiene el proyecto de creación de una entidad descentralizada indirecta que tendría como misión el liderar los procesos de investigación y estudios especializados para la promoción del uso de fuentes no convencionales de energía: Desarrollo del capítulo de fundamento normativo y el  de fases para creación y formalización.</t>
  </si>
  <si>
    <t>Por directriz del Gobierno Nacional en cabeza del señor Presidente de la Republica Gustavo Petro Urrego, e instrucciones dadas por el señor Ministro, Ecopetrol ha sido la entidad llamada a liderar la investigación científica y el desarrollo tecnológico para impulsar la transición energética, por medio de la transformación de su Instituto Colombiano de Petróleo (ICP), el cual enfoca todos sus conocimientos, capacidades, infraestructura, y experiencia de 39 años, en marcar un hito significativo de fortalecimiento de la matriz energética del país, dando paso al nuevo Instituto Colombiano de petróleo y Energías para la Transición (ICEPT).
Actualmente el Ministerio de Minas y Energía como cabeza de sector, ha elaborado una propuesta de Convenio Marco de Cooperación con Ecopetrol con el objetivo de aunar esfuerzos necesarios para impulsar de manera conjunta todas las investigaciones y proyectos que aportan de manera positiva a la implementación de energías limpias en el país.</t>
  </si>
  <si>
    <t>Para el último periodo de la vigencia 2024 se han recibido nuevas directrices en cabeza del señor presidente de la república Gustavo Petro, y del señor Ministro de Minas y Energía Andrés Camacho, para seguir adelante con el proyecto de decreto que fue elaborado desde la secretaria general, “Por el cual se fusiona el Instituto de Planificación y Promoción de Soluciones Energéticas para las Zonas No Interconectadas – IPSE en la Agencia Nacional de Hidrocarburos - ANH y se modifica su estructura y se dictan otras disposiciones”. En ese sentido se ha publicado dicho decreto para comentarios.
El Convenio Marco de Cooperación entre el Ministerio de Minas y Energía y Ecopetrol, cuyo objetivo de aunar esfuerzos necesarios para impulsar de manera conjunta todas las investigaciones y proyectos que aportan de manera positiva a la implementación de energías limpias en el país, será firmado durante la vigencia 2025, lo anterior se establece de manera conjunta entre las partes debido al tiempo requerido por parte de Ecopetrol dentro de su proceso de reingeniería institucional que vienen adelantando en su Instituto Colombiano de Petróleo (ICP) hacia la creación del Instituto Colombiano de petróleo y Energías para la Transición (ICEPT).</t>
  </si>
  <si>
    <t>Durante el primer trimestre de 2025, fueron elaborados y enviados los estudios previos, así como la propuesta de convenio marco a Ecopetrol para revisión, ajustes y comentarios con el fin de suscribir un Convenio Marco de Cooperación con el objeto de Aunar esfuerzos tecnológicos, administrativos, humanos y logísticos para desarrollar actividades conjuntas de generación, intercambio y uso de información sobre investigaciones y proyectos en energías renovables, en el marco de la Transición Energética Justa (TEJ), contribuyendo al cumplimiento de las funciones misionales de cada parte, conforme a sus competencias legales y bajo principios de colaboración interinstitucional.</t>
  </si>
  <si>
    <t xml:space="preserve">Cómo resultado de auditorías internas de Ecopetrol, todos los convenios marco a firmar deberán comprometer recursos financieros de manera específica y clara desde la concepción del mismo, en este sentido, el convenio marco propuesto no es viable ya que en primera instancia éste sólo contempla actividades de carácter colaborativo, de intercambio de información relacionada con investigaciones en nuevas energías.
Por lo anterior, se acordó firmar un acuerdo de entendimiento cuyo objeto es “Realizar una aproximación preliminar de buena fe entre las partes para aunar esfuerzos y capacidades de cooperación en la realización de actividades de apoyo, capacitación, fomento y promoción de las Fuentes no Convencionales de Energía y la Gestión Eficiente de la Energía en el país en el marco de la Transición Energética Justa, mediante el intercambio de información y experiencias; considerando además, requerimientos en políticas públicas y regulación, con miras a evaluar la viabilidad de establecer mecanismos jurídicos de cooperación”, el cual se encuentra en revisión de Ecopetrol, luego de varias mesas de trabajo entre las partes, se espera poder firmar dicho acuerdo, durante el mes de agosto de 2025. </t>
  </si>
  <si>
    <t>Certificación HSEQ para el ministerio de Minas y Energía</t>
  </si>
  <si>
    <t xml:space="preserve">Certificación Institucional </t>
  </si>
  <si>
    <t>Porcentaje de avance en la implementación de los numerales de la norma ISO 9001: 2015 - ISO 14001:2015 e ISO 45001:2018</t>
  </si>
  <si>
    <t>Hitos:
1. Finalizar la transición del Sistema de Gestión actual
2. Diagnóstico de implementación de las normas  ISO 14001:2015 e ISO 45001:2018
3. Implementación de las actividades en pro de lograr el cumplimiento de los numerales de las normas
4. Auditoría interna bajo la luz de las normas ISO 9001: 2015 - ISO 14001:2015 e ISO 
5. Cierre de hallazgos de la auditoría interna
6. Atender auditoría externa de certiticación
45001:2018</t>
  </si>
  <si>
    <t>✓ Se finalizó la  transición del SG actual: Ajuste del mapa de procesos en página, migración de información del SIG en nuevo mapa, avance al 50% en parametrización de SIGAME y 27% en actualización documental con nuevo formato.
✓ Se adelantaron los diagnósticos de las normas ISO 14001 y 45001, verificando cumplimiento de requisitos al 90% cada uno.</t>
  </si>
  <si>
    <t>De acuerdo con los diagnósticos del Sistema de Seguridad y Salud en el Trabajo y el Sistema de Gestión ambiental y los planes de acción diseñados para su fortalecimiento, se reporta avance de las actividades programadas para 2024 en un 71 y 76% respectivamente, consistente en la documentación que permite dar cumplimiento a los requisitos de la norma, así como actividades de sensibilización y diseño de tablero de control de indicadores de seguimiento al desempeño ambiental del ministerio.  Asì mismo, como parte de los hitos de este producto, se definiò el grupo de auditores interno que desarrollará la auditoría bajo los enfoques de la ISO 45001 y 14001, que se tiene programada para octubre a tres procesos priorizados, uno de ellos, al proceso de mejoramiento encargado de la administración del Sistema Integrado de Gestión.  Es de señalar que esta auditorá es preparatoria para medir el nivel de implementación y madurez de los sistemas de gestió enunciados, buscando en la vigencia 2025 la certificación. Con el equipo definido se diseñó propuesta de plan de auditoría para revisión de la Coordinación de Gestión y Desempeño de la OPGI.</t>
  </si>
  <si>
    <t>De acuerdo con los diagnósticos del Sistema de Seguridad y Salud en el Trabajo y del Sistema de Gestión Ambiental y los planes de acción diseñados para su fortalecimiento, se reporta avance de las actividades programadas para 2024 en un 91 y 98% respectivamente, consistente en la documentación que permite dar cumplimiento a los requisitos de la norma, así como actividades de sensibilización y diseño de tablero de control de indicadores de seguimiento al desempeño ambiental del ministerio.  Como parte de los hitos de este producto se programó auditoría interna a tres procesos priorizados con enfoque en las normas de calidad, de seguridad y salud en el trabajo y ambiental.  Se diseñó y ejecutó el plan de auditoría y se entregaron a los respectivos procesos los informes finales de auditoría con el propósito de que analicen las observaciones y hallazgos para un plan de mejoramiento.  Se inicio el análisis de las causas y posibles acciones de mejora que requieren revisión de coordinadores y líderes de procesos para su aprobación y posterior cargue en el SIGAME.  Esto último además permitirá probar la actualización de la parametrización de la ruta de mejora del SIGAME y el procedimiento actualizado.  Conforme se va avanzando en la implementación de estos sistemas, se continúa adelantando la respectiva documentación programada para 2025 y 2026 de conformidad con la necesidad y capacidad de la organización.</t>
  </si>
  <si>
    <t>De acuerdo con los resultados obtenidos de la auditoría interna realizada en la vigencia anterior se crearon los planes de mejora para atender las observaciones que quedaron del ejercicio de auditoría, estas acciones se estarán ejecutando en lo corrido del año. 
Se planteó el cronograma de trabajo para la atención del Formulario Único de Reporte de Avances de la Gestión (FURAG) en pro de fortalecer el Modelo Integrado de Planeación y Gestión en la entidad, este plan de trabajo se está llevando a cabo desde el mes de marzo.
Se creó el Plan de trabajo para incrementar la normalización documental de los procesos asociados a la misionalidad institucional. Este plan se está ejecutando desde el mes de febrero.
Se creó herramienta para diagnóstico de la norma ISO 9001en pro de fortalecer el Sistema de Gestión de Calidad para lograr Atender auditoría externa de certificación</t>
  </si>
  <si>
    <t>0,7</t>
  </si>
  <si>
    <t>Se viene trabajando en la ejecución de los planes de mejora derivados de la auditoría interna 2024; en atención al Plan de Mejoramiento formalizado con código PM-24-AI2024-11 y fecha de terminación de la acción (30) de abril del presente año, donde se establecieron como acciones la actualización del Manual para el Manejo de los Bienes de Propiedad del Ministerio de Minas y Energía, la actualización de la documentación del proceso Gestión de Recursos Físicos y la actualización del normograma del proceso Gestión de Recursos Físicos.
Se viene ejecutando el Plan de trabajo para incrementar la normalización documental de los procesos asociados a la misionalidad institucional.
Se consolidó la herramienta para diagnóstico de la norma ISO 9001, 14001 y 45001 en pro de fortalecer el Sistema de Gestión de Calidad para lograr Atender auditoría externa de certificación y se formuló el plan de trabajo con la finalidad de fortalecer los numerales de la norma con debilidades</t>
  </si>
  <si>
    <t>Durante el tercer trimestre, el Sistema Integrado de Gestión (SIG) ha alcanzado un avance del 75 % en la implementación de los numerales de las normas ISO 9001:2015, ISO 14001:2015 e ISO 45001:2018. Este resultado evidencia un progreso significativo en la consolidación del modelo de gestión institucional y en el cumplimiento de los compromisos definidos en el Plan Estratégico Institucional.
Entre los principales hitos se resalta la finalización de la transición del sistema de gestión actual, garantizando la alineación de los procedimientos con los requisitos normativos vigentes. Asimismo, se desarrolló el diagnóstico de implementación de las normas ISO 14001:2015 e ISO 45001:2018, lo que permitió identificar brechas y definir planes de acción específicos para su cierre. De igual forma, se avanzó en la ejecución de actividades orientadas al cumplimiento de los numerales aplicables de las tres normas, consolidando el proceso de mejora continua.
Durante este periodo también se realizó la auditoría interna bajo el enfoque integrado de las normas ISO 9001, ISO 14001 e ISO 45001, cuyo desarrollo permitió identificar oportunidades de mejora que actualmente se encuentran en proceso de cierre. Paralelamente, se fortaleció la documentación del sistema, la evidencia de cumplimiento y la preparación institucional para la auditoría externa de certificación prevista para el cierre del ejercicio anual.
El avance alcanzado refleja el compromiso del Ministerio con la mejora continua, la eficiencia en la gestión por procesos y la integración de los componentes de calidad, medio ambiente y seguridad y salud en el trabajo. Para el cuarto trimestre se proyecta culminar el cierre total de hallazgos, consolidar la documentación final de soporte y asegurar el mantenimiento del cumplimiento normativo en el marco del proceso de certificación del Sistema Integrado de Gestión.</t>
  </si>
  <si>
    <t>Implementar lineamientos frente a la Estrategia de Relacionamiento Territorial con enfoque de DDHH, Género y etnico que permita alinear las estrategias de trabajo priorizadas encaminadas hacia una transición energetica justa</t>
  </si>
  <si>
    <t>Porcentaje de avance en el diseño e implementación de una  Estrategia de Relacionamiento Territorial con enfoque de DDHH, Género y étnico que permita alinear las estrategias de trabajo priorizadas encaminadas hacia una transición energética justa</t>
  </si>
  <si>
    <t xml:space="preserve">
Porcentaje de Avance de implementacion de la ERT
Hito 1: Elaboración del documento con lineamientos de la estrategia (30%)
Hito 2: Socialización del documento elaborado (20%)
Hito 3: Implementación de los lineamientos establecidos en el documento (30%)
Hito 4: Seguimiento y Medición (20%)
</t>
  </si>
  <si>
    <t>Se cuenta con comentarios por parte del equipo de género para incorporar el componente dentro de la ERT. En terminos de DDHH se encuentra aun en ajustes para poder definir el componente. Desde la parte étnica se viene trabajando la construccion de lineamientos socio ambientales y se están validando los métodos que podrían aplicar para la incorporación  los lineamientos a la ERT.</t>
  </si>
  <si>
    <t>✓  A la fecha se cuenta con todos los comentarios por parte del equipo de género para incorporar el componente dentro de la ERT. 
✓  Aún se está definiendo la forma en que se va a incorporar el componente de DDHH a la estrategia. 
✓  Desde la parte étnica se viene trabajando en la construcción de lineamientos, queda pendiente validar cómo se podrían incorporar los lineamientos a la ERT.
✓  Se revisó la primera versión del borrador con la Jefe OAAS, se están realizando modificaciones según sus observaciones.</t>
  </si>
  <si>
    <t xml:space="preserve">Teniendo en cuenta lo programado para elaño 2024 , el hito contemplado como Documentación de la Estrategia de Relacionamiento Territorial cuenta con una version final que ha sido socializada con la mesa de articulacion instersectorial realizad el 18 de Octubre . Actualmente se han considerado revisar el contexto frente a lineamientos sociales en el enfoque Étnico y se encuentra en proceso de validación con la Jefe OAAS  para la inclusion de una  guia para divulgar los lineamientos sociales definidos y asi proceder con  su publicacion. </t>
  </si>
  <si>
    <t>Teniendo en cuenta lo programado para el año 2024 , el hito contemplado como Documentación de la Estrategia de Relacionamiento Territorial cuenta con una version final APROBADA por la jefe de la OAAS, el 16 de Diciembre de 2024, ratificando que el documento cuenta con las orientaciones, principios y estrategias enfocadas al relacionamiento territorial.</t>
  </si>
  <si>
    <t>Durante el primer trimestre de 2025, se reformuló la Estrategia de Relacionamiento Territorial, la cual fue aprobada por la Jefa Luz Dary Carmona el 11 de marzo y publicada en la página del MME el 18 de marzo. No obstante, debido al cambio de ministro, se produjo un cambio en la Jefatura de la OAAS, lo que implica que el avance de este propósito será revisado para su ejecución en 2025 con la nueva representante de la OAAS.</t>
  </si>
  <si>
    <t>Durante el segundo trimestre se iniciaron sesiones de trabajo con los diversos grupos internos para revisar y operacionalizar la Estrategia de Relacionamiento Territorial (ERT). Como parte de este proceso, el 13 de junio se llevó a cabo la primera Mesa Intersectorial, con la participación de equipos del Ministerio de Minas y Energía (MME) y entidades adscritas, cuyo objetivo fue socializar la ERT y diagnosticar las capacidades necesarias para asegurar una adecuada transferencia de información a los equipos territoriales. Esta sesión permitió definir un robusto esquema de medición mediante indicadores de gestión, orientado a monitorear periódicamente los avances de la estrategia en los territorios, evidenciando así un avance claro en la implementación de la línea directriz institucional</t>
  </si>
  <si>
    <t>Implementar lineamientos para la Estrategia de Comunicación Popular  donde se pueda  democratizar los saberes en  los territorios relacionados en el SME con el fin de fomentar su participación.</t>
  </si>
  <si>
    <t>Diseño e implementación de una Estrategia de Comunicación Popular  donde se pueda  democratizar los saberes en  los territorios relacionados en el SME con el fin de fomentar su participación.</t>
  </si>
  <si>
    <t xml:space="preserve">
Porcentaje de Avance de implementación para la estrategia de comunicación
Hito 1: Definición de Estrategia de Comunicación Popular ( 20%)
Hito 2: Implementación y Medición Proyecto Piloto (30%)
Hito 3 : Implementación y Medición Despliegue en territorios priorizados Estrategica de Comunicación Popular (50%)</t>
  </si>
  <si>
    <t>Se ha avanzado en la estructuración de la estrategia de comunicación y se está trabajando en la primera  fase de planeación frente al piloto a desarrollar.</t>
  </si>
  <si>
    <t xml:space="preserve">✓  Teniendo en cuenta las reuniones realizadas con los equipos de Asambleas, pedagogía y la directora de la OAAS, se estructuró la matriz de prioridades de comunicación popular. 
✓  Se define cronograma para la socialización de la estrategia de comunicación. Frente a la implementacion del piloto, se realizó una reunión virtual con el comité de usuarios de Sincelejo para presentarles los avances del plan de trabajo. </t>
  </si>
  <si>
    <t>De acuerdo con los lineamientos recibidos por parte de la Jefe OAAS,se define los apartados del documento con un primer borrador para la definicion de los lineamientos para la estrategia de comunicación popular. Se cuenta con propuesta de estrategia de comunicación popular para la Gerencia Guajira, se encuentra en revision por parte del equipo técnico. Por solicitud de la Jefe OAAS se debe incluir un plan para comunidades energeticas. Adicionalmente, se realiza reunion con la Oficina de  Comunicaciones y el Web Master para poder definir el sitio especifico requerido  para la publicacion de los lineamientos de comunicación popular.</t>
  </si>
  <si>
    <t>Se cuenta con documento de lineamientos para la estrategia de comunicación popular. Este se encuentra publicado en el siguiente link : https://www.minenergia.gov.co/es/misional/gesti%C3%B3n-social-y-ambiental/comunicacion-popular/. Se cuenta con avances frente a la implemenación del piloto realizado en el municipio de Sincelejo.  en el ultimo trimestre, se gestionó reunión con medios comunitarios para hacer la validacion de las necesidades comunicativas en los territorios. Contamos con la metodologia del espacio y se construye un arbol de problematicas y soluciones de los medios comunitarios entorno a la TEJ.</t>
  </si>
  <si>
    <t xml:space="preserve">Teniendo cuenta lo resultados del ejercicio piloto del año 2024 , se hace necesario reformular la metodologia para el desarrollo de la estrategia de comunion popular con el fin de hacer despliegle a los diferentes territorios de una manera mas estructurada y asertiva  involucrando los medios comunitarios para impulsar esta estrategia y establecimiento de acuerdos.Adicionalmente, Se realizan reuniones de acercamiento para poder identificar y hacer levantamiento en los territorios con grupos internos (Cambio  climatico, Hidrocrburos, Gerencia Guajira y asamblea y Género). No obstante, debido al cambio de ministro, se produjo un cambio en la Jefatura de la OAAS, lo que implica que el avance de este propósito será revisado para su ejecución en 2025 con la nueva representante de la OAAS. </t>
  </si>
  <si>
    <t xml:space="preserve">Durante el segundo trimestre se reformuló y aprobó la metodología de comunicación popular, el 25 de abril, y se publicaron oficialmente los lineamientos en la plataforma del Ministerio de Minas y Energía. Se definieron y validaron, en mesa intersectorial, seis territorios prioritarios (Sucre, Valledupar, Barranquilla, Marmato, Gerencia Guajira y zonas del Pacto por los hidrocarburos), lo que permitió formalizar alianzas con medios comunitarios y actores locales mediante convenios y el inicio de procesos formativos. Asimismo, se desarrollaron y difundieron dos cápsulas informativas piloto en Guajira y Tolima, ajustando la metodología antes del despliegue completo. Finalmente, se estableció un sistema robusto de indicadores de gestión (número de acuerdos, medios participantes, cápsulas emitidas, alcance y feedback comunitario) y se diseñó un protocolo de monitoreo semestral con recolección de datos y talleres de retroalimentación para asegurar mejoras continuas y cumplimiento efectivo. </t>
  </si>
  <si>
    <t xml:space="preserve">Avance de implementacion y medición de despliegues :
Se realiza en medios comunidtarios proceso con direccion de mineria empresarial  de formacion para 32 medios comunitarios en donde se dan varias dimensiones en redes sociales, medios audivusales y capacitacion tecnica sobre como comunicar a la eficiencia energetica en procesos mineros en terminos de la nueva ley minera. en proceso de formacion con la direccion de energia electrica (enfoque en TEJ, programa CE y conocimientos basicos como linea editroial  redaccion de prensa, produccion audivusal).  se avanza en dos alianza con POLEN TRANSCIONES JUSTA donde apoyan con recursos con los medios comunitarios (Glosario energetico). Otra alianza que se tiene CLIMATE TRACKER en donde apoyaron con capacitacion especifica sobre la desinformacion de la TEJ, en donde se danran orientaciones y no desinformar apoyo tecnico y periodistico. Adicionalmente se apoya en la construccion de los lineamientos de un protocolo preventivo de la conflictividad en el SME quedando como anexo en la ERT. Componente No 2 Fortalecimiento de capacidades.  </t>
  </si>
  <si>
    <t xml:space="preserve">Implementación y medicion del nivel de Gobernanza Ambiental del sector minero energetico </t>
  </si>
  <si>
    <t>Hito 1: Definición propuesta  indicador de gobernanza ambiental articulado con observatorio OAAS y/o otros mecanismos. (25%)
Hito 2: Implementación y medición del indicador de gobernanza ambiental del sector minero energetico. (25%)
Hito 3 : Implementación de acciones en Gestion Ambiental ( Relacionamiento ambiental, Gestión de Riesgos y Cambio climatico) para el cumplimiento del indicador de gobernanza ambiental del sector minero energetico (50%)</t>
  </si>
  <si>
    <t xml:space="preserve">Se cuenta con espacios de socialización del contexto de indicadores de gobernanza ambiental para el sector minero energético a nivel internacional, regional y local, y una propuesta de definición de gobernanza ambiental y enfoques, los cuales se presentaron ante diferentes direcciones y áreas del Ministerio, entidades adscritas y entidades intersectoriales, para su realimentación. </t>
  </si>
  <si>
    <t>Se cuenta con un documento propuesta del contexto del indicadores de gobernanza ambiental para la dimensión de extracción y minería a nivel internacional, regional y local; y la identificación y priorización de actores de interés que aporten a la construcción del indicador. Este un producto gestionado desde el  convenio GGC-1095-2024 con la Instituto de Estudios Ambientales de la Universidad Nacional.</t>
  </si>
  <si>
    <t xml:space="preserve">Se avanza en espacios de realimentación de los indicadores de gobernanza ambiental de la dimensión económica, normativa e institucional, minera, energía, hidrocarburos, social, biofisica y de gestión ambiental, se realizan espacios de trabajo con el Observatorio de la OAAS para la integración y automatización de los indicadores propuestos, se realiza la planificación de la metodología de los talleres de socialización y realimentación del indicador de gobernanza ambiental a nivel territorial, y se realizan dos talleres de construcción y realimentación del indicador de Gobernanza Ambiental con actores comunitarios en Valledupar (marzo 05) y Villavicencio (marzo 07).  No obstante, debido al cambio de ministro, se produjo un cambio en la Jefatura de la OAAS, lo que implica que el avance de este propósito será revisado para su ejecución en 2025 con la nueva representante de la OAAS. </t>
  </si>
  <si>
    <t>Durante la ejecución del contrato GGC1095‑2024, se avanzó en la revisión y realimentación del documento técnico, ajustando y validando la metodología para definir y estimar los indicadores de gobernanza ambiental del sector minero‑energético correspondientes al año 2023. Se avanzó también en el diseño y evaluación de la visualización del Índice de Gobernanza Ambiental en Power BI, consolidando resultados en gráficos organizados por objetivo, atributo y dimensión, validando coherencia de datos y proponiendo ajustes para mejorar su interpretación . De igual modo, se analizaron los componentes metodológicos del índice, recopilando observaciones técnicas y conceptuales para fortalecerlo. Como parte del proceso de automatización, se implementó una primera prueba en Python que permitió calcular automáticamente el resultado del indicador, el puntaje, el puntaje máximo y el porcentaje alcanzado a partir de una matriz en Excel, lo cual agiliza notablemente el procesamiento y análisis del Índice de Gobernanza Ambiental 2023.</t>
  </si>
  <si>
    <t>Se realizaron ajustes en la metodología de cálculo de los Indicadores con corte a 2023, en relación con el puntaje máximo para los indicadores 9 (Participación ciudadana), 10 (Interacción de género y enfoque diferencial) y 11 (Conflictividad socioambiental), también los indicadores 29 (Participación de las FNCER en la matriz energética primaria), 30 (Participación de las FNCER en la matriz energética eléctrica), 31 (Producción de minerales estratégicos y críticos para la TEJ), 32 (Pobreza multidimensional en municipios productores de minerales estratégicos) y 49 (Variación en el nivel de pobreza energética multidimensional nacional).
Se adelantó la automatización de 30 de los 51 indicadores que conforman el Índice de Gobernanza Ambiental, complementada con la visualización interactiva de la información mediante el uso de HTML, CSS y JavaScript.</t>
  </si>
  <si>
    <t xml:space="preserve">Durante el periodo se ejecutaron las siguientes actividades:
- Se  realiza seguimiento a la ejecución de las veintidos (22) iniciativas que conforman el portafolio de proyectos del Plan Estratégico de TI - PETI para el periodo 2025-2028 para el tercer trimestre de 2025.
- Se ejecutó configuración del Plan de Cierre de Brechas FURAG 2025 en la herramienta TAIGA, para su correspondiente seguimiento.
- Se avanza en el plan de trabajo para la implementación del Marco de Referencia de Arquitectura Empresarial (MRAE) junto con los modelos: MAE - MGGTI - MGPTI.
- Se definió cronograma de actividades y programación de las mismas para el fortalecimiento de la Estrategia de Gestión y Gobierno de Datos, este mismo cronograma fue parametrizado en la herramienta TAIGA para su revisión y seguimiento.
- Se desarrollan sesiones de seguimiento (Daily) de los avances de la Estrategia de Gestión y Gobierno de Datos, conforme a los lineamientos de la PMO del GTICS.
- Se realiza socialización de metas y productos del proyecto de inversión 0198 del GTICS, haciendo especial enfasis en las metas y productos establecidos para el cierre de la vigencia 2025. </t>
  </si>
  <si>
    <t xml:space="preserve">Durante el tercer trimestre de la vigencia, se estructuró el estudio previo correspondiente al proceso para la implementación de aislamientos térmicos en la sede del Archivo Central. Dicho proceso se encuentra registrado en la plataforma NEON bajo el número EP-2025-2258, cuyo objeto contractual es “Implementar estrategias de eficiencia energética en las sedes del Ministerio de Minas y Energía, en el marco de los resultados de la auditoría energética realizada”.
A la fecha, el proceso se encuentra en fase precontractual, dentro del flujo de aprobación en NEON, con proyección de publicación durante el mes de octubre. </t>
  </si>
  <si>
    <t>Actualmente el proceso de firma del Memorando de entendimiento entre el Ministerio de Minas y Energía y Ecopetrol se encuentra en proceso de creacion.</t>
  </si>
  <si>
    <t xml:space="preserve">Se implementa los linemientos de la ERT desde el subsector de mineria en el departamento del Putumayo
Se realiza socialización del enfoque territorial al interior del  MME el 23 de Septiembre.
Se realiza Taller de apropación con enfoque de Género. el 29 de Agosto.
</t>
  </si>
  <si>
    <t>BALANCE CUMPLIMIENTO TRIM 4 2025</t>
  </si>
  <si>
    <t>Durante el ultimo trimestre del año, con base en el desarrollo de la Mesa Técnica de Articulación Intersectorial, se concluye que la Estrategia de Relacionamiento Territorial (ERT) se consolida como un marco político, ético y operativo clave para fortalecer la gobernanza territorial del sector minero-energético, al promover relaciones más justas, participativas y articuladas con los territorios. El espacio permitió no solo socializar los avances conceptuales, metodológicos y operativos de la ERT, sino también fortalecer su apropiación interinstitucional, evidenciando la importancia de la gestión del conocimiento, el fortalecimiento de capacidades, la articulación intersectorial y la gestión de la conflictividad como ejes estratégicos para su implementación en 2026. Asimismo, se destacó el rol del Observatorio de la OAAS como soporte técnico y sistema de información de la ERT, fundamental para la toma de decisiones basadas en evidencia, el seguimiento a la conflictividad y la interoperabilidad institucional. Finalmente, el ejercicio participativo por mesas y el laboratorio de casos reafirmaron la necesidad de dar continuidad a estos espacios de articulación, avanzar en lenguajes comunes, uso estandarizado de herramientas y trabajo coordinado entre entidades, como condiciones indispensables para el despliegue efectivo de la ERT en los territorios.</t>
  </si>
  <si>
    <t>Durante este periodo se cerraron los procesos de fortalecimiento de capacidades mediante la entrega de certificados del ciclo de talleres “Soy Comunicador Energético” y la distribución de recursos pedagógicos y herramientas comunicativas dirigidas a los medios comunitarios, incluyendo la guía de línea editorial para la Transición Energética Justa y materiales formativos sobre análisis del discurso, producción audiovisual, fotografía, video y manejo de redes sociales.
Adicionalmente, se desarrollaron acciones de divulgación y producción de contenidos estratégicos, entre ellas la convocatoria al Reto de Innovación con Soluciones Energéticas, enfocada en alternativas como los biodigestores en el marco de la estrategia de adaptación al cambio climático, la cual logró la inscripción de 13 organizaciones y personas naturales en el archipiélago de San Andrés, Providencia y Santa Catalina. De igual forma, se avanzó en la redacción y diseño gráfico de publicaciones asociadas a la Gerencia Guajira, orientadas a fortalecer la comprensión ciudadana sobre el Pacto por La Guajira 2030, la gobernanza tripartita, el rol del Comité Tripartito y la participación de las comunidades Wayuu en proyectos de energías renovables.
Finalmente, durante este trimestre se dio inicio a la fase de medición de los indicadores, mediante la implementación piloto del instrumento de seguimiento de la Estrategia de Comunicación Popular, a través de los indicadores YA y YB, durante los meses de noviembre y diciembre de 2025. En este sentido, el 30 % restante del indicador, correspondiente a la medición y evaluación, se proyecta para la vigencia 2026, incorporando los aprendizajes del ejercicio piloto y alineándose con la continuidad de los procesos de fortalecimiento de capacidades, particularmente a través de talleres pedagógicos, acompañamientos comunicativos y la aplicación de herramientas pedagógicas con medios comunitarios y comunicadores populares.</t>
  </si>
  <si>
    <t xml:space="preserve">Meta no cumplida </t>
  </si>
  <si>
    <t xml:space="preserve">Durante el periodo se ejecutaron las siguientes actividades:
- Se  realizó seguimiento mensual a la ejecución de las iniciativas incluidas dentro del Proyecto de Inversión "Fortalecimiento de la Políitca de Gobierno Digital" en las cuales fueron ejecutadas las actividades planeadas para la vigencia. 
- Se ejecutaron las actividades definidas en el Plan de Cierre de Brechas FURAG 2025 y se remitió su correspondiente seguimiento a la OPGI conforme a los tiempos establecidos. 
- Se ejecutó el plan de trabajo para la implementación del Marco de Referencia de Arquitectura Empresarial (MRAE) junto con los modelos: MAE - MGGTI - MGPTI, dentro del cual se generaron los documentos: Modelo de Arquitectura Empresarial (As-Is / To-Be/Análisis de Brechas/Hoja de Ruta) - Modelo de Gestión y Gobierno de TI - Modelo de Gestión de Proyectos de TI. 
-Se ejecutó cronograma de actividades  para el fortalecimiento de la Estrategia de Gestión y Gobierno de Datos.
- Se desarrollan sesiones de seguimiento (Daily) de los avances de la Estrategia de Gestión y Gobierno de Datos, conforme a los lineamientos de la PMO del GTICS.
- Se consolodó y remitio seguimiento al Plan Estratégico de Tecnológias de la Información y se proyectó su actualización para la siguiente vigencia. </t>
  </si>
  <si>
    <t>El proceso contractual SMC-013-2025 avanzó conforme a los lineamientos técnicos y administrativos 
establecidos. Sin embargo, debido a la falta de proponentes en su primera publicación y a la limitación de 
tiempo para ejecutar el contrato durante la vigencia,no se llevó a cabo.  En consecuencia, se proyecta su reformulación e incorporación en la  programación contractual de la vigencia 2026, garantizando así la continuidad del cumplimiento de las  recomendaciones de la auditoría energética y el fortalecimiento de la sostenibilidad operativa de la Entidad</t>
  </si>
  <si>
    <t>Durante el periodo reportado, se alcanzó un avance del 80% de la meta programada, evidenciando progresos significativos en la consolidación de los componentes estratégicos asociados a la gestión institucional.
En primer lugar, se avanzó en la elaboración y actualización de los diagnósticos ambiental y de calidad, tomando como línea base la vigencia 2024 y estableciendo la ruta de fortalecimiento proyectada hacia 2026. Estos diagnósticos permitieron identificar brechas, riesgos y oportunidades de mejora en los procesos institucionales, así como definir acciones orientadas al cumplimiento de los estándares normativos y al fortalecimiento del Sistema Integrado de Gestión.
De manera complementaria, se llevó a cabo la priorización de procesos de la entidad, ejercicio que facilitó enfocar los esfuerzos institucionales en aquellos procesos estratégicos con mayor impacto en el cumplimiento de los objetivos misionales. Esta priorización constituye un insumo clave para la toma de decisiones, la asignación eficiente de recursos y la implementación de acciones de mejora continua.
En el marco de la estrategia de innovación por procesos, se avanzó en la definición y estructuración de los manuales de los procesos priorizados, incorporando lineamientos técnicos, metodológicos y operativos que buscan optimizar su ejecución, estandarizar procedimientos y fortalecer la eficiencia institucional. Este ejercicio contribuye directamente a la simplificación del modelo de operación y al mejoramiento de la prestación de los servicios.
Adicionalmente, se desarrolló el curso de formación de auditores internos del Ministerio de Minas y Energía, fortaleciendo las capacidades técnicas del talento humano en materia de auditoría y control interno. Esta acción impacta positivamente la sostenibilidad del Sistema Integrado de Gestión, al garantizar la disponibilidad de personal capacitado para la evaluación, seguimiento y mejora continua de los procesos.
En conjunto, estos avances reflejan una gestión articulada y orientada al fortalecimiento institucional, aunque se identifican oportunidades de mejora para alcanzar el 100% de la meta programada, particularmente en la consolidación total de los productos asociados a los diagnósticos y la implementación integral de los manuales de procesos definidos.</t>
  </si>
  <si>
    <r>
      <t xml:space="preserve">Para el último trimestre de 2025 se llevaron a cabo varias reuniones con Ecopetrol con el objetivo de incorporar aspectos técnicos y estratégicos dentro del memorando de entendimiento cuyo objeto acordado inicialmente es </t>
    </r>
    <r>
      <rPr>
        <i/>
        <sz val="10"/>
        <color rgb="FF000000"/>
        <rFont val="Aptos Narrow"/>
      </rPr>
      <t>“Realizar una aproximación preliminar de buena fe entre las partes para aunar esfuerzos y capacidades de cooperación en la realización de actividades de apoyo, capacitación, fomento y promoción de las Fuentes no Convencionales de Energía y la Gestión Eficiente de la Energía en el país en el marco de la Transición Energética Justa, mediante el intercambio de información y experiencias; considerando además, requerimientos en políticas públicas y regulación, con miras a evaluar la viabilidad de establecer mecanismos jurídicos de cooperación</t>
    </r>
    <r>
      <rPr>
        <sz val="10"/>
        <color rgb="FF000000"/>
        <rFont val="Aptos Narrow"/>
        <family val="2"/>
      </rPr>
      <t>”, sin embrago, para el mes de septiembre de 2025 Ecopetrol decidió modificar tanto el alcance, como las actividades pactadas dentro del mismo. Por lo anterior, y si la presente actividad sigue siendo prioridad para el MME, se hace indispensable que desde el MME, se establezca contacto directo con el director del ICPET con el objetivo de contextualizarlo acerca de la importancia que representa para el sector minero energético la firma del presente acuerdo de cooperación.</t>
    </r>
  </si>
  <si>
    <t>PROPUESTA INDICADOR</t>
  </si>
  <si>
    <t>PROPUESTA FÓRMULA</t>
  </si>
  <si>
    <t>PROPUESTA META 2025</t>
  </si>
  <si>
    <t>PROPUESTA 2026</t>
  </si>
  <si>
    <t xml:space="preserve">Energía </t>
  </si>
  <si>
    <t>PES</t>
  </si>
  <si>
    <t>Plan 6G</t>
  </si>
  <si>
    <t>Comunidades Energéticas implementadas por el Gobierno</t>
  </si>
  <si>
    <t>Sigue igual</t>
  </si>
  <si>
    <t>Número de comunidades energéticas implementadas por el gobierno</t>
  </si>
  <si>
    <t>✓ Logramos la expedición de la resolución 40136 "Por la cual se crea el Registro Único de Comunidades Energéticas - RUCE" y la resolución 40137  "Por la cual se definen los criterios de focalización para la orientación de recursos públicos  con destino a Comunidades Energéticas" .
✓ El 17 de mayo se realizó la inauguración de 24 Comunidades Energéticas (22 en Quibdó y 1 en Bojayá; y 1 en Ovejas,Sucre) en el corregimiento La Loma del municipio de Bojayá.,
✓ Adelantamos el primer Comité de Focalización de Comunidades Energéticas (CAPSE), donde se presentó la focalización de 2.721 comunidades que habían participado en el proceso de postulación.
✓ Tenemos identificados 400 proyectos en ejecución y finalizados con potencial de convertirse en CE (valor inversión: COP 127.427 millones).
✓ Logramos la aprobación de recursos de Fenoge por COP 418 mil millones para 1.368 CE.
✓ Presentamos ante DNP proyecto de inversión vigencia 2025 por valor de COP 1,5 billones.
✓ El Ministerio de Minas y Energía firmó junto a FENOGE y el Ministerio de Educación Nacional, un convenio de Actividad de Fomento, Promoción, Estimulo e Incentivo (AFPEI) que tiene como objetivo implementar Soluciones Individuales Solares Fotovoltaicas (SISFV) de autogeneración en Comunidades Energéticas Educativas en zonas fuera del Sistema Interconectado Nacional (SIN) por un plazo de 36 meses. El valor del convenio es por 69.120.012.796 para una generación energética estimada de 6.247 MWh/año y una reducción de emisiones de GEI de aproximadamente 12.249 toneladas CO2 eq/año.</t>
  </si>
  <si>
    <t xml:space="preserve">✓ Se inauguraron 27 Comunidades Energéticas de generación solar, híbrida y agrovoltaica en los departamentos de Guainía, Choco, La Guajira y Sucre.
✓ Se desarrollaron 4 reuniones del Comité Administrador Para Comunidades Energéticas  (CAPCE) en donde se presentaron propuestas preliminares de focalización, priorización y selección de Comunidades Energéticas, así como la socialización de resultados de análisis de data de las 17.383 comunidades postuladas. Como resultado, se obtuvo una priorización preliminar de al menos 400 comunidades. 
✓ La Comisión de Regulación de Energía y Gas (CREG) publicó en el mes de junio 2 proyectos de resolución para regular a las Comunidades Energéticas:  
1) 701 052 de 2024 “Por la cual se establecen medidas transitorias sobre las desviaciones de las plantas variables”. 
2) 701 051 de 2024 “Por la cual se armoniza la regulación para la integración de las comunidades energéticas al Sistema Energético Nacional y se dictan otras disposiciones”.
✓ Se adelantó el segundo Comité de Focalización Intersectorial para presentar la metodología y procesos de selección de las potenciales comunidades beneficiarias de recursos públicos que aspiran ser Comunidad Energética. Este Comité fue presidido por el Ministerio de Minas y Energía y contó con la participación de seis entidades de orden nacional.
✓Se identificaron 1000 potenciales comunidades qué serán beneficiadas con recursos públicos para convertirse en Comunidad Energética. Las regiones con mayor presencia de comunidades priorizadas son la región pacífica y la región caribe, específicamente en los departamentos de La Guajira, Cauca, Sucre, Cesar y Nariño.  </t>
  </si>
  <si>
    <t xml:space="preserve">✓Contamos con 104 Comunidades Energéticas en operación - Arauca (1), Atlántico (1), Bolívar (2), Cauca (1), Cesar (11), Choco (22), La Guajira (28), Guainía (3), Guaviare (2), Magdalena (1) Putumayo (15), Risaralda (12), San Andrés y Providencia (1), Sucre (2), Tolima (1) y Vichada (1).
✓Se registraron las primeras 4 comunidades energéticas hospitalarias; una en San Andrés con 361 beneficiarios reportados y tres en Valledupar con aproximadamente 801 beneficiarios,​
✓Se firmó un acuerdo interinstitucional con el Ministerio de Educación, por un total de 69.087 Millones de pesos, donde el Ministerio de Educación aportará 20.000 millones de pesos y FENOGE el restante, para la implementación 1.060 comunidades energéticas educativas con soluciones solares fotovoltaicas
✓Se firmaron tres convenios interadministrativos con las gobernaciones de Sucre, Córdoba y Cundinamarca para implementar políticas públicas de transición energética que permitan apalancar la estrategia de Comunidades Energéticas. 
✓Se inauguró 1 proyecto solar penitenciario con la instalación de 402 paneles solares, generando ahorros cercanos a los 17 millones de pesos mensuales y disminuyendo un 32% el consumo de energía y beneficiando a 1.088 privados de la libertad, este proyecto está en proceso de inclusión en la estrategia de Comunidades energéticas. 
</t>
  </si>
  <si>
    <t>✓ Contamos con 753 comunidades energéticas educativas priorizadas en el marco del convenio con el Ministerio de Educación y el FENOGE. ​
✓Contamos con 222 Comunidades Energéticas en operación - Arauca (1), Atlántico (3), Cesar (2), Choco (23), La Guajira (149), Guainía (2), Magdalena (7) Putumayo (15), Risaralda (12), San Andrés y Providencia (1), Sucre (1), Tolima (1), Vale del Cauca (1), Santander (4), y Tolima (1).​
✓Avanzamos en los lineamientos de estructuración de 10 proyectos tipo de soluciones energéticas (8 soluciones fotovoltaicas de agrupaciones de viviendas y con equipamientos; y 2 soluciones con biogás, una comunitaria y otra individual)​.
✓Expedimos la Resolución unificada de Comunidades Energéticas 40509 de 2024 que reglamenta el Registro de Comunidades Energéticas – RCE y se definen criterios de focalización y priorización para la orientación de recursos públicos con destino a Comunidades Energéticas.​</t>
  </si>
  <si>
    <t>✓ Se trabajó en la creación de la primera comunidad energética para el corregimiento de El Plateado, municipio de Argelia (Cauca) para beneficiar a aproximadamente 450 familias.
✓ Se realizó mesa de trabajo con Organizaciones Sociales de Caquetá (Coordinadora Departamental de Organizaciones Sociales, Ambientales y Campesinas del Caquetá), en la que se presentó la Estrategia de Comunidades Energéticas, los avances en los municipios de interés y se definió una ruta de trabajo con las comunidades que representan.
✓ Se realizó mesa de trabajo con el comité de impulso de la mesa de víctimas de El Salado, proceso priorizado dentro de la Estrategia de Comunidades Energéticas en el departamento de Bolívar. La visita se realizó en atención a requerimiento realizado por la presidencia por medio de comunicación oficial al Ministerio de Minas y Energía. La visita se realizó del 27 al 28 de marzo.
✓ Se realizaron jornadas en Bogotá (25 marzo) y Cali (26 marzo) por parte de la CREG, en donde se discutió y socializó la regulación de Comunidades Energéticas y su integración con el Decreto 1403 de 2024 de Autogeneración Remota y productor marginal en el marco de la circular CREG 136 DE 2025.</t>
  </si>
  <si>
    <t xml:space="preserve">La Comisión de Regulación de Energía y Gas expidió la resolución 101 072 de 2025, Por la cual se armoniza la regulación para la integración de las comunidades energéticas al Sistema Energético Nacional que busca acelerar la transición energética, descentralizar el mercado y democratizar el acceso a la electricidad, generando nuevas oportunidades para los actores del sector y fomentando el desarrollo local. Además, las comunidades podrán constituirse como comercializadoras, bajo las mismas condiciones del mercado, garantizando transparencia y libre competencia. 
Se publicó a comentarios el proyecto de resolución de la primera convocatoria "Por medio de la cual se invita a la participación de la convocatoria para la estructuración, implementación y operación de soluciones tecnológicas en el marco de comunidades energéticas", junto con su Memoria Justificativa y Anexo técnico convenio interadministrativo 2025 entre el Ministerio de Minas y Energía (MME) y Operadores de Red”, esta convocatoria permitirá la implementación y masificación de la estrategia en el territorio nacional integrando las comunidades de la postulación realizada en 2024.
Se presentó oficialmente la Escuela de Formación para la Transición Energética Justa (Escuela TEJ), desde su puesta en marcha, la Escuela TEJ ha logrado un impacto significativo, representado en más de 17 mil personas que han participado en sus espacios formativos, llegando a 700 comunidades en 22 departamentos del país. 
Se firmó una alianza por la Transición Energética Justa con la alcaldía de Barrancabermeja para la construcción de la primera granja solar pública en alianza con FENOGE con una capacidad instalada proyectada de 1.000 kilovatios pico (kWp) y una generación estimada de 1.543 megavatio-hora año (MWh/año), este proyecto evitará la emisión de más de 1.044 toneladas de CO₂ al año. 
Se firmó un memorando de entendimiento con la alcaldía de Riohacha para la creación de una comunidad energética que abastecerá al mercado público de la capital guajira con fuentes no convencionales de energía renovable, con una vigencia inicial de seis meses, prorrogables, y establece una ruta de trabajo conjunta entre el ministerio y la alcaldía para materializar esta apuesta innovadora de generación comunitaria. 
Se firmo una carta de voluntades entre el Ministerio, el FENOGE y Gobernación del Cesar para impulsar la economía popular llevando energía a 100 comercios de estratos 1, 2 y 3 con el fin de reducir costos operativos, fortalecer su competitividad y mejorar la calidad del servicio. 
Se avanzó el convenio MME-MEN-FENOGE con una inversión cercana a $69.000 millones COP para beneficiar hasta 1.060 comunidades educativas y 644.000 estudiantes con energía sostenible.
Se realizaron 311 visitas focalizadas en la “Escuela de Transición Energética Justa” para capacitar y organizar a las comunidades en gestión y gobernanza energética
</t>
  </si>
  <si>
    <t>En septiembre de 2025, el Gobierno del Cambio superó un año antes la meta del PND al alcanzar 3.097 GW de energías limpias instaladas, frente al objetivo de 2 GW.
- El Gobierno abrió la convocatoria UPME STR 02-2024 para construir la subestación Magangué 110 kV, fortaleciendo la infraestructura eléctrica del Caribe colombiano.
- En Tamalameque, Cesar, se implementó el primer territorio energético del departamento, beneficiando a 500 familias que ahora generan y venden su propia energía.
- El programa Colombia Solar inició su implementación en economías populares, beneficiando a más de 1.068 comerciantes de estratos 1, 2 y 3 con financiación de hasta el 60% para sistemas solares.
- En Florida, Valle del Cauca, 171 familias campesinas e indígenas accedieron a energía limpia mediante sistemas solares individuales, con una inversión de más de $5.527 millones.
- Más de 1.112 hogares rurales en cinco departamentos recibirán energía solar continua gracias a un proyecto de $40 mil millones liderado por el Ministerio de Minas y Energía y el IPSE.
- El SENA Regional Guajira inauguró el primer laboratorio eólico del país, beneficiando a más de 25.000 personas y fortaleciendo la formación técnica en energías renovables.
- El laboratorio contó con una inversión total de más de $4.411 millones, incluyendo recursos para capacitar instructores del SENA.
- El programa Hogares Energéticamente Sostenibles ya beneficia a cerca de 2.000 familias en Cali con 1.860 sistemas solares instalados, gracias a una inversión de $36.800 millones entre FENOGE y EMCALI.</t>
  </si>
  <si>
    <t xml:space="preserve">En menos de tres años, Colombia pasó de tener menos del 2% a alcanzar el 13,87% de energías limpias en su matriz eléctrica, marcando un salto histórico hacia la sostenibilidad. Este avance es fruto del Plan 6GW Plus, una estrategia del Gobierno Nacional integrada por el Ministerio de Minas y Energía, Ministerio de Ambiente, Ministerio del Interior, Ministerio de Defensa, UPME, CREG, ANLA, ANH, FENOGE, IPSE, ISA, Ecopetrol y Superservicios; el plan busca incorporar 6 gigavatios de capacidad instalada proveniente de energías limpias al sistema eléctrico nacional.
El Ministerio de Minas y Energía e ISA, a través de su empresa INTERCOLOMBIA, entregaron la Interconexión Cuestecitas – Copey – Fundación a 500 y 220 mil voltios, una infraestructura clave para la transición energética. Este proyecto, que tuvo un valor de adjudicación de USD 147 millones, se convierte en el camino para evacuar la energía eléctrica que se generará en La Guajira a partir de energía limpia, lo que representa mayor disponibilidad para el país y la mejora de la confiabilidad del servicio en el Caribe colombiano. Las obras incluyeron el montaje de 270 kilómetros de líneas, la ampliación de las subestaciones Fundación, Copey y Cuestecitas; así como la construcción de la subestación Nueva Cuestecitas a 500 mil voltios, la primera a este nivel de tensión con tecnología encapsulada en La Guajira y que se convierte en el corazón de la transición energética. Con esta obra, este departamento se conecta por primera vez con un nivel de tensión de 500 mil voltios (alto voltaje), marcando un hito en el desarrollo eléctrico de la región. 
En Repelón, Atlántico, municipio reconocido por su vocación agrícola y productiva, el Gobierno Nacional inauguró una granja solar fotovoltaica que permitirá a 500 familias de estratos 1 y 2 producir y consumir su propia energía limpia, confiable y asequible, reduciendo costos en sus facturas y mejorando su calidad de vida. La granja solar de Repelón tiene una capacidad instalada de 1.102 kWp, conformada por 1.792 paneles fotovoltaicos de alta eficiencia, tres inversores de última generación y un sistema digital de monitoreo que optimiza su operación. Se estima que generará 1.925.866 kWh al año, energía suficiente para abastecer a cientos de hogares y reducir la emisión de 1.303 toneladas de CO₂, equivalente a la siembra de 19.410 árboles adultos.
En el mes de octubre el Gobierno Nacional, a través del Ministerio de Minas y Energía y el Instituto de Planificación y Promoción de Soluciones Energéticas para las Zonas No Interconectadas (IPSE), inauguró el proyecto “El Latir de la Energía”, una iniciativa que marca un nuevo paso hacia el acceso universal a la energía en Colombia, beneficiando a 313 familias rurales de los departamentos de Antioquia, Cesar y Magdalena. Gracias a la instalación de Sistemas Individuales Solares Fotovoltaicos, hogares de los municipios de Murindó (Antioquia), Astrea (Cesar) y Pijiño del Carmen y Puebloviejo (Magdalena) ahora cuentan con energía limpia disponible las 24 horas del día, los 7 días de la semana. Con una inversión total de $9.904 millones, el proyecto aporta al cierre de brechas energéticas y al fortalecimiento del desarrollo local. Además de los beneficios ambientales, la implementación de estos sistemas impulsó la generación de 70 empleos entre directos e indirectos, dinamizando la economía de los territorios.
El Ministerio de Minas y Energía, a través del Fondo de Energías No Convencionales y Gestión Eficiente de la Energía (FENOGE), entregó oficialmente el nuevo sistema solar fotovoltaico al Sanatorio Agua de Dios E.S.E., una institución referente en salud en Cundinamarca. Esta iniciativa se desarrolla en el marco del programa nacional Colombia Solar, que impulsa la transición hacia fuentes renovables y promueve el uso eficiente de la energía en el país. El proyecto marca un hito en la gestión energética del sector salud, al incorporar energía solar para reducir significativamente los costos operativos y las emisiones de carbono. En el caso de Agua de Dios, municipio con clima cálido y alta demanda energética, la implementación del sistema permitirá reducir hasta un 80 % el consumo de energía eléctrica, con ahorros anuales estimados en 122 millones de pesos, recursos que se destinarán al fortalecimiento de la atención médica y hospitalaria.
El Gobierno nacional, a través del Ministerio de Minas y Energía y el Fondo de Energías No convencionales y Gestión Eficiente de la Energía (FENOGE), entregó e instaló un sistema solar fotovoltaico en el Hospital Nuestra Señora de los Santos E.S.E., en La Victoria (Valle del Cauca), que permitirá reducir en un 95% su factura de energía. El proyecto está compuesto por 125 paneles solares, con una capacidad instalada de 71,87 kWp, capaces de generar 102.359 kWp al año. A esto se suman las medidas de eficiencia energética implementadas, que aportan 26.748 kWh adicionales, para un ahorro total de 129.107 kWh anuales.
En el marco de la CELAC-UE, el Gobierno del Cambio, en una decisión sin precedentes, a través del Ministerio de Minas y Energía, declaró de utilidad pública e interés social los proyectos solares “Parque Solar TERRA I” y “Parque Solar TERRA II”, que se desarrollarán en el municipio de El Copey, Cesar, beneficiando directamente al pueblo Arhuaco.  Con una inversión estimada en USD 52 millones, el proyecto TERRA el más grande de América Latina desarrollado junto a una comunidad indígena— llevará 52 MW de energía limpia a los departamentos del Magdalena y el Cesar.
El Ministerio de Minas y Energía, en conjunto con el Departamento Nacional de Planeación y el Ministerio de Hacienda y Crédito Público, suscribió vigencias futuras ordinarias recientemente aprobadas por el Consejo Superior de Política Fiscal (CONFIS) y el comité de contratación de la entidad, beneficiando a más de 31.000 usuarios agrupados en 2.321 comunidades energéticas, con 37,39 megavatios pico instalados en territorios con mayor vulnerabilidad energética como La Guajira, Chocó y Catatumbo.
Isla grande enciende una nueva era energética con granja agrovoltaica que garantiza energia limpia y tarifa justa, evitando el consumo de mas de 3.000 galones de diesel, un modelo costoso y altamente contaminante, remplazado con energía solar, descarbonizando la isla, protegiendo el ambiente y reduciendo los costos que antes recaían sobre los hogares. Esta implementación lleva a la comunidad a salir del apagón en el cual se encontró inmersa durante mas de 200 años.
Con una inversión cercana a los 70 mil millones de pesos, el Parque Solar Urrá entra en operación en Tierralta (Córdoba), aportando 19,9 megavatios (MW) de energía limpia al Sistema Interconectado Nacional y fortaleciendo la seguridad energética del país. El proyecto, desarrollado por Urrá, cuenta con 37.536 paneles solares bifaciales, ocupa 42 hectáreas y evitará la emisión de cerca de 120.000 toneladas de CO₂ durante sus 25 años de operación, aportando de manera concreta a la lucha contra el cambio climático y al desarrollo sostenible de la región Caribe.
 </t>
  </si>
  <si>
    <t xml:space="preserve">Municipios y Territorios energéticos </t>
  </si>
  <si>
    <t>Municipios energéticos implementados</t>
  </si>
  <si>
    <t>Número de municipio energéticos implementados</t>
  </si>
  <si>
    <t>Se generará reporte a partir del segundo trimestre de 2024</t>
  </si>
  <si>
    <t>✓Se publicó la iniciativa en la página web del Ministerio de Minas y Energía y estuvo activa hasta el 31 de mayo de 2024. Los datos obtenidos con este cierre de las postulaciones arrojaron 644 registros, correspondientes a 427 municipios interesados en implementar proyectos energéticos.
✓ Se adelantó la estructuración a nivel de ingeniería básica de proyectos basados en sistemas solares fotovoltaicos de diferentes potencias, entre los cuales se destacan las canchas energéticas y las granjas solares agrovoltaicas, cada una con capacidad y alcance diferente.
✓ Se avanzó en la definición de criterios que permitan la focalización y la priorización de la formulación, estructuración, financiamiento, implementación de los proyectos y su debido acompañamiento, para lo cual se expedirá la reglamentación respectiva en garantía de los principios que orientan a la administración pública.
✓ Se realizaron 39 visitas ténicas a lotes correspondientes a 37 municipios postulados a la estrategia de Territorios Energéticos. Del total de lotes visitados se identifican 18 lotes viables técnicamente y 7 lotes que deben surtir un análisis respecto a las condiciones existentes. 
✓ Se identificó como fuente de financiación nacional los programas “PEECES” y “Techos”, los cuales están siendo ejecutados por El Fondo de Energías No Convencionales y Gestión Eficiente de la Energía – (FENOGE) y con los que se podrá financiar un aproximado de 18 Territorios Energéticos.
✓ Se logró la articulación con FINDETER en aras de promover la Línea de Redescuento y Crédito Directo del programa Eficiencia Energética, la cual permitirá a los Ente Territoriales acceder a la financiación con tasas compensadas para lograr la implementación de los proyectos solares agrovoltaicos en todo el país.</t>
  </si>
  <si>
    <t xml:space="preserve">✓ Se inauguró a Cumaribo - Vichada como el primer Municipio energético del país que beneficia a 1.350 familias y tuvo una inversión de 20.484 millones de pesos. La central híbrida cuenta con 3.094 paneles solares, baterías de litio y plantas diésel de respaldo que permiten generar energía 24/7. Avanzamos en la formalización de este proceso.
✓ Se realizaron visitas técnicas a 58 municipios postulados en la primera convocatoria de la estrategia de los cuales, 36 predios son viables técnicamente, 16 predios no viables y 5 pendientes de revisión detallada.​
✓Se hizo lanzamiento de la segunda convocatoria de Municipios y Territorios Energéticos con financiación a través de la línea de crédito de FINDETER, a la fecha se tienen registrados 29 municipios. Actualmente, el equipo se encuentra en revisión y análisis de la información primaria de los registros.​
</t>
  </si>
  <si>
    <t xml:space="preserve">✓Inauguramos a Cumaribo - Vichada como el primer Municipio energético del país que beneficia a 1.350 familias y tuvo una inversión de 20.484 millones de pesos. La central híbrida cuenta con 3.094 paneles solares, baterías de litio y plantas diésel de respaldo que permiten generar energía 24/7. ​
✓ Lanzamos la segunda convocatoria de Municipios y Territorios Energéticos con financiación a través de la línea de crédito de FINDETER, a la fecha se tienen 107 postulaciones registradas. De estas postulaciones, de acuerdo con revisiones primarias, se observa una prefactibilidad en 47. Se han sostenido veinticuatro (24) mesas de trabajo con los alcaldes con el fin de socializar la estrategia y el mecanismo de financiación. De los cuales, nueve (9) están posiblemente interesados en financiar con FINDETER.​
✓ 6 Territorios Energéticos se encuentran en implementación (obras en desarrollo) financiadas a través de FENOGE por medio del proyecto Energía Solar para Población Vulnerable (Tierralta – Córdoba, Arroyohondo – Bolívar, ​San Antonio De Palmito – Sucre,               Maicao - La Guajira, Repelón – Atlántico, Pailitas - Cesar​). </t>
  </si>
  <si>
    <t>Meta no cumplida</t>
  </si>
  <si>
    <t xml:space="preserve">6 Territorios Energéticos en construcción
8 municipios se encuentran en análisis de factibilidad
</t>
  </si>
  <si>
    <t>✓ Continuán en implementación (obras en desarrollo) los 6 Territorios Energéticos  financiados a través de FENOGE por medio del proyecto Energía Solar para Población Vulnerable (Tierralta – Córdoba, Arroyohondo – Bolívar, ​San Antonio De Palmito – Sucre, Maicao - La Guajira, Repelón – Atlántico, Pailitas - Cesar​). 
✓ Se avanzan en los análisis de factibilidad de ocho(8) municipios que serán beneficarios de la implementarán de proyectos energéticos través de FENOGE por medio del proyecto Energía Solar para Población Vulnerable. Teniendo en cuenta que, se beneficiarán 14 municipios en total correspondientes a la Región Caribe. 
✓Se estructuró la metodología de focalización y priorización de Municipios y Territorios Energéticos, insumo fundamental para  la selección de los beneficiarios de recursos PGN de la estrategia en 2025.</t>
  </si>
  <si>
    <t xml:space="preserve">Continuán en implementación (obras en desarrollo) los 7 Territorios Energéticos  financiados a través de FENOGE por medio del proyecto Energía Solar para Población Vulnerable (Tierralta – Córdoba, Arroyohondo – Bolívar, ​San Antonio De Palmito – Sucre, Maicao - La Guajira, Repelón – Atlántico, Tamalameque - Cesar​, Cabo de la Vela - La Guajira).
Se avanzan en los análisis de factibilidad de 7 municipios que serán beneficarios de la implementarán de proyectos energéticos través de FENOGE por medio del proyecto Energía Solar para Población Vulnerable. Teniendo en cuenta que, se beneficiarán 14 municipios en total correspondientes a la Región Caribe.
Se avanzan en los análisis de factibilidad de 25 posibles municipios que serán beneficarios de la implementarán de proyectos energéticos a través del recurso de Comunidades Energéticas, que se prevé inicien ejecución en el último trismestre de la vigencia 2025.
Se implementan 3 terirorios energéticos en: Tierrlata, ⁠San Antonio de Palmito y  ⁠Arroyohondo </t>
  </si>
  <si>
    <t xml:space="preserve">✓ Continuán en implementación (obras en desarrollo) los 8 Territorios Energéticos  financiados a través de FENOGE por medio del proyecto Energía Solar para Población Vulnerable (Tierralta – Córdoba, Arroyohondo – Bolívar, ​San Antonio De Palmito – Sucre, Maicao - La Guajira, Repelón – Atlántico, Tamalameque - Cesar, Pailitas-Cesar, Cienaga de Oro-Córdoba​).
✓ Se avanzan en los análisis de factibilidad de  seis(6) municipios que serán beneficarios de la implementarán de proyectos energéticos través de FENOGE por medio del proyecto Energía Solar para Población Vulnerable. Teniendo en cuenta que, se beneficiarán 14 municipios en total correspondientes a la Región Caribe.
✓Se proyecta la  la adquisición de activos de autogeneración con una capacidad instalada de 1 MW a 5 MW en distintas regiones del país, con el objetivo de constituir Territorios Energéticos. </t>
  </si>
  <si>
    <t>✓ Continúan en implementación (obras en desarrollo) los 8 Territorios Energéticos  financiados a través de FENOGE por medio del proyecto Energía Solar para Población Vulnerable (Tierralta – Córdoba, Arroyohondo – Bolívar, ​San Antonio De Palmito – Sucre, Maicao - La Guajira, Repelón – Atlántico, Tamalameque - Cesar, Pailitas-Cesar, Cienaga de Oro-Córdoba​).
✓En relación con los frentes de obra finalizados, principalmente de las tres principales granjas: Tierralta, Arroyohondo y San Antonio de Palmito ya se cuenta con un listado de los 500 posibles usuarios finales.
✓Se implementan 3 terirorios energéticos en: Maicao, ⁠Repelón y  ⁠Tamalameque.</t>
  </si>
  <si>
    <t>Nueva capacidad FNCER en la matriz eléctrica del país (En operación y declarada en pruebas)</t>
  </si>
  <si>
    <t xml:space="preserve"> Alcanzamos en el primer trimestre del del presente año  208, 65 MW de fuentes solar: 
✓ En el período comprendido entre agosto 2022 y Marzo 2024, este gobierno ha adicionado 529,5 megaviatios (MW) y se encuentran declarados 1048,08 megaviatios (MW) en pruebas en el Sistema Interconectado Nacional, para un total de 1.578,17megaviatios (MW).
✓ Nueva capacidad de FNCER y de soluciones tipo híbrido en ZNI, de 23,73 MW en el primer trimestre del año en curso.
✓ Continuamos realizando acercamiento con actores relevantes para acompañar y destrabar cuellos de botella en el desarrollo de los proyectos (XM, DANCP, MinAmbiente, ANLA, ASOCARS, Mindefensa).</t>
  </si>
  <si>
    <t>1726,71</t>
  </si>
  <si>
    <t xml:space="preserve">✓ El sistema eléctrico nacional alcanzó a superar 1 GW en operación comercial de Fuentes No Convencionales de Energía Renovable FNCER. El logro se concretó con la entrada en operación comercial de los proyectos Solares La Loma (150 MW) y Fundación (90 MW) promovidos por ENEL.
✓ Se encuentran declarados en Pruebas en el Sistema Interconectado Nacional: 8 proyectos de Energía Solar por 514,68 (MW), 1 proyecto de Pequeñas Centrales Hidroeléctricas PCH por 10,50 (MW) y 2 proyectos Eólicos por 31,90 (MW). </t>
  </si>
  <si>
    <t xml:space="preserve">
1.764,06</t>
  </si>
  <si>
    <t>✓ La Participación FNCER en Operación Solar y Eólico en Matriz Eléctrica es del 6,43% equivalentes a 1.339,23 (MW) Solar en Operación (Acumulativo independiente del periodo de entrada en Operación) del total de generación que son 20.817,03 (MW).
✓ Se encuentran declarados en Pruebas en el Sistema Interconectado Nacional: 9 proyectos de Energía Solar por 520,68 (MW), 1 proyecto de Pequeñas Centrales Hidroeléctricas PCH por 10,50 (MW) y 2 proyectos Eólicos por 31,90 (MW). Suman 563,08 (MW).
✓ A la fecha se encuentran declarados en Operación: 1.173,12.
✓ Ala fecha se encuentran declarados en pruebas: 563.08.
✓ Zonas No Interconectadas: 27.86.</t>
  </si>
  <si>
    <t>En Operación: 1.871,51​
En pruebas: 185,0​
ZNI: 14.6​
Total: 2071.21 (MW)​
✓  En total la Participación FNCER en Operación Solar y Eólico en la Matriz Eléctrica es del 8,7% equivalentes a 1.871,51 (MW) Solar en Operación (Acumulativo independiente del periodo de entrada en Operación).​
✓  En noviembre entró en operación comercial el parque solar más grande del país Guayepo (370 MW). A través del 2024 ha entrado en operación los parques solares más grandes del país ​
✓  Han entrado en operación y pruebas 72 nuevos parques solares este año, distribuidos en 16 departamentos y 50 municipios con una capacidad total de generación eléctrica de 1.506,37 MW.​
✓  1.642.739 de emisiones de CO2 han sido evitadas durante este año.​
✓  Se logró obtener licencia ambiental mediante la Resolución 001060 del 7 de junio de 2024 para el segundo tramo del proyecto Colectora en La Guajira.​
✓  El IPSE ha reportado con corte a noviembre de 2024, 14,6 MW de capacidad FNCER instalada durante este gobierno en las Zonas No Interconectadas ZNI.​</t>
  </si>
  <si>
    <t>o</t>
  </si>
  <si>
    <t>2132,8</t>
  </si>
  <si>
    <t>En Operación: 1.304,02
En pruebas: 800,92
ZNI: 27,86
Total: 2,132,80 (MW)​
Se dispone de 1.936,56 MW provenientes de Fuentes No Convencionales de Energía Renovable (FNCER), sin embargo, por finalización del periodo de transición establecido en el Artículo 9 de la Resolución CREG 148 de 2021  y el Artículo 11 de la Resolución CREG 101 -011 de 2022, se ha realizado el cambio de estado de "Operación" a "Pruebas" de 70 las plantas solares objeto de esta resolución, por lo tanto, la capacidad real en el estado de "Operación" es de MW 1304,02 MW.
✓  En este sentido, el total la Participación FNCER en Operación Solar y Eólico en la Matriz Eléctrica del SIN es del 6,29% equivalentes a 1,304,02 (MW) Solar en Operación (Acumulativo independiente del periodo de entrada en Operación).​
✓ Adicionalmente y a parte de los proyectos afectados por la Resolución CREG 148 de 2021, se reportan en pruebas catorce (14) proyectos de energía solar por 127,38 MW y tres  (3) proyectos eólicos por 41,00 MW, sumando un total de 168,38 MW de proyectos en pruebas con Fuentes No Convencionales de Energía Renovable (FNCER) en el Sistema Interconectado Nacional.
✓  Además, según datos del operador del sistema interconectado, XM, han entrado en operación y pruebas 34 nuevos parques solares este año, distribuidos en 11 departamentos y 20  municipios con una capacidad total de generación eléctrica de 111,71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27,86 MW.
✓  De acuerdo al avance total de la meta (3.000 MW), se reporta un cumplimiento del 71,09 %, esto teniendo en cuenta tanto los proyectos en operación, como aquellos que se encuentran en estado de pruebas.</t>
  </si>
  <si>
    <t>3269,63</t>
  </si>
  <si>
    <r>
      <rPr>
        <sz val="10"/>
        <color rgb="FF000000"/>
        <rFont val="Aptos Narrow"/>
      </rPr>
      <t xml:space="preserve">1. SIN: 3.189,16 MW
1.1. </t>
    </r>
    <r>
      <rPr>
        <b/>
        <sz val="10"/>
        <color rgb="FF000000"/>
        <rFont val="Aptos Narrow"/>
      </rPr>
      <t>En Operación</t>
    </r>
    <r>
      <rPr>
        <sz val="10"/>
        <color rgb="FF000000"/>
        <rFont val="Aptos Narrow"/>
      </rPr>
      <t>: 1.956,59 MW
1.1.1. Generación Gran Escala (GE): 1.255,50 MW.
1.1.2. Generación Distribuida (GD): 57,39 MW
1.1.2. Auto Generación a Gran Escala (AGGE): 333,73 MW.
1.1.3. Autogeneración a Pequeña Escala (AGPE): 309,97 MW
1.2.</t>
    </r>
    <r>
      <rPr>
        <b/>
        <sz val="10"/>
        <color rgb="FF000000"/>
        <rFont val="Aptos Narrow"/>
      </rPr>
      <t xml:space="preserve"> En Pruebas:</t>
    </r>
    <r>
      <rPr>
        <sz val="10"/>
        <color rgb="FF000000"/>
        <rFont val="Aptos Narrow"/>
      </rPr>
      <t xml:space="preserve"> 1.232,57 MW
2. ZNI: 80,47 MW
2.1. IPSE: 72,15 MW
.2. UPME: 8,32 MW
Total: 3.26963 MW
✓ Se realizo un cambio en el indicador, agregando ítems para cada una de las actividades que engloba el universo de proyectos que se encuentran en operación, de tal manera que ahora este se conforma por proyectos de: Generación a Gran Escala - GE, Generación Distribuida - GD, Autogeneración a Gran Escala - AGGE y Autogeneración a Pequeña Escala - AGPE. Esta información ha sido recopilada tanto del listado de recursos de generación publicado por XM, como por reportes de IPSE y UPME.
✓ Se dispone de 1.956,59 MW en operación provenientes de fuentes no convencionales de energía renovable (FNCER), esto por parte de Generación a Gran Escala (1.225,50 MW), Generación Distribuida (57,39 MW), Autogeneración a Gran Escala (333,73 MW) y Autogeneración a Pequeña escala (309,97 MW).
✓ Por el cumplimiento del periodo de transición establecido en el Artículo 9 de la Resolución CREG 148 de 2021 y el Artículo 11 de la Resolución CREG 101 -011 de 2022, se ha realizado el cambio de estado de "Operación" a "Pruebas" de 70 las plantas solares objeto de esta resolución, teniendo así un total de 632,54 MW que se retiran del listado de las plantas en operación y adicionan a la capacidad de proyectos en estado de pruebas.
✓ En este sentido, el total la Participación FNCER en Operación es únicamente Solar, y representa un 9,16% en la Matriz Eléctrica, equivalente a 1.956,59 MW (Acumulativo independiente del periodo de entrada en Operación).
✓ Adicionalmente y a parte de los proyectos afectados por la Resolución CREG 148 de 2021, se reportan en pruebas veintisiete (27) proyectos de energía solar por 559,03 MW y tres (3) proyectos eólicos por 41,00 MW, sumando un total de 600,03 MW de proyectos en pruebas con Fuentes No Convencionales de Energía Renovable (FNCER) en el Sistema Interconectado Nacional.
✓ Además, según datos del operador del sistema interconectado, XM, han entrado en operación y pruebas 63 nuevos parques solares este año, distribuidos en 14 departamentos y 35 municipios con una capacidad total de generación eléctrica de 543,53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28,05 MW.
✓ Aunado a esto, según información de la UPME, en el periodo correspondiente al segundo semestre de 2024 se reportó un total de 8,32 MW de capacidad instalada de fuentes no convencionales de energía y de soluciones tipo híbrido en las ZNI.
✓ De acuerdo al avance total de la meta (3.000 MW), se reporta un cumplimiento del 108,99 %, esto teniendo en cuenta tanto los proyectos en operación, como aquellos que se encuentran en estado de pruebas y, tanto en el Sistema Interconectado Nacional - SIN, como en las Zonas No Interconectadas - ZNI.</t>
    </r>
  </si>
  <si>
    <t>3768,62</t>
  </si>
  <si>
    <t>✓ Se realizo un cambio en el indicador, agregando ítems para cada una de las actividades que engloba el universo de proyectos que se encuentran en operación, de tal manera que ahora este se conforma por proyectos de: Generación a Gran Escala - GE, Generación Distribuida - GD, Autogeneración a Gran Escala - AGGE y Autogeneración a Pequeña Escala - AGPE. Esta información ha sido recopilada tanto del listado de recursos de generación publicado por XM, como por reportes de IPSE y UPME.
✓ Se dispone de 2.284,75 MW en operación provenientes de fuentes no convencionales de energía renovable (FNCER), esto por parte de Generación a Gran Escala (1.402,80 MW), Generación Distribuida (87,45 MW), Autogeneración a Gran Escala 473,90 MW) y Autogeneración a Pequeña escala (320,60MW).
✓ Por el cumplimiento del periodo de transición establecido en el Artículo 9 de la Resolución CREG 148 de 2021 y el Artículo 11 de la Resolución CREG 101 -011 de 2022, se ha realizado el cambio de estado de "Operación" a "Pruebas" de 70 las plantas solares objeto de esta resolución, teniendo así un total de 632,54 MW que se retiran del listado de las plantas en operación y adicionan a la capacidad de proyectos en estado de pruebas.
✓ De los proyectos mencionados anteriormente, se resalta la entrada en operación de la primera planta afectada por las disposiciones establecidas en estas resoluciones. En particular, la planta AUTOG SOLAR PALMIRA II BERRY, sujeta a la Resolución CREG 011 de 2022, inició su operación el 13 de diciembre.
✓ En este sentido, el total la Participación FNCER en Operación es únicamente Solar, y representa un 10,52% en la Matriz Eléctrica, equivalente a 2.284,75 MW (Acumulativo independiente del periodo de entrada en Operación).
✓ Adicionalmente y a parte de los proyectos afectados por la Resolución CREG 148 de 2021 se reportan en pruebas treinta (30) proyectos de energía solar por 734,85 MW y tres (3) proyectos eólicos por 41,00 MW, sumando un total de 775,85 MW de proyectos en pruebas con Fuentes No Convencionales de Energía Renovable (FNCER) en el Sistema Interconectado Nacional.
✓ Además, según datos del operador del sistema interconectado, XM, han entrado en operación y pruebas 98 nuevos parques solares este año, distribuidos en 18 departamentos y 52 municipios con una capacidad total de generación eléctrica de 1.050,34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28,05 MW.
✓ Aunado a esto, según información de la UPME, en el periodo correspondiente al segundo semestre de 2024 se reportó un total de 8,32 MW de capacidad instalada de fuentes no convencionales de energía y de soluciones tipo híbrido en las ZNI.
✓ De acuerdo al avance total de la meta (3.000 MW), se reporta un cumplimiento del 125,62 %, esto teniendo en cuenta tanto los proyectos en operación, como aquellos que se encuentran en estado de pruebas y, tanto en el Sistema Interconectado Nacional - SIN, como en las Zonas No Interconectadas - ZNI.</t>
  </si>
  <si>
    <t>Porcentaje de disminución de la factura de energía eléctrica</t>
  </si>
  <si>
    <t>Porcentaje de disminución de la factura de energía eléctrica  a nivel nacional</t>
  </si>
  <si>
    <t>✓ Emitimos la resolución 40116 y el Decreto 0484 de 2024 como medidas para la reducción del costo de la energía eléctrica.
✓ Presentamos ante Presidencia el proyecto de Decreto de flexibilización de comercialización de gas destinado a plantas térmicas.
✓ Definimos agenda de medidas que tiene que regular de manera urgente la CREG para terminar de afrontar el fenómeno del niño y disminuir tarifas.
✓ Avanzamos en la consolidación de proyecto de decreto para la eficiencia tarifaria en el sector energético, a partir de las propuestas concertadas entre el MME, AIR-E, AFINIA, generadores y transmisores.
✓ Contamos con un proyecto de Ley express para la reducción del costo de energía eléctrica en la región caribe.
✓ Continuamos con el acompañamiento y seguimiento para la expedición del proyecto Decreto que está elaborando FINDETER para disponer de 1 billón adicional para aliviar la Opción Tarifaria.</t>
  </si>
  <si>
    <t>✓ Se publicó la Resolución 40225 de 2024 el 2 de julio del presente año"Por la cual se adoptan medidas para la reducción de tarifas a los usuarios regulados del servicio de energía eléctrica"     
✓ Se lograron acuerdos con el Grupo EPM y sus filiales (Afinia, Cens, Chec, Edeq, Essa y EPM) para reducir las tarifas del servicio de energía en los tres primeros estratos socio económicos.
✓ Se publicó a comentarios el  26 de julio el proyecto de decreto con FINDETER para asignar el segundo billón para los créditos de opción tarifaria.
✓ Se realizaron aproximadamente 20 mesas de trabajo con las empresas del sector para identificar medidas en línea de reducción de tarifas de los usurarios.</t>
  </si>
  <si>
    <t>✓ Se expide la Resolución 40409 del 2024 el 30 de septiembre “Por la cual se prorrogan las medidas de la Resolución 40307 de 2024” buscando de esta manera suspender la medida de limitación de suministro en el mercado eléctrico.
✓ Se expide la Resolución 40410 del 2024 el 30 de septiembre “Por la cual se modifica la Resolución 40330 de 2024, mediante la cual se adoptan medidas transitorias sobre las exportaciones de electricidad con el fin de garantizar el suministro para la demanda nacional” buscando de esta manera suspender las exportaciones de energía eléctrica, con el fin de cubrir las necesidades de la demanda nacional.
✓ La CREG emitió la resolución 101 053 de 2024 el 23 de septiembre “Por la cual se establecen medidas transitorias para autorizar la entrega de excedentes de generación de energía al Sistema Interconectado Nacional (SIN)”.
✓ La CREG emitió la resolución 101 054 de 2024 el 26 de septiembre “Por la cual se establece un programa transitorio para la participación activa de la demanda en la bolsa de energía”.
✓ La CREG emitió la resolución 101 055 de 2024 el 26 de septiembre “Por la cual se complementa la regla de evaluación de la condición del sistema en el Estatuto para Situaciones de Riesgo de Desabastecimiento en el Mercado Mayorista de Energía establecido en la Resolución CREG 026 de 2014”.
✓ La CREG emitió el proyecto de resolución 701 068 de 2024 el 26 de septiembre “Por la cual se dictan disposiciones transitorias para las compras de energía con destino al mercado regulado y su correspondiente traslado en el componente de costo de energía (G) del costo unitario de prestación del servicio (CU)”.</t>
  </si>
  <si>
    <t>✓Se logró la disminución del 6% del pago de la factura eléctrica nacional hasta el mes de octubre.​
✓Se logró la disminución del 16% del pago de la factura eléctrica en la Región del Caribe hasta el mes de octubre.​
✓ Se realizó Reunión de Tarifas - GECELCA en MinHacienda – MinEnergía, con el fin de identificar medidas regulatorias que permitan la disminución de tarifas del mercado en general, como también en la Región Caribe. Sin embargo, se espera respuesta del Ministerio de Hacienda que determina si se cuenta con recursos para adoptar la medida.​
✓La CREG emitió la resolución 101 066 de 2024. “Por la cual se definen nuevos precios de escasez del Cargo por Confiabilidad, se hacen modificaciones a la Resolución CREG 071 de 2006 y a otras resoluciones”.</t>
  </si>
  <si>
    <t>Región Caribe: 12.62%
Nivel nacional: 2.83%</t>
  </si>
  <si>
    <t>En la región caribe se evidencia una disminución de la tarifa del 12.62% con respecto al periodo base (enero del 2024). Ahora bien, en el promedio ponderado a nivel nacional, una disminución del 2.83% con respecto a enero del año anterior.</t>
  </si>
  <si>
    <r>
      <rPr>
        <sz val="10"/>
        <color rgb="FF000000"/>
        <rFont val="Aptos Narrow"/>
      </rPr>
      <t xml:space="preserve">En la </t>
    </r>
    <r>
      <rPr>
        <b/>
        <sz val="10"/>
        <color rgb="FF000000"/>
        <rFont val="Aptos Narrow"/>
      </rPr>
      <t>región caribe</t>
    </r>
    <r>
      <rPr>
        <sz val="10"/>
        <color rgb="FF000000"/>
        <rFont val="Aptos Narrow"/>
      </rPr>
      <t xml:space="preserve"> se evidencia una disminución de la tarifa del 17.85% con respecto al periodo base (enero del 2024). Pasando de 1114 $/kWh en promedio a 916 $/kWh. Ahora bien, en el promedio ponderado a </t>
    </r>
    <r>
      <rPr>
        <b/>
        <sz val="10"/>
        <color rgb="FF000000"/>
        <rFont val="Aptos Narrow"/>
      </rPr>
      <t>nivel nacional</t>
    </r>
    <r>
      <rPr>
        <sz val="10"/>
        <color rgb="FF000000"/>
        <rFont val="Aptos Narrow"/>
      </rPr>
      <t>, una disminución del 5.29% con respecto a enero del año anterior, pasando de 957 a  906 en promedio.</t>
    </r>
  </si>
  <si>
    <t>A pesar de los avances capitalizados con las medidas implementadas. En el mes de junio se presentó un factor que afectó el comportamiento de la tarifa, se trató de un ajuste en el cálculo de las restricciones, no asociado con la operación del mercado, que ocasionaron un incremento en la tarifa, particularmente en Air-e y Enel, cercano a los 41,93 $/kWh y 36 $/kWh respectivamente, es decir, cerca del 72% y 91% respecto al mes inmediatamente anterior. No obstante, se espera que este valor se normalice en el cálculo de las tarifas del mes de julio. Por parte de AFINIA se observa un incremento en la componente de distribución cercano a los 71$/kWh pasando de 117 $/kWh a 187.68 $/kWh.
De otro lado, en los meses de abril y mayo se realiza cambio de enfoque por un esquema en el que los estratos 4, 5, 6, comerciales e industriales regulados asuman los saldos de OT a nivel nacional. Este lineamiento se presenta a través de proyecto de ley.
Respecto a esto actualmente el proyecto de Ley ya se encuentra publicado en la página web del Ministerio y se inició proceso de socialización a la comunidad el 26 de junio en la ciudad de Valledupar. Con base en la realimentación de la Comunidad, se eliminará la obligación del estrato 4 para aportar a la solución y se estudia la posibilidad de incluir los usuarios no regulados
De acuerdo con el cronograma se espera continuar en las ciudades de Santa Marta, Medellín, Antioquia y Popayán.
Finalmente, entre los meses de mayo y junio se realizan comentarios a la nueva metodología de comercialización, proyecto de Resolución CREG 701-038 de 2024, a través del cual se prevé una disminución de la tarifa general, pero presenta riesgo para la suficiencia financiera de viarios comercializadores, particularmente, los atendidos por el Estado.</t>
  </si>
  <si>
    <t>28,97%</t>
  </si>
  <si>
    <t xml:space="preserve">respecto al mes de referencia enero 2024. la región Caribe muestra muestra una reducción cercana al 29%, apalancado principalmente por las tarifas del comercializador Air-e, que en el mes de septiembre publicó una tarifa de 796 $/kWh, reduccien cerca de 90 $/kWh respecto al mes de Agosto, esto se explica por el alto valor del precio de bolsa en los meses de diciembre de 2024 y enero de 2025, que llevaron a la empresa a acumular saldos por ajuste a precio de bolsa Aj de la componente de Generación G que para el mes de febrero alcanzo aproximadamente los 260 mil millones COP, esto hizo que al momento de presentarse precios muy bajos de bolsa durante el primer semestre de 2025, la empresa sostuviera escalones tarifarios durante varios periodos, lo que permitió la recuperación del saldo en el mes de septiembre y en consecuencia se consolidara como una de las tarifas más bajas del país actualmente, con un valor por debajo del promedio nacional que al corte se encuentra aproximadamente en 816 $/kWh. Por esta razón, se considera que con las condiciones regulatorias actuales, la proyección de tarifas a nivel nacional, se conserve en estos niveles y que no se reduzca más. </t>
  </si>
  <si>
    <t>respecto al mes de referencia enero 2024. la región Caribe cerró el 2025 reducción cercana al 25%, apalancado principalmente por la aplicación de la Resolución MME 40505 que logró estabilizar la tarifa en 796 para el caso de Air-e desde septiembre de 2025 y  una reducción de 904 a 876 para afinia en el mismo periodo</t>
  </si>
  <si>
    <t>Estructuración del Plan Energía Suroccidente.</t>
  </si>
  <si>
    <t>Porcentaje de avance en la consecución de financiación para la implementación de transición de termoeléctricas</t>
  </si>
  <si>
    <t>N/A</t>
  </si>
  <si>
    <t>✓ Logramos que se avanzara con 6 consultorías para la factibilidad técnica y financiera de la transición justa de las centrales termoeléctricas, (3 ya están finalizadas).
✓ Tanto Gecelca como Gensa están estudiando las posibilidades de iniciar despliegues solares lo antes posible. Gensa lo esta haciendo de la mano con pequeños y medianos mineros y se espera iniciar conversaciones con las alcaldías de Paipa y Boyacá. Gecelca estudia la posibilidad de despliegue en el polígono 1 que tiene menos conflictos ambientales y esta sería la primera etapa del despliegue total de dicha empresa y se está estudiando la posibilidad de empezar con un despliegue pequeño de 10 MW o 20 MW.</t>
  </si>
  <si>
    <t xml:space="preserve">✓ Con respecto a GENSA, se logró radicar el CONPES en el DNP y se encuentra en revisión. Además, se iniciaron los estudios apoyados por Rocky Mountain Institut (RMI) para la creación del vehículo financiero óptimo para la transición energética justa.
✓ En referencia a GECELCA, se firmaron los acuerdos de confidencialidad de información con CARBON TRUST y RMI para empezar la realización de los estudios para la transición energética de las centrales termoeléctricas. ​
</t>
  </si>
  <si>
    <t>✓ Se realizó socialización a Miembros de Junta Directiva de GECELCA y GENSA sobre el alcance y entregables específicos del trabajo del cooperante Internacional Rocky Mountain Institute- RMI, relacionado con el diseño de los instrumentos financieros posibles para estas empresas. 
✓ En conjunto con Carbón Trust se inicio la revisión los estudios de prefactibilidad para Termo-Guajira.
✓ Se finalizo la primera fase del estudio del Modelo de planeación del Sistema Eléctrico como de sus resultados a 2030.</t>
  </si>
  <si>
    <t>✓  Se diseñaron los mecanismos financieros viables para la Transición Energética de GENSA y GECELCA, quedando pendientes para el primer trimestre de 2025 los Talleres de Capacitación y conocimiento de los modelos.​
✓ ​Se logró desarrollar la planeación del Sistema Eléctrico Colombiano con altos porcentajes de fuentes renovables utilizando modelos y herramientas innovadoras.​
✓ Se definió a nivel de pre factibilidad la posible Reconversión de GECELCA 3.2 y Termoguajira.​
✓ Se definió una hoja de ruta de trabajo con las organizaciones Aliadas POLEN, CIPAME y TRANSFORMA.  Sin embargo, se deberá replantear y volver a revisar de cara al 2025 y 2026 por asuntos y criterios internos de estas organizaciones.</t>
  </si>
  <si>
    <t>Se diseñaron los mecanismos financieros viables para la Transición Energética de GENSA y GECELCA, quedando pendientes para el primer trimestre de 2025 los Talleres de Capacitación y conocimiento de los modelos.​
​Se logró desarrollar la planeación del Sistema Eléctrico Colombiano con altos porcentajes de fuentes renovables utilizando modelos y herramientas innovadoras.​
Se definió a nivel de pre factibilidad la posible Reconversión de GECELCA 3.2 y Termoguajira.​
Se definió una hoja de ruta de trabajo con las organizaciones Aliadas POLEN, CIPAME y TRANSFORMA.  Sin embargo, se deberá replantear y volver a revisar de cara al 2025 y 2026 por asuntos y criterios internos de estas organizaciones.</t>
  </si>
  <si>
    <t>✓  Se diseñaron los mecanismos financieros viables para la Transición Energética de GENSA y GECELCA, quedando pendientes para el primer trimestre de 2025 los Talleres de Capacitación y conocimiento de los modelos.​
✓ ​Se logró desarrollar la planeación del Sistema Eléctrico Colombiano con altos porcentajes de fuentes renovables utilizando modelos y herramientas innovadoras.​
✓ Se definió a nivel de pre factibilidad la posible Reconversión de GECELCA 3.2 y Termoguajira.​
✓ Se definió una hoja de ruta de trabajo con las organizaciones Aliadas POLEN, CIPAME y TRANSFORMA.  Sin embargo, se deberá replantear y volver a revisar de cara al 2025 y 2026 por asuntos y criterios internos de estas organizaciones.
✓ El Ministerio de Minas y Energía está a la espera de que GENSA entregue el Plan de Transición de sus termoeléctricas</t>
  </si>
  <si>
    <t>Estructuración y consecución de financiamiento para la red de generación de energía del Pacífico (Micay y PCH´s)</t>
  </si>
  <si>
    <t>Porcentaje de avance en la estructuración y consecución de financiamiento para la red de generación de energía del Pacífico (Micay y PCH´s)</t>
  </si>
  <si>
    <t>✓ Adelantamos el primer diagnóstico de aproximación para el desarrollo de una red de generación de energía limpia en el Pacífico.
✓ Avanzamos en relacionamiento con el embajador Jorge Rojas de Colombia en la Unión Europea, el embajador Eduardo Ávila en España para el apalancamiento de proyectos de energía renovables no convencionales y energías limpias y realizar rueda de negocios con todos los empresarios del sector energético.</t>
  </si>
  <si>
    <t>✓ Se apoyó la creación del proyecto de ordenanza Departamental del Cauca en la cual se le otorgan facultades al gobernador para la constitución de la promotora de proyectos de generación de energía del Dpto. del Cauca.
✓ Se apoyó la elaboración de los documentos técnico jurídicos para la creación de la promotora de proyectos de energía del departamento del Cauca.
✓ Se construyó la hoja de ruta para la financiación de los estudios de factibilidad técnico ambiental del proyecto Hidro Micay 800.
✓ Se logró la incorporación del proyecto Hidro Micay 800 a categoría PINES (proyectos de interés nacional estratégicos)y al CONPES PACIFICO.
✓ Se logró que el proyecto Hidro Micay 800 hiciera parte de la estrategia de desarrollo territorial Misión Cauca.
✓ Se realizó el Workshops con posibles empresas del sector energético para activar el la inversión en proyectos de generación de energía (PowerChina, China Energy, Sumitomo, otros).
✓ Se realizó un enlace con la autoridad ambiental del Departamento del Cauca para introducir en la agenda social y ambiental el proyecto Hidro Micay 800.</t>
  </si>
  <si>
    <t>✓ Se construyó el portafolio de proyectos de generación, inventario de estudios, diseños, prefactibilidad y factibilidad avanzada para centrales eléctricas de generación de energía con fuentes hídricas en el departamento del Cauca, Nariño y Choco.
✓​ Se autorizó por parte de la junta de CEDELCA para invertir recursos para la estructuración en Fase II del proyecto Arrieros de Micay.
✓ La Gobernación del Cauca en convenio con Universidad del Valle estructuró el documento demostrativo que desarrolla la pertinencia de la creación de la Empresa Energía Inteligente del Cauca - EIC, se espera que la segunda semana de septiembre la Asamblea Departamental otorgue facultades al Gobernador. ​</t>
  </si>
  <si>
    <t>✓ Logramos la posible gestión de fuentes de financiación para la preinversión del proyecto en la que participaría el FONDES, DNP, Gobernación del Cauca y Cedelca. 
✓Se dio la creación de la Promotora. ​Ordenanza No. 067 - 4 de diciembre de 2024 “Por la cual se autoriza al Gobernador del Departamento del Cauca, para crear Una sociedad de economía mixta denominada “CAUCA FUTURA S.A.”, y se dictan otras disposiciones”.​
✓Definimos la hoja de ruta para la construcción de un Plan Social para prevenir los impactos en conjunto con la Gobernación del Cauca y el Ministerio de Minas y Energía.</t>
  </si>
  <si>
    <t>Logramos la posible gestión de fuentes de financiación para la preinversión del proyecto en la que participaría el FONDES, DNP, Gobernación del Cauca y Cedelca. 
Se dio la creación de la Promotora. ​Ordenanza No. 067 - 4 de diciembre de 2024 “Por la cual se autoriza al Gobernador del Departamento del Cauca, para crear Una sociedad de economía mixta denominada “CAUCA FUTURA S.A.”, y se dictan otras disposiciones”.​
Definimos la hoja de ruta para la construcción de un Plan Social para prevenir los impactos en conjunto con la Gobernación del Cauca y el Ministerio de Minas y Energía.</t>
  </si>
  <si>
    <t>✓ Durante el análisis técnico para la construcción de la hidroeléctrica Lopéz de Micay, se concluyó que la opción ambiental, social y económicamente sostenible en la región es la construcción de comunidades energéticas. Por esta razón, se descartó la construcción de la hidroeléctrica.</t>
  </si>
  <si>
    <t>Eficiencia Energética</t>
  </si>
  <si>
    <t xml:space="preserve">Número de vehículos eléctricos implementados de diferentes categorías, de bajas y cero emisiones </t>
  </si>
  <si>
    <t>✓ E-lanchas: Estructuramos la Ruta Energética Fluvial con 140 km en el de río San Juan, para embarcaciones de motor eléctrico que contempla el diseño de 4 estaciones de carga (electrolineras) beneficiando a 4 municipios de Chocó (Istimina-Bebedó-Negría-Fujiado), en el marco del "Proyecto Movimiento Pacífico". En este sentido, estructuramos la solución de 30 KW de generación de energía a partir de fuentes hídricas para dichas comunidades.
✓ E-turbinas: Así mismo, focalizamos las comunidades en ZNI, de acuerdo con la Resolución 40137 de abril de 2024. Se identificaron 28 comunidades con cobertura de solución fluvial eléctrica.
✓ E-bicis: Avanzamos en el documento de estructuración técnica sobre e-bicis y sostuvimos reuniones con proveedores de bicicletas.
✓ E-Buses + estaciones de carga: Conceptualizamos y realizamos acuerdo de trabajo con USAID y Alcaldía Local de Providencia.
✓E.-Tricis: Entregamos junto a FENOGE el primer "tuc-tuc" eléctrico en la ciudad..</t>
  </si>
  <si>
    <r>
      <rPr>
        <b/>
        <sz val="10"/>
        <color rgb="FF000000"/>
        <rFont val="Calibri Light"/>
        <family val="2"/>
        <scheme val="major"/>
      </rPr>
      <t>✓ E-lanchas:</t>
    </r>
    <r>
      <rPr>
        <sz val="10"/>
        <color rgb="FF000000"/>
        <rFont val="Calibri Light"/>
        <family val="2"/>
        <scheme val="major"/>
      </rPr>
      <t xml:space="preserve"> Se cuenta con  la solución de 30 KW de generación de energía a partir de fuentes hídricas para las comunidades.​ Además, se realizaron actividades con las comunidades del Chocó, en el marco de la Escuela TEJ, incluyendo el tema de ajuste del proyecto “Movimiento Pacífico” y la sostenibilidad del mismo. ​Se avanzó en la estructuración del proyecto, ampliando el alcance del mismo, en donde incluiremos el uso de energía para distritos mineros, principalmente en las zonas de Cauca y Nariño, y ampliamos la cobertura de 80 hogares a beneficiar 120 hogares de las comunidades de ACADESAN (Chocó) para la movilidad eléctrica y la productividad.​
</t>
    </r>
    <r>
      <rPr>
        <b/>
        <sz val="10"/>
        <color rgb="FF000000"/>
        <rFont val="Calibri Light"/>
        <family val="2"/>
        <scheme val="major"/>
      </rPr>
      <t xml:space="preserve">✓ E-movilidad: </t>
    </r>
    <r>
      <rPr>
        <sz val="10"/>
        <color rgb="FF000000"/>
        <rFont val="Calibri Light"/>
        <family val="2"/>
        <scheme val="major"/>
      </rPr>
      <t xml:space="preserve">En alianza con el FENOGE, se amplió el alcance del proyecto sobre e-movilidad, con el objetivo de incluir la gama de vehículos de 2 y 3 ruedas incluyendo: bicicletas, motos y tucs-tucs eléctricos.​
-Iniciamos la estructuración financiera de la línea de crédito para e-movilidad con los aliados estratégicos (Grupo Financiero Bicentenario y MinHacienda).​ Además, se conceptualizó un programa de crédito para electromovilidad. Se está haciendo el modelo para generar un crédito blando para electromovilidad (vehículos de 2 y 3 ruedas). 
</t>
    </r>
    <r>
      <rPr>
        <b/>
        <sz val="10"/>
        <color rgb="FF000000"/>
        <rFont val="Calibri Light"/>
        <family val="2"/>
        <scheme val="major"/>
      </rPr>
      <t xml:space="preserve">✓ E-turbinas: </t>
    </r>
    <r>
      <rPr>
        <sz val="10"/>
        <color rgb="FF000000"/>
        <rFont val="Calibri Light"/>
        <family val="2"/>
        <scheme val="major"/>
      </rPr>
      <t>Así mismo, se foalizaron las comunidades en ZNI, de acuerdo con la Resolución 40137 de abril de 2024. Se identificaron 28 comunidades con cobertura de solución fluvial eléctrica.​ Igualmente, se estructuró la solución energética basada en e-Turbinas de 5KW en arreglos desde tres e-Turbinas o más para las comunidades energéticas basadas en fuentes hídricas.</t>
    </r>
  </si>
  <si>
    <r>
      <rPr>
        <b/>
        <sz val="10"/>
        <color rgb="FF000000"/>
        <rFont val="Calibri Light"/>
        <family val="2"/>
        <scheme val="major"/>
      </rPr>
      <t>✓ E-lanchas:</t>
    </r>
    <r>
      <rPr>
        <sz val="10"/>
        <color rgb="FF000000"/>
        <rFont val="Calibri Light"/>
        <family val="2"/>
        <scheme val="major"/>
      </rPr>
      <t xml:space="preserve"> Se consolidaron los resultados de los análisis financieros para la factibilidad económica del proyecto Movimiento Pacífico, que incluye solución de movilidad eléctrica con generación hídrica para los municipios priorizados en Chocó, Valle, Cauca, Nariño y otras regiones.                                                      ✓Se avanzó en la estructuración del convenio marco con la Agencia de Renovación de territorio para la estructuración e implementación de proyectos que incorporen FNCER, aportando al fortalecimiento comunitario, al fomento de economías populares y territorios sostenibles en los municipios PDET.​
</t>
    </r>
    <r>
      <rPr>
        <b/>
        <sz val="10"/>
        <color rgb="FF000000"/>
        <rFont val="Calibri Light"/>
        <family val="2"/>
        <scheme val="major"/>
      </rPr>
      <t xml:space="preserve">✓E-Movilidad: </t>
    </r>
    <r>
      <rPr>
        <sz val="10"/>
        <color rgb="FF000000"/>
        <rFont val="Calibri Light"/>
        <family val="2"/>
        <scheme val="major"/>
      </rPr>
      <t xml:space="preserve">Se conceptualizó un programa de crédito para electromovilidad en el marco del “Pacto por el crédito”, donde se priorizaron créditos blandos con tasas compensadas para usuarios productivos para la movilidad eléctrica de 2 y 3 ruedas, orientados a la ruralidad y usos productivos.                                     ✓Se lanzó la Hoja de Ruta de Transición Energética Justa (TEJ) con un alto enfoque en energías limpias para el transporte, incluyendo movilidad eléctrica, combustible de aviación sostenibles e infraestructura de carga para la demanda nacional.                                                                                                               ✓Actualmente se cuenta con (5) cinco E-motos del proyecto con Polen – Transiciones Justas, entregadas con el MME y (1) un tuc tuc entregado junto con el Fenoge.                                                                                                         </t>
    </r>
  </si>
  <si>
    <t xml:space="preserve">✓E-lanchas (Comunidades Energéticas para la Movilidad)​
Proyecto Movimiento Pacifico: enviamos al FENOGE el 29 de noviembre el proyecto estructurado, con el fin de realizar una revisión de los componentes del documento, anexos técnicos y anexos jurídicos.​
​✓E-Buses​
Se dio asistencia técnica mediante un curso para dos empresas con el objetivo de  electrificar transporte especial (buses de turismo, buses intermunicipales y buses escolares). ​
✓E-Movilidad:​
Se estableció mesa de trabajo con la Financiera Nacional de Desarrollo (FDN) para identificar la potencial financiación de infraestructura de carga.​
✓ Infraestructura de carga: ​
Formulación de la política pública para acelerar la estandarización y el  despliegue de la infraestructura de carga eléctrica: </t>
  </si>
  <si>
    <t>Junto con DNP y Ministerio de Transporte se desarrolló un análisis que consolida información técnica, operativa y de consumo energético que permite estimar las necesidades anuales de energía para una implementación gradual de buses eléctricos.</t>
  </si>
  <si>
    <t xml:space="preserve">
✓ Fenoge mediante el proyecto "Ecomovilidad Sostenible" ha entregado 96 vehículos eléctricos distribuidos en el territorio nacional de la sigueintes forma: 
- Dibulla, Guajira: 11 vehículos
- Riohacha, Guajira: 12 vehículos
- Corregimiento de Camarones, Riohacha, Guajira: 6 vehículos
- Barbacoas, Nariño: 2 vehículos
- Tumaco, Nariño: 16 vehículos
- Providencia, San Andrés - Providencia - Santa Catalina: 12 vehículos
- Mompox, Bolívar: 24 vehículos
- Calamar, Bolívar: 13 vehículos
✓ Lo anterior se suma a los 11 vehículos eléctricos entregados en el periodo de 2024 distribuidos de la siguiente forma:
- 5 E-motos eléctricas en Mingueo, La Guajira, 
- 1 Tuc Tuc en Cartagena 
- 5 E-Motos eléctricas entregas con Polen Transiciones Justas Guajira</t>
  </si>
  <si>
    <t>Nuevas estaciones de carga eléctrica (conectores) y electrolineras</t>
  </si>
  <si>
    <t>Número de nuevas estaciones de carga eléctrica (conectores) y electrolineras</t>
  </si>
  <si>
    <t xml:space="preserve">✓ Inauguramos primera estación de carga compartida de vehículos eléctricos en Mingueo, La Guajira.
✓ Expedimos resolución para "Interoperabilidad de infraestructura de carga para vehículos eléctricos".
✓ Realizamos el modelado de electrificación de ruta Bogotá-Cali (464 km) con estaciones de carga para vehículos eléctricos (electrolineras). 
✓ Generamos el mecanismos de financiación para estructura de carga, a través del documento de consultoria de Deloitte "Mecanismos financieros para apoyar la infraestructura de movilidad eléctrica en Colombia". </t>
  </si>
  <si>
    <t>✓  Se generó el documento de estructuración técnica para vehículos de 2 y 3 ruedas y estaciones de carga para el desarrollo del programa para ascenso tecnológico de vehículos livianos. El documento se envió como propuesta para temas de cooperación internacional: 10 estaciones de carga y 4MCH.​
✓ Se publicó la versión final de la resolución para "Interoperabilidad de infraestructura de carga para vehículos eléctricos".​
✓ Se generó el documento "Mecanismos financieros para apoyar la infraestructura de movilidad eléctrica en Colombia", a través de Banco Mundial y Deloitte. ​
✓ Se está formulando el documento sobre la "Estrategia Nacional  para el despliegue de infraestrutura de carga" con el apoyo de la CEPAL.
✓ Se estructuró el análisis técnico, jurídico, social y financiero del documento de "Estrategia Nacional  para el despliegue de infraestructura de carga“, el cual se presentará a  la junta directiva de COMCE (Confederación de Distribuidores Minoristas de Combustibles y Energéticos) para poder acceder  a los recursos del piloto de estaciones de energía. ​El 17/Jul presentamos el proyecto a la junta directiva, tuvo voto favorable, por lo cual se aprobó el presupuesto para dos estaciones de carga. 
✓ Para determinar la ubicación de las estaciones, se realizó una ruta previa en vehículo de combustión en la "Ruta Energética" (Bogotá-CaliI, reconociendo las estaciones habilitadas. La ubicación será: Carretera Girardot-Ibagué, y  Calarcá-Quindío (en el asceonso a La Línea). 
✓ Se están desarrollando los términos de referencia con el Banco Mundial, como insumo para política pública para la estandarización de conectores del sistema de transporte público.</t>
  </si>
  <si>
    <r>
      <rPr>
        <b/>
        <sz val="10"/>
        <color rgb="FF000000"/>
        <rFont val="Calibri Light"/>
        <family val="2"/>
        <scheme val="major"/>
      </rPr>
      <t>✓ Infraestructura de carga</t>
    </r>
    <r>
      <rPr>
        <sz val="10"/>
        <color rgb="FF000000"/>
        <rFont val="Calibri Light"/>
        <family val="2"/>
        <scheme val="major"/>
      </rPr>
      <t>: 
✓ Se inició la construcción de una estación de energía en la ruta del cambio Bogotá-Cali, en una estación de servicio de combustibles fósiles en la Línea – Cajamarca.​
✓ Se construyeron tres (3) estaciones de energía en el Ministerio de Minas y Energía, en el marco de la Transición Energética de la flota de vehículos de la institución, adicionalmente se inaguró (1) una estación de carga compartida de vehículos eléctricos en Mingueo, La Guajira</t>
    </r>
  </si>
  <si>
    <t>✓ Se inauguró durante COP16 la primera ruta de larga distancia Bogotá-Cali para movilidad eléctrica en el marco de la COP16, con 2 estaciones de en estaciones de servicio de combustibles, como parte de la transición energética de los hidrocarburos , una en Cajamarca y  otra en Buga, Valle. 
✓ Se inauguró el proyecto de Comunidades Energéticas para la movilidad en Mingueo, La Guajira, la primera estación de carga comunitaria para motos eléctricas y retrofit.
✓ Lanzamos y publicamos la ”Estrategia Nacional de Infraestructura de Carga” en la Feria de Economías para la vida -FEV.
✓ Publicamos la resolución No. 40123 de 2024 que establece condiciones de interoperabilidad para las estaciones de carga públicas.</t>
  </si>
  <si>
    <t>Comunidades Energéticas para la Movilidad: con la implementación del proyecto piloto en el Chocó se instalarán 10 estaciones de carga o electrolinerales en la ruta fluvial del río San Juan</t>
  </si>
  <si>
    <t>✓ Se expidió la Resolución 40559 del 21 de noviembre del 2025 que ue adopta los lineamientos técnicos de interoperabilidad para las estaciones de carga de acceso público de vehículos eléctricos e híbridos enchufables. La norma establece estándares mínimos, protocolos internacionales de reporte y mecanismos que permitirán ampliar, dinamizar y modernizar el ecosistema de carga en todo el territorio nacional.
✓ A las 6 estaciones entregadas reportadas anteriomente (3 en la sede del Ministerio de Minas y Energía, y 2 en la Ruta Cali-Bogotá, y 1 en Mingueo,  La Guajira) , se suman las 8 que Fenoge mediante el proyecto "Ecomovilidad Sostenible" ha entregado,  distribuidas en el territorio nacional de la siguiente forma:
- Dibulla, Guajira: 1
- Riohacha, Guajira: 1
- Corregimiento de Camarones, Riohacha, Guajira: 1
- Barbacoas, Nariño: 1
- Tumaco, Nariño: 1
- Providencia, San Andrés - Providencia - Santa Catalina: 1
- Mompox, Bolívar: 1
- Calamar, Bolívar: 1</t>
  </si>
  <si>
    <t>Política minera para el cambio</t>
  </si>
  <si>
    <t>Nuevo Marco Regulatorio para la Minería</t>
  </si>
  <si>
    <t>Radicación a Congreso de la Nueva Ley Minera consultada con sujetos étnicos</t>
  </si>
  <si>
    <t xml:space="preserve">NA </t>
  </si>
  <si>
    <t>Porcentaje de avance en la radicación a Congreso de la Nueva Ley Minera consultada con sujetos étnicos</t>
  </si>
  <si>
    <t>NA</t>
  </si>
  <si>
    <t>✓ Avanzamos con la consolidación, revisión y sistematización de comentarios de la ciudadanía en el formulario dispuesto para el documento de la Nueva Ley Minera.
✓ Adelantamos reuniones de socialización del articulado con diferentes actores sociales del sector público y privado.
✓ Avanzamos en el desarrollo de la fase de despliegue territorial de consulta previa con comunidades indígenas, conforme al cronograma concertado con la Mesa Permanente de Concertación MPC.
✓ Organizamos la primera reunión de acuerdo, con comunidades ROM.</t>
  </si>
  <si>
    <r>
      <rPr>
        <sz val="10"/>
        <color rgb="FF000000"/>
        <rFont val="Calibri Light"/>
        <family val="2"/>
        <scheme val="major"/>
      </rPr>
      <t xml:space="preserve">✓Se realizaron nuevas mesas de trabajo y reuniones con agremiaciones, organizaciones sociales y ambientales, y otros actores involucrados en el sector minero, que generaron comentarios al documento articulado de la Nueva Ley Minera.​
✓Se inició el proceso de sistematización e integración de los comentarios al articulado de la Nueva Ley Minera.
✓Se avanzó en el Proceso de Consultas Previas de la siguiente manera:​
</t>
    </r>
    <r>
      <rPr>
        <b/>
        <sz val="10"/>
        <color rgb="FF000000"/>
        <rFont val="Calibri Light"/>
        <family val="2"/>
        <scheme val="major"/>
      </rPr>
      <t xml:space="preserve">Indígenas: </t>
    </r>
    <r>
      <rPr>
        <sz val="10"/>
        <color rgb="FF000000"/>
        <rFont val="Calibri Light"/>
        <family val="2"/>
        <scheme val="major"/>
      </rPr>
      <t xml:space="preserve">Se participó en la Sesión No 3 de la MPC realizada el día 4 y 5 de junio. Allí se aprobó la solicitud de modificación del cronograma propuesto por las organizaciones debido a algunas demoras administrativas que retrasaron la realización de algunos despliegues territoriales. Se realizarán reuniones con cada organización para ajustar las enmiendas de los convenios. El 30 de junio se finalizaron los despliegues territoriales de socialización de la Nueva Ley Minera.​
</t>
    </r>
    <r>
      <rPr>
        <b/>
        <sz val="10"/>
        <color rgb="FF000000"/>
        <rFont val="Calibri Light"/>
        <family val="2"/>
        <scheme val="major"/>
      </rPr>
      <t xml:space="preserve">NARP: </t>
    </r>
    <r>
      <rPr>
        <sz val="10"/>
        <color rgb="FF000000"/>
        <rFont val="Calibri Light"/>
        <family val="2"/>
        <scheme val="major"/>
      </rPr>
      <t xml:space="preserve">Se está a la espera del giro por parte de MinHacienda, y la expedición del CDP para la disponibilidad de recursos. ​Se avanzó en la suscripción de convenios  para realizar la consulta con los pueblos Negros, Afro, Raizales y Palenqueros, luego de la autorización de recursos por un valor de  15 mil millones  de pesos.​
</t>
    </r>
    <r>
      <rPr>
        <b/>
        <sz val="10"/>
        <color rgb="FF000000"/>
        <rFont val="Calibri Light"/>
        <family val="2"/>
        <scheme val="major"/>
      </rPr>
      <t>ROM:</t>
    </r>
    <r>
      <rPr>
        <sz val="10"/>
        <color rgb="FF000000"/>
        <rFont val="Calibri Light"/>
        <family val="2"/>
        <scheme val="major"/>
      </rPr>
      <t xml:space="preserve"> El 05 y 06 de junio se realizó preconsulta en la que se fijó la ruta metodológica, y 17 de junio se desarrolló la sesión de instalación de la consulta previa.  ​​</t>
    </r>
  </si>
  <si>
    <t xml:space="preserve">✓Se continua en el ajuste al documento de articulado de la Nueva ley Minera en función de los comentarios realizados y recibidos por parte de la ciudadanía.
✓Se avanzó en el Proceso de Consultas Previas de la siguiente manera:​
✓Indígenas: en el mes de septiembre de realizó la concertación con los técnicos de la MPC y se continúa trabajando en generar espacios de diálogo de gobierno a gobierno. 
✓NARP: Se realizó el ajuste por parte del PCA del plan de mejoramiento contable y financiero previo a la firma de las partes en el mes de octubre. 
✓RROM: Se realizó la concertación y protocolización de la Ley Minera. Se esta realizando el seguimiento de los acuerdos post-consulta. </t>
  </si>
  <si>
    <t xml:space="preserve">
✓ Por primera vez se realiza consulta previa de un proyecto de ley del sector minero con los sujetos étnicos. (NARP, RROM e Indígenas) y se pone en conocimiento de la ciudadanía un proyecto de ley para comentarios.  ​</t>
  </si>
  <si>
    <t xml:space="preserve">
✓Se prevé protocolizar el acuerdo de consulta previa con comunidades NARP  y radicar el proyecto de ley en el Congreso de la República en el mes de abril del presente año. 
</t>
  </si>
  <si>
    <t xml:space="preserve">Se realizó la protocolización al acuerdo de consulta previa con comunidades NARP el día 14 de julio de 2025  y  se preve radicar el proyecto de ley en el Congreso de la República en el mes de julio del presente año. </t>
  </si>
  <si>
    <t>Se realizó la radicación del proyecto de ley correspondiente a la  Nueva Ley Minera, el 01 de octubre de 2025, en el Congreso de la República, la cual busca establecer nuevas reglas ambientales, sociales y contractuales para una minería planificada, justa y sostenible.Adicionalmente, 
impulsa la formalización de pequeños mineros y el fortalecimiento de encadenamientos productivos regionales.</t>
  </si>
  <si>
    <t>Adopción de actos administrativos para la transformación progresiva del sector minero</t>
  </si>
  <si>
    <t>Porcentaje de avance en la adopción de actos administrativos para la transformación progresiva del sector minero</t>
  </si>
  <si>
    <t>0.8</t>
  </si>
  <si>
    <t>✓ Contamos con versión para discusión con presidencia del Decreto de Distritos Mineros Especiales para la Diversificación.
✓ Presentamos propuesta de Decreto de cierre de minas proyectado por la DME al sector minas y llevamos a cabo reuniones con la ANM, UPME y el SGC, con el objetivo de organizar el contenido del Decreto.</t>
  </si>
  <si>
    <t>✓Se cuenta con una versión para discusión con presidencia del Decreto de Distritos Mineros Especiales para la Diversificación. ​​
✓ Se ha venido trabajado en la estructuración y la elaboración de los contenidos del Decreto de Cierre de Minas para su presentación ante las entidades adscritas.
✓ En cuanto a la Nueva Política Minero Ambiental (NPMA), se definieron 13 lugares para la socialización de la NPMA:  Barrancas – La Guajira; Caucasia – Antioquia; Antioquia (Andes- Jardín – Jericó); Istmina – Chocó; Valle del Cauca (Cali); Cauca (Popayán); Los Andes – Nariño; Norte de Santander (Cúcuta); Sur de Bolívar (Santa Rosa del Sur); Socha – Boyacá; Acacías – Meta; Palermo- Huila y Mitú – Vaupés.</t>
  </si>
  <si>
    <t xml:space="preserve">✓Se expidió el Decreto 977 de 2024, respecto a la identificación, priorización, delimitación e implementación de los Distritos Mineros Especiales para la Diversificación Productiva.                          ✓Se trabajó en la estructuración y la elaboración de los contenidos del Decreto de Cierre de Minas.            </t>
  </si>
  <si>
    <t>✓ Por primera vez se realiza consulta previa de un proyecto de ley del sector minero con los sujetos étnicos. (NARP, RROM e Indígenas) y se pone en conocimiento de la ciudadanía un proyecto de ley para comentarios.  ​
✓ Adopción del Decreto 977 de 2024 en relación con la identificación, priorización, delimitación e implementación de los Distritos Mineros Especiales para la Diversificación Productiva.​
✓Se logró construir una batería de indicadores para la operatividad de la trasformación integral del sector minero a través de lo señalado por la Sentencia de Ventanilla Minera.​
✓ El Ministerio de Minas y Energía logró la articulación de la Política Pública Minera Nacional con el Plan Nacional de Desarrollo Minero, así como con los Lineamientos de Fiscalización, con lo que se avanzó en la consolidación de instrumentos sectoriales coherentes.​</t>
  </si>
  <si>
    <t xml:space="preserve">✓ El artículo 24 (Sistema Nacional de Seguridad Minera), el cual fue firmado en conjunto por los ministros de Salud, Trabajo y Minas y Energía, fue remitido a Presidencia de la República para su firma. No obstante, la Presidencia devolvió el proyecto para realizar ajustes, los cuales ya fueron incorporados. Actualmente, el proyecto se encuentra surtiendo el trámite de firmas por parte de los Ministerios de Salud y Trabajo, para remitir nuevamente a Presidencia de la República.            ✓El artículo 8 (Fondo de Fomento Minero), fue publicado para comentarios de la ciudadanía entre el 7 y el 22 de febrero de 2025. Actualmente se encuentra surtiendo la etapa de último concepto del Ministerio de Hacienda y Crédito Público, para posteriormente pasar a firmas de ministros y presidente de la República.  
✓El artículo 12 (Economía Circular), está siendo trabajado en conjunto con el Ministerio de Ambiente y Desarrollo sostenible, quienes lideran el proceso. Durante el mes pasado, se remitieron comentarios a la última versión del proyecto, a solicitud del MADS.
</t>
  </si>
  <si>
    <t xml:space="preserve">En el marco la Ley 2250 de 2022,  se esta liderando y participando en el proceso de reglamentación de los artículos 4, 5, 8, 12, 15, 20 y 24, de los cuales, a la fecha se encuentran reglamentados los artículos 4, 5 y 15. ✓ El capitulo V de recursos mineros fue reglamentado a través del Decreto 1396 de 2023: "Por el cual se reglamenta el Capítulo V de la Ley 70 de 1993, se adoptan mecanismos especiales para el fomento y desarrollo de las actividades mineras en los territorios colectivos de las comunidades negras, afrocolombianas, raizales y palenqueras, se dictan otras disposiciones, y se adiciona el Capítulo 11 al Título V de la Parte 2 del Libro 2 del Decreto 1073 de 2015 - Decreto Único Reglamentario del Sector Administrativo de Minas y Energía". ✓ El Artículo 231. Distritos Mineros para la Diversificación Productiva fue reglamentado a través de la expedición del Decreto 0977 de 2023: “Por el cual se reglamenta el artículo 231 de la Ley 2294 de 2023 y se adiciona el Capítulo 12, al Título V, de la Parte 2, del Libro 2 del Decreto 1073 de 2015, en relación con la identificación, priorización, delimitación e implementación de los Distritos Mineros Especiales para la Diversificación Productiva” ✓El Decreto 0977 de 2024 correspondiente a Distritos Mineros para la Diversificación Productiva, fue expedida la Resolución 40436 del 18 de octubre de 2024 “Por la cual se delimita el Distrito Minero Especial para la Diversificación Productiva en el Bajo Cauca Antioqueño, denominado Distrito Agrominero y Pesquero de la Subregión del Bajo Cauca Antioqueño”. </t>
  </si>
  <si>
    <t xml:space="preserve">En el marco de la Ley 2250 de 2022, le corresponde a la DFM liderar o participar en el proceso de reglamentación de los artículos 4, 5, 8, 12, 15, 20 y 24, de los cuales, a la fecha se encuentran reglamentados los artículos 4, 5, 15 y 24.   
✓ Artículo 4. Ruta para la Legalización y Formalización Minera, Parágrafo 2, Áreas de Reserva Especial 
 Este artículo fue reglamentado mediante la Resolución 40005 del 11 de enero de 2024 “Por medio del cual se reglamenta el artículo 4 de la Ley 2250 de 2022”. 
 ✓Artículo 5. Plan Único de Legalización y Formalización Minera 
De acuerdo con lo dispuesto en el articulado de la Ley, se construyó el denominado “PULF” de manera conjunta con la Agencia Nacional de Minería y como resultado, se publicó el documento el 18 de abril de 2023.  
En atención a que en PULF contiene una batería de metas e indicadores, al igual que una serie de conceptos como el caso de los “mineros con vocación” y en “tránsito a la formalización”, se requiere una actualización. En ese sentido, se está trabajando en asocio con la Agencia Nacional de Minería para tal efecto, para lo cual se han realizado dos sesiones del Comité Técnico una sesión del Comité Gerencial, instancia que tiene la competencia, de acuerdo con el reglamento interno, de adoptar la actualización del PULF. Está pendiente reanudar la sesión del Comité Gerencial para la aprobación de la propuesta de actualización del PULF; adicionalmente, ya está elaborado el proyecto de resolución para la adopción de la actualización del Plan. 
✓Resolución 40141 de 2025 “Por medio de la cual se establecen lineamientos para adoptar criterios de diferenciación de los mineros informales de pequeña escala con vocación de formalización y en tránsito a la formalización y mecanismos para el tratamiento diferencial para la formalización y la titulación minera.” 
 Adicionalmente, fue expedida la resolución 40141 de 2025 “Por medio de la cual se establecen lineamientos para adoptar criterios de diferenciación de los mineros informales de pequeña escala con vocación de formalización y en tránsito a la formalización y mecanismos para el tratamiento diferencial para la formalización y la titulación minera.”, en desarrollo de los artículos 4 y 5 de la Ley 2250 de 2022, como parte de la estrategia para el reconocimiento de la diferencialidad de los mineros y mineras informales de pequeña escala, para efectos del tratamiento diferencial por parte de las autoridades del Estado. 
Por último, fue expedida la Resolución 40081 de 2025 “Por la cual se crea la Mesa Social y Minera del Nordeste Antioqueño”, como instancia de diálogo y articulación entre los diferentes sectores para el fortalecimiento de la actividad minera en el nordeste antioqueño. 
✓Artículo 15. Trazabilidad de minerales. 
 Este artículo fue reglamentado mediante el Decreto 2234 de 2023: “Por el cual se adiciona el Decreto 1073 de 2015, Único Reglamentario del Sector Administrativo de Minas y Energía, en relación con los mecanismos necesarios para determinar la procedencia y trazabilidad de los minerales, registrar las transacciones mineras y establecer las herramientas de control necesarias para su aplicación". 
✓Artículo 24. Sistema Nacional de Seguridad Minera. 
 Fue recientemente expedido el Decreto 0875 del 31 de julio de 2025 “Por el cual se adiciona la Sección 6 al Capítulo 1, Titulo V, Parte 2, Libro 2 del Decreto 1073 de 2015 Decreto Único Reglamentario del Sector Administrativo de Minas y Energía, en relación con la creación del Sistema Nacional de Seguridad Minera - SNSM contenido en el artículo 24 de la Ley 2250 de 2022” 
</t>
  </si>
  <si>
    <t>De acuerdo con la Ley 2294 DE 2023 del Plan Nacional de Desarrollo “Colombia, Potencia Mundial De La Vida” en su artículo 231, correspondiente a los Distritos Mineros para la Diversificación Productiva, se trabajó en las resoluciones por los cuales se delimita los distritos mineros especiales para diversificación productiva del Piedemonte y la Cordillera Nariñense, Abades; triángulo de Telembí; Norte del Cauca; San Juan – Chocó; Noroccidente Nariñense y el Litoral Pacífico Caucano. En ese sentido, los avances que se han tenido en la delimitación de estos Distritos son: 
•	El proyecto fue publicado para comentarios ciudadanos en la página web institucional hasta el 27 de diciembre de 2025, logrando con ello avanzar de manera sustantiva en el trámite orientado a la expedición de los actos administrativos correspondientes, en la fase de transparencia y participación.
•	Mediante radicado No. 3-2025-060195 del 26 de diciembre, se remitió a la Oficina Asesora Jurídica del Ministerio de Minas y Energía la solicitud de revisión de los actos administrativos mencionados, con el propósito de que, una vez surtida la validación correspondiente, se proceda a su publicación oficial. Asimismo, se elevaron solicitudes ante la Autoridad Nacional de Consulta Previa —ANCP— con el fin de determinar la procedencia de consulta previa frente a la delimitación propuesta.
Por otro lado, en lo que respecta a la Resolución “Por la cual se sustituye la Resolución 40436 del 18 de octubre de 2024 por la cual se delimita el Distrito Minero Especial para la Diversificación Productiva en el Bajo Cauca Antioqueño, denominado Distrito Agrominero y Pesquero de la región del Bajo Cauca Antioqueño”, se ha avanzado en la publicación de la Resolución 40577 del 28 de noviembre de 2025, consolidando un hito normativo relevante para el sector. Adicionalmente, se efectuó la convocatoria para la instalación de la Mesa de Trabajo Interinstitucional del Distrito Agrominero y Pesquero de la región del Bajo Cauca Antioqueño, la cual se desarrollará en el mes enero de 2026, fortaleciendo así los espacios formales de articulación y gestión institucional.
En lo que respecto a la Ley 2250 de 2022 correspondiente al artículo 8. Fondo de Fomento Minero, se está trabajando en la adopción del decreto "Por el cual se reglamenta el Fondo de Fomento Minero – FONMIN de que tratan los artículos 8 y 9 de la Ley 2250 de 2022, y se dictan otras disposiciones"; los avances que se han obtenido al respecto giran en torno a que la propuesta de decreto cuenta con el aval previo del Departamento Administrativo de la Función Pública y se finalizó la gestión de la matriz de comentarios ciudadanos, la cual fue remitida nuevamente a la Oficina Asesora Jurídica para su revisión final. Asimismo, se desarrolló una mesa de trabajo conjunta con la Oficina Asesora Jurídica en el mes  de diciembre de 2025, en la cual se revisó de manera integral el texto del decreto y las respuestas a la ciudadanía, avanzando de forma significativa en el trámite de viabilidad normativa del instrumento.</t>
  </si>
  <si>
    <t>Consolidación de empresa pública del sector minero con estructura orgánica y presupuesto / solución comercialización minerales</t>
  </si>
  <si>
    <t>Porcentaje de avance en la discusión y viabilidad del proyecto de Ley Ecominerales en el Congreso</t>
  </si>
  <si>
    <t>✓ Propusimos cinco (5) audiencias públicas sobre el proyecto de Ley (Boyacá, Antioquia, Córdoba, Guajira y Bogotá).
✓ Realizamos la primera audiencia pública del proyecto de ley en Tunja- Boyacá con la participación de una comunidad de pequeños mineros.
✓ Construimos la ponencia en un trabajo articulado entre coordinadores ponentes, la ANM y el MME para el primer debate.</t>
  </si>
  <si>
    <t xml:space="preserve">✓ Se realizó la audiencia pública en Medellín (3/May), Planeta Rica (9/May) y en Bogotá (16/May) con la participación de una comunidad de pequeños mineros.​
✓ Se realizaron ajustes a la ponencia en conjunto con los equipos de los coordinadores ponentes en fuentes de financiación, condiciones de competitividad e igualdad y gobierno corporativo. ​
✓ Se logró que la ponencia para primer debate fuera radicada el 24/May y se avanza en la implementación de la estrategia para su aprobación. 
✓ Se logró que la iniciativa fuera aprobada en primer debate en la Comisión Primera de la Cámara de Representantes y continuara su trámite en la siguiente legislatura a partir del 20 de julio de 2024. </t>
  </si>
  <si>
    <t xml:space="preserve"> ​
✓Una vez aprobada la  iniciativa en el primer debate en la Comisión Primera de la Cámara de Representantes, se continua con el trámite en la legislatura. ​
✓Se fortaleció la exposición de motivos con enfoque económico. ​
✓Se realizó el marco metodológico y conceptual del Foro sobre empresas públicas mineras cuya realización contribuya a generar un ambiente favorable para el trámite legislativo en este segundo semestre de 2024.​</t>
  </si>
  <si>
    <t xml:space="preserve">✓ 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
</t>
  </si>
  <si>
    <t>✓ 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t>
  </si>
  <si>
    <t xml:space="preserve">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​El 14 de mayo de 2025 se anunció en la plenaria de la Cámara de Representantes el PL 344/24C en el Orden del Día. Sin embargo, debido a la difícil agenda legislativa y la magnitud de los debates que estaban sucediendo al finalizar el periodo legislativo, no fue posible adelantar el segundo debate. ​
​
</t>
  </si>
  <si>
    <t>El Proyecto de Ley de Ecominerales fue aprobado en la Comisión Primera de la Cámara de Representantes. No obstante, el proyecto fue archivado al no surtir el tercer debate dentro de los tiempos estipulados por la ley.
Actualmente, la Oficina de Asuntos Legislativos se encuentra revisando y ajustando el articulado del Proyecto, con base en los nuevos lineamientos propuestos por el área técnica. El objetivo de este proceso es preparar una nueva versión del Proyecto de Ley para su próxima radicación ante el Congreso de la República.</t>
  </si>
  <si>
    <t xml:space="preserve">Documento técnico con: un análisis integral básico (técnico, ambiental, financiero, jurídico y social) de escenarios de comercialización para el producto, considerando análisis básico del valor del commodity en bruto y con valor agregado, modelo básico de comportamiento de precios a corto, mediano y largo plazo y recomendaciones teóricas iniciales sobre el rol del Estado para fomentar una industria estratégica.
</t>
  </si>
  <si>
    <t>Porcentaje de avance en el análisis de la adquisición a través del mecanismo de enajenación temprana  de empresas mineras bajo la administración de la SAE</t>
  </si>
  <si>
    <t>Porcentaje de avance en la formulación  del documento técnico con el análisis integral de los escenarios de comercialización de oro</t>
  </si>
  <si>
    <t>0.5</t>
  </si>
  <si>
    <t>✓ Remitimos manifestaciones a la Sociedad de Activos Especiales (SAE) sobre el interés del MME de adquirir las empresas CIJ.GUTIERRERZ, MEPRECOL, que estan bajo su administración.
✓ Hemos adelantado conversaciones y desplegado gestiones para conseguir recursos necesarios para viabilizar la adquisición: FRISCO, fondo paz, así como evaluar alternativas jurídicas.</t>
  </si>
  <si>
    <t>✓ Se logró comunicación con la SAE para realizar mesa de trabajo sobre la adquisición de las empresas CIJ.GUTIERRERZ, MEPRECOL, que están bajo su administración.</t>
  </si>
  <si>
    <t xml:space="preserve">
✓Se ha tenido aproximaciones y  análisis sobre el tema de  flujos de caja, teniendo en cuenta una aproximación en el subsector del oro. 
✓Se realizaron análisis preliminares de la viabilidad de la compra de la comercializadora en términos jurídicos y económicos. </t>
  </si>
  <si>
    <t xml:space="preserve">​✓Se logró realizar un análisis preliminar respecto al proceso de adquisición de comercializadora por medio de enajenación temprana. </t>
  </si>
  <si>
    <t>​✓Se logró realizar un análisis preliminar respecto al proceso de adquisición de comercializadora por medio de enajenación temprana.</t>
  </si>
  <si>
    <t>​Se logró realizar un análisis preliminar respecto al proceso de adquisición de comercializadora por medio de enajenación temprana. ✓ Debe precisarse que desde el Ministerio se han adelantado acciones tendientes a lograr intervenir la producción de oro nacional, y se han barajado otras opciones tales como: la Adquisición directa de una empresa minera bajo control de la SAE, entre ellas están CIJ Gutiérrez y MEPRECOL.  ​
​
​</t>
  </si>
  <si>
    <t>Se encuentra en proceso de contratación un convenio interadministrativo, cuyo objeto es : "Aunar esfuerzos para implementar y evaluar lineamientos de proyectos de reindustrialización con valor agregado en minerales estratégicos, y de diversificación productiva y reconversión laboral", este convenio tiene como uno de sus productos un documento técnico con el análisis integral de los escenarios de comercialización de oro</t>
  </si>
  <si>
    <t>La transferencia de dominio de las acciones de CIJ GUTIÉRREZ Y CIA S.A. y MEPRECOL S.A. al Ministerio de Minas y Energía, en cumplimiento de la Resolución 601 de 2025 y el Decreto 888 de 2025, marca un hito significativo en la política de formalización minera en Colombia. Esta acción, que pone bajo la titularidad estatal activos previamente administrados por la Sociedad de Activos Especiales (SAE) y afectados por medidas cautelares, busca fortalecer la institucionalidad y la gobernanza en el sector minero. La creación de mesas de trabajo interinstitucionales permanentes entre entidades clave como el Ministerio de Minas y Energía, la SAE, la DIAN, el Ministerio de Hacienda y Crédito Público, y el Departamento Administrativo de la Función Pública, refleja un enfoque colaborativo para asegurar la seguridad jurídica y la sostenibilidad operativa de estas comercializadoras ahora bajo régimen público. Este proceso no solo garantiza la continuidad de las operaciones, sino que también sienta un precedente para futuras acciones de formalización y transparencia en la gestión de recursos naturales. La articulación entre estas entidades será fundamental para superar desafíos operativos y legales, asegurando que la transferencia contribuya efectivamente al desarrollo sostenible del sector minero colombiano.</t>
  </si>
  <si>
    <t>Formulación del Plan Nacional de Conocimiento Geocientífico</t>
  </si>
  <si>
    <t>Porcentaje de avance en formulación del Plan Nacional de Conocimiento Geocientífico</t>
  </si>
  <si>
    <t xml:space="preserve">✓Trabajamos de manera mancomunada con las entidades del sector y de otras instituciones claves en la formulación del Plan. 
✓Continuamos con las mesas de trabajo sistemáticamente para abordar los siguientes frentes a). Planificación y uso del suelo y subsuelo; b).  Cuidado y la gestión del agua; c). Evaluación y monitoreo de amenazas de origen geológico; d). Recursos estratégicos para la transición energética; e). Industrialización y seguridad alimentaria; f). Infraestructura pública
✓Adelantamos los siguientes temas para la formulación del Plan: 1) definición de “conocimiento” para el Plan, 2) alcances del Plan, 3) territorialización, 4) glosario del documento, 5) edición de textos.​ Consolidamos  los 32 textos de las líneas de conocimiento del Plan Nacional de Conocimiento Geocientífico. 
✓Realizamos la convocatoria a docentes investigadores de universidades que participarán en la construcción del Plan. Esta se envió a las decanaturas de ciencias exactas, ciencias económicas, ciencias humanas, ciencias de la salud, ingenierías y ciencias agrícolas de  23 instituciones de educación superior del país.
✓En ese sentido, diseñamos el formulario para solicitud de información a las instituciones de educación superior. Así mismo, sostuvimos reuniones con representantes de las instituciones para sistematizar sus aportes al Plan Nacional de Conocimiento Geocientífico, los cuales se harán a través del formulario.
 </t>
  </si>
  <si>
    <r>
      <rPr>
        <b/>
        <sz val="10"/>
        <color rgb="FF000000"/>
        <rFont val="Calibri Light"/>
        <family val="2"/>
        <scheme val="major"/>
      </rPr>
      <t xml:space="preserve">
</t>
    </r>
    <r>
      <rPr>
        <sz val="10"/>
        <color rgb="FF000000"/>
        <rFont val="Calibri Light"/>
        <family val="2"/>
        <scheme val="major"/>
      </rPr>
      <t>✓Se avanzó en la convocatoria de entidades del sector y de otras instituciones claves en la formulación e implementación del Plan. Contamos con 33 delegados/as de diferentes entidades. 
✓Se cuenta con las respuestas de 21 entidades de 75 contactadas al formulario para la construcción del PNCG. De estas respuestas trabajamos en la revisión de comentarios para el ajuste de los textos. ​
✓Se realizó la presentación de los avances PNCG con comunidades Mesa Minera Permanente del Chocó el 17 de junio.​
✓En el marco de la construcción del Plan, se realizó una mesa de trabajo el 25 de junio con la UPRA (Unidad de Planificación Rural Agropecuaria), para conocer buenas prácticas sobre el Plan Estadístico Sectorial Agropecuario.​
✓En ese sentido, se diseñó el formulario para solicitud de información a las instituciones de educación superior. Así mismo, sostuvimos reuniones con representantes de las instituciones para sistematizar sus aportes al Plan Nacional de Conocimiento Geocientífico, los cuales se harán a través del formulario.
✓ Se elaboraron 27 textos sobre las fichas técnicas de las líneas de conocimiento del PNCG: Planificación y uso del suelo y subsuelo; Cuidado y la gestión del agua; Evaluación y monitoreo de amenazas de origen geológico; Recursos estratégicos para la transición energética; Industrialización y seguridad alimentaria e Infraestructura pública.​
✓ Se cuenta con la estructura del texto del Plan: lineamientos generales del plan, pilares y transversalidades, misión, visión, objetivos, marco conceptual de Políticas y Acuerdos Internacionales, el capítulo de gobernanza y finalizamos el glosario del PNCG. ​
✓ Se adelantaron los siguientes temas para la formulación del Plan: 1) definición de “conocimiento” para el Plan, 2) alcances del Plan, 3) territorialización, 4) glosario del documento, 5) edición de textos.​
✓Se realizó la convocatoria a docentes investigadores de universidades que participarán en la construcción del Plan. Esta se envió a las decanaturas de ciencias exactas, ciencias económicas, ciencias humanas, ciencias de la salud, ingenierías y ciencias agrícolas de  23 instituciones de educación superior del país.
✓ El formulario es una metodología de evaluación interinstitucional para la construcción del PNCG, en donde se recibió la información generada o requerida sobre conocimiento geocientífico de las entidades y universidades.​</t>
    </r>
  </si>
  <si>
    <r>
      <rPr>
        <sz val="10"/>
        <color rgb="FF000000"/>
        <rFont val="Calibri Light"/>
        <family val="2"/>
        <scheme val="major"/>
      </rPr>
      <t>✓</t>
    </r>
    <r>
      <rPr>
        <b/>
        <sz val="10"/>
        <color rgb="FF000000"/>
        <rFont val="Calibri Light"/>
        <family val="2"/>
        <scheme val="major"/>
      </rPr>
      <t xml:space="preserve">Formulación del PNCG​
</t>
    </r>
    <r>
      <rPr>
        <sz val="10"/>
        <color rgb="FF000000"/>
        <rFont val="Calibri Light"/>
        <family val="2"/>
        <scheme val="major"/>
      </rPr>
      <t>✓Se finalizó la recepción de información para la construcción del PNCG recolectada con las universidades respecto a sus experiencias frente al conocimiento geocientífico ​
✓Se realizó el análisis descriptivo de la información suministrada en los 18 formularios de entidades e Instituciones de Educación Superior. ​
✓Se realizaron 4 diagnósticos para el plan: 1. diagnóstico de actores 2. diagnóstico de líneas de conocimiento 3. diagnóstico de gestión de capacidades de gestión de información 4. diagnóstico estadístico  de información geocientífica (se realizó un análisis sobre la cantidad de datos disponibles en el SGC para las diferentes temáticas -agua, suelo/subsuelo, minerales y geoamenazas- del art. 229) y se identificaron necesidades.​
✓Se continúo con el trabajo de edición de los textos de las líneas de conocimiento del PNCG.​
✓Se inició la construcción de la propuesta de Resolución para la implementación del PNCG y la recepción de información geocientífica de todas las instituciones a nivel nacional.</t>
    </r>
  </si>
  <si>
    <t>​✓ Se realizó articulación con OAJ del MME y la Oficina Jurídica del SGC, en favor de determinar qué tipo de acto administrativo sería el pertinente para adoptar el PNCG (resolución conjunta, resolución donde solo se adopte por el MME o Decreto). ​
​✓Se está realizando la validación de posibles responsables y roles dentro de ruta de implementación del PNCG.​
​✓Se está realizando la revisión final del PNCG (memoria justificativa y plan) por parte del SGC y el MME.</t>
  </si>
  <si>
    <t xml:space="preserve">​✓Se está realizando el análisis y respuesta de los comentarios de las entidades y  la ciudadanía del PNCG (plan, decreto y memoria justificativa). </t>
  </si>
  <si>
    <t xml:space="preserve">​Se ajustó la propuesta de decreto para que sea firmada únicamente por el Ministro de Minas y Energía y el Director del SGC, conforme a lo dispuesto en el artículo 229 del PND, consolidando su carácter como decreto sectorial.
Se discutió la estructura del comité interinstitucional, estableciendo la necesidad de que esté conformado por varios representantes de cada entidad identificada, con el fin de garantizar una articulación efectiva en su implementación. Para ello, se solicitó concepto técnico al SGC que sustente el número de integrantes y su justificación.
Se llevaron a cabo reuniones técnicas y jurídicas entre el MME y el SGC para definir compromisos clave relacionados con el trazador presupuestal, los lineamientos del comité interinstitucional, la ruta de implementación, la estrategia de socialización y el cronograma del trabajo entre ambas entidades.
Se propuso un cronograma con fechas estimadas para la expedición del decreto, así como para la actualización del proyecto de decreto y su memoria justificativa con las novedades surgidas a lo largo del trimestre. 
</t>
  </si>
  <si>
    <t>El proyecto de decreto se encuentra en ajustes de varios componentes , lo cual implica que debe ser publicado a comentarios nuevamente</t>
  </si>
  <si>
    <t>Presentación de Informes de Conocimiento Geocientífico del País.</t>
  </si>
  <si>
    <t xml:space="preserve">Porcentaje de avance del Informe de Conocimiento Geocientífico del País. </t>
  </si>
  <si>
    <t>✓Se inició la construcción del primero Informe del Estado Geocientífico del país, con la información provista por las entidades en el Formulario de la metodología, e información del SGC.</t>
  </si>
  <si>
    <r>
      <rPr>
        <b/>
        <sz val="10"/>
        <color rgb="FF000000"/>
        <rFont val="Calibri Light"/>
        <family val="2"/>
        <scheme val="major"/>
      </rPr>
      <t xml:space="preserve">✓Informe de Conocimiento Geocientífico del País​
</t>
    </r>
    <r>
      <rPr>
        <sz val="10"/>
        <color rgb="FF000000"/>
        <rFont val="Calibri Light"/>
        <family val="2"/>
        <scheme val="major"/>
      </rPr>
      <t>✓Se definieron los criterios para la entrega de los Informes de Conocimiento Geocientífico del país, cuya periodicidad es anual. ​
✓Se inició la construcción del primer informe de conocimiento geocientífico del país, en el cual se presentan datos estadísticos del SGC sobre el estado de disponibilidad de información de los temas claves del conocimiento geocientifico del país, y se elevan alertas frente a la disponibilidad y necesidades de información geocientífica. ​
✓Se generó la planeación de la formulación de los cuatro informes de conocimiento de las temáticas agua, geoamenazas, suelo/subsuelo y minerales.​</t>
    </r>
  </si>
  <si>
    <t>​✓Se elaboró junto con el SGC la propuesta del Plan Nacional de Conocimiento Geocientífico, propuesta de resolución conjunta y memoria justificativa que comprende un diagnóstico (informe) del conocimiento geocientífico de entidades nacionales y academia, así como veintidós (22) líneas de conocimiento para trabajar al 2034.   ​
​✓ Se orientó la gestión de información geocientífica a nivel nacional para la generación de un conocimiento sistémico y accionante que contribuya a la toma de decisiones en pro del bienestar socioambiental y el desarrollo sostenible de Colombia.​</t>
  </si>
  <si>
    <t xml:space="preserve">​✓Se está realizando el análisis y respuesta de los comentarios de las entidades y  la ciudadanía del PNCG (plan, decreto, primer informe y memoria justificativa). </t>
  </si>
  <si>
    <t>​Se ajustó la propuesta de decreto para que sea firmada únicamente por el Ministro de Minas y Energía y el Director del SGC, conforme a lo dispuesto en el artículo 229 del PND, consolidando su carácter como decreto sectorial.
Se discutió la estructura del comité interinstitucional, estableciendo la necesidad de que esté conformado por varios representantes de cada entidad identificada, con el fin de garantizar una articulación efectiva en su implementación. Para ello, se solicitó concepto técnico al SGC que sustente el número de integrantes y su justificación.
Se llevaron a cabo reuniones técnicas y jurídicas entre el MME y el SGC para definir compromisos clave relacionados con el trazador presupuestal, los lineamientos del comité interinstitucional, la ruta de implementación, la estrategia de socialización y el cronograma del trabajo entre ambas entidades.
Se propuso un cronograma con fechas estimadas para la expedición del decreto, así como para la actualización del proyecto de decreto y su memoria justificativa con las novedades surgidas a lo largo del trimestre.</t>
  </si>
  <si>
    <t>Minería productiva y sostenible</t>
  </si>
  <si>
    <t xml:space="preserve">Delimitación de Distritos para la Paz en zonas de alta presencia de la minería informal </t>
  </si>
  <si>
    <t xml:space="preserve">Número de distritos delimitados para la Paz en zonas de alta presencia de la minería informal </t>
  </si>
  <si>
    <t>Acciones transversales en los Distritos:
✓ Se suscribió el memorando de entendimiento entre la Gobernación de  Nariño y la ANM, y está en proceso de firmas el memorando de entendimiento  entre la Gobernación de Chocó y la ANM. 
✓ Se finalizó la Pre-caracterización de los siete (7) distritos mineros, con  información base secundaria de los componentes mineros, ambiental, social,  económico y productivo de los municipios que conforman los Distritos.
✓ Se realizaron ajustes al proyecto reglamentario del Art 231 del PND  con los comentarios finales de las entidades involucradas. Una vez se realicen  los últimos ajustes, se hará la publicación
✓ Publicamos para conocimiento de la ciudadanía el proyecto de resolución de delimitación del Distrito Bajo Cauca.
✓ Se contactó a los alcaldes de los 6 municipios del Distrito de Bajo Cauca, para conocer el estado actual de la inclusión del tema de Distritos 
Mineros y Comunidades Energéticas, dentro del Plan de Desarrollo Territorial
✓ Avanzamos en la articulación de oferta institucional para los distritos con FondoPaz, MinAgricultura, MinCultura, DNP, MinComercio, SENA, MinAmbiente, MinDefensa, Gobernación de Nariño, ART, ANM, SAE, ADR, Unidad Solidaria, Superfinanciera, VicePresidencia, entre otras entidades.
Distrito de Piedemonte y la Cordillera nariñense- ABADES:
✓ Se realizó el diálogo con las comunidades de estos municipios para  socializar la estrategia de distritos especiales (Municipio de Samaniego).
✓ Se articuló con organizaciones sociales de base en territorio que  permitan articular procesos de productivos en torno a actividades de  reconversión productiva.
✓ Se articuló con la Cámara de Comercio de Pasto a fin de mapear los  actores e inventario de establecimientos de comercio y sociedades presentes  en los municipios pertenecientes al distrito a fin de establecer posibles  sinergias operativas en lo que a los resultados de la implementación del 
distrito se refiere.
✓ Se convocó a los responsables de la estructuración de los Planes de  Desarrollo Territorial, de los municipios del Distrito de Piedemonte y la 
Cordillera Nariñense (Abades), Santa Cruz, Samaniego, La Llanada, AndesSotomayor y Mallama, para preparar la asistencia técnica dentro de la 
realización de la Cumbre Minera.
Distrito del Bajo Cauca (Caucasia, Cáceres, Zaragoza, Tarazá, El Bagre y  Nechí en Antioquia):
✓ Se participó en el taller “Intercambio de experiencias en la  restauración de paisajes, anfibios, bosques riparios y humedales en la región 
del bajo Cauca y La Mojana”.
✓ Se realizó una reunión con entidades territoriales de la subregión del  Bajo Cauca, para articular acciones en el marco de los planes de desarrollo 
municipales.
✓ Se contactó a los alcaldes de los 6 municipios del Distrito de Bajo  Cauca, para conocer el estado actual de la inclusión del tema de Distritos 
Mineros y Comunidades Energéticas, dentro del Plan de Desarrollo Territorial</t>
  </si>
  <si>
    <t>Acciones transversales: 
✓  Se suscribió el Memorando de Entendimiento entre la Gobernación del Chocó, la Agencia Nacional de Minería y el MME para iniciar la articulación institucional de la estrategia de DMEPDP.  
✓ Se suscribió el convenio marco entre el Servicio Nacional de Aprendizaje SENA y el MME, a través del que se busca mejorar las condiciones operativas de la actividad, formando a la comunidad minera y fortaleciendo las redes de conocimiento sectoriales e institucionales y las unidades productivas y empresas de este segmento.  
✓ Se avanzó en la definición de los componentes, actividades, presupuesto y metas en el marco de adición de recursos al convenio GGC 1035-2023 entre Colombia Productiva y la Dirección de Minería Empresarial, para articular la implementación de un programa de desarrollo socio-empresarial y el desarrollo de una estrategia de gestión de mercado de minerales. 
Acciones por Distrito:  
1. Distrito de Piedemonte y la cordillera nariñense - ABADES ​ (Santa Cruz, Samaniego, La Llanada, Mallama y Los Andes Sotomayor en Nariño): 
✓ Se desarrolló la  Cumbre Minera y Agropecuaria de la Subregión de Abades con la participación de 1.185 personas en los municipios de Samaniego, La Llanada y Mallama, Nariño
✓Se realizaron jornadas de socialización y concertación de alternativas productivas de reconversión con mineros de la vereda Aldecio de Samaniego y La Vereda Canadá de los Andes para participaron alrededor de 100 asistentes.  
2. Distrito Bajo Cauca (Caucasia, Cáceres, Zaragoza, Tarazá, El Bagre y Nechí): 
✓Se desarrolló de un espacio virtual con tres (03) asociaciones agro-mineras caracterizadas del Bajo Cauca, para dar a conocer la estrategia de reconversión productiva y revisar posibles procesos de acompañamiento con las mismas.  
✓ En coordinación con la ANM y Corantioquia, se desarrolló reunión de seguimiento a los compromisos adquiridos en los procesos de formalización minera desarrollados con el titular Mineros Aluvial S.A.S., en los que se destaca la agilización por parte de la ANM de la evaluación de los tres (03) subcontratos radicados, que benefician a ocho (08) UPM y ochenta siete (87) pequeños mineros.  
✓Se avanzó en la construcción de una estrategia para desarrollar la concertación con comunidades étnicas del Distrito Bajo Cauca, a partir de la identificación preliminar de 31 comunidades indígenas y 49 comunidades NARP. ​ 
3. Distrito Triángulo de Telembí​ (Barbacoas, Magüí y Roberto Payán en Nariño): 
✓ Se acompaño la formalización minera en Barbacoas a cuatro (04) procesos, y en el municipio de Máguí Payán a un (01) proceso.  
✓Se desarrolló la Cumbre Minera del Triángulo de Telembí realizada en el municipio de Barbacoas, Nariño con una participación de 257 personas (25 de mayo de 2024). 
4. Distrito Litoral Pacífico Caucano​ (Guapi, Timbiquí y López de Micay en Cauca); 
✓Se desarrolló la Cumbre Minera del Litoral Pacífico Caucano con 200 participantes en el municipio de Guapi, Cauca (4 de mayo de 2024). 
5. Distrito Atrato ​(Bagadó, Lloró, Atrato (Yuto), y Cértegui en Chocó): 
✓Se desarrolló la Cumbre Minero-Energética del Chocó “Distritos para la vida y la Paz” realizada el 3 de julio de 2024 en el municipio de Quibdó, Chocó con una participación de 270 personas. 
6. Distrito Norte del Cauca ​(Suárez y Buenos Aires):  
✓Se desarrolló la Cumbre Minera en el Norte del Cauca en Suárez con la participación de la Gobernación del Cauca, la Alcaldía de Suarez, la Alcaldía de Buenos Aires, la alcaldía de Santander de Quilichao y el Ministerio de Minas y Energía, en la que se socializó la estrategia de DMEPDP y los temas asociados a la formalización.  En este espacio participaron alrededor de 200 personas.</t>
  </si>
  <si>
    <t>✓ Se desarrolló una cátedra minera en conjunto con la UPME para socializar el documento de diagnóstico del distrito minero para la diversificación productiva del Bajo Cauca Antioqueño.
✓ Se articuló con la Alcaldía Municipal de Magüí Payán, la construcción de un documento de diagnóstico de la situación minera del municipio, donde se incluyen, entre otros aspectos, mineras y mineros de subsistencia con vocación para formalizarse a través de la plataforma Génesis, y mineras y mineros de pequeña escala con posibilidades de formalización a través de la figura de mediación con titulares.
✓ En coordinación con la UPME, se finalizó el diagnóstico del Distrito Minero del Triángulo del Telembí. Y el documento diagnóstico para el Distrito Minero del Piedemonte y la Cordillera Nariñense, Abades
✓ Se avanzó en la primera versión del documento diagnóstico del Distrito del Norte del Cauca en coordinación con la UPME.
✓ Se avanzó en la resolución de delimitación del Distrito Agro-Minero y Pesquero del Bajo Cauca, actualmente se encuentra en revisión y ajuste de acuerdo con los comentarios realizados por la ciudadanía.
✓ Se realizó la Expedición del Decreto 0977 de 2024 para la delimitación e implementación de los Distritos Mineros Especiales para la Diversificación Productiva
✓  Se realizó la Publicación del documento técnico “diagnóstico del Distrito Agrominero y Pesquero del Bajo Cauca”
✓  se realizaron 1.599 procesos de formalización minera, en articulación con la Agencia Nacional de Minería
✓ Se formalizaron 25 mineros a través de diferentes mecanismos de formalización en articulación con la Agencia Nacional de Minería
✓  Se realizaron 8 procesos de mediación - diálogo con titulares para avanzar en la formalización de pequeños mineros a través de subcontratos
✓  Se acompañaron 2.245 mineros y mineras conasistencia técnica en torno al desarrollo de una minería integral
✓ Se acompañaron 280 mineros y mineras para definir los grupos focales susceptibles de reconversión o empleabilidad
✓ Se desarrollaron 7 reconversatorios productivos en 10 municipios de los Distritos con el fin de realizar ejercicios de prospectiva que definan los grupos susceptibles de reconversión o empleabilidad
✓ se articuló con Banca de las Oportunidades BDO para la actualización del reporte de inclusión financiera minera -RIF en alianza con ANM y Superintendencia Financiera, para revisión de una propuesta de lineamientos de trabajo para aumentar la dinámica de la inclusión financiera en los territorios de distritos mineros.</t>
  </si>
  <si>
    <t>​✓Se expidió el Decreto 0977 de 2024 para la delimitación e implementación de los Distritos Mineros Especiales para la Diversificación Productiva.​
​✓Se delimitó el primer distrito agrominero y pesquero en Colombia en el Bajo Cauca Antioqueño. ​
​✓6 diagnósticos técnicos realizados (Distrito Bajo Cauca, ABADES, Telembí, Norte del Cauca, Valle de Cauca. San Juan). ​
​✓Se realizaron  7 cumbres mineras y espacios de socialización con más de 2.700 participantes:​
​✓475 Mineros formalizados a través de los diferentes mecanismos de formalización en articulación con la ANM.​
​✓48 Procesos de mediación- Diálogo con titulares para avanzar en la formalización de pequeños mineros a través de Subcontratos​
​✓129 Unidades Productivas Mineras (UPM) beneficiadas con asistencia técnica en función de la vocación y tránsito hacia formalización.​
​✓479 personas con acompañamiento para el fortalecimiento y estructuración de organizaciones solidarias y comunitarias, fomentando la asociatividad. ​
​✓4.000 mineros y mineras con acompañamiento y asistencia técnica entorno al desarrollo de una minería integral.​
​✓1.024 mineros  y mineras con acompañamiento técnico para definir los grupos focales susceptibles de reconversión o empleabilidad.​
​✓25 Reconversatorios productivos para atender 37 municipios de los Distritos con el fin de realizar ejercicios de prospectiva que definan los grupos focales susceptibles de reconversión o empleabilidad.​
​✓60 Proyectos estructurados para la reconversión de Mineros susceptibles de esta en el Distrito de Abades.​
​</t>
  </si>
  <si>
    <t xml:space="preserve">✓ Se publicaron 6 resoluciones de delimitación de distritos mineros para comentarios de la ciudadanía. Se recibieron un total de 196 comentarios, provenientes de 17 participantes (ciudadanos y entidades) para los proyectos de resolución publicadas: 1) Bajo Cauca Antioqueño (Modificación por inclusión del Municipio de Valdivia) 2) Piedemonte y la Cordillera Nariñense, Abades, 3) San Juan – Chocó, 4) Norte del Cauca, 5) Triangulo de Telembí y 6) Valle del Cauca.
✓Se brindó acompañamiento y asistencia con énfasis en economía solidaria y planificación estratégica a aproximadamente 137 mineros y mineras de los departamentos de Chocó, Nariño, Cauca, Valle del Cauca y Antioquia abordando los Municipios de Certegui, Unión Panamericana, Quibdó, Samaniego, Suarez, Buenos Aires, Buenaventura, Remedios, Taraza, Cáceres, Caucasia y Zaragoza.
✓  Se adelantaron acciones en conjunto con la iniciativa Suiza Oro Responsable que cuenta con el financiamiento del gobierno suizo, relacionadas con el desarrollo de encadenamientos productivos, especialmente en La Llanada, dirigido a mujeres mineras de subsistencia y de pequeña escala. 
✓ En cuanto a la formalización minera, se realizó una importante socialización de los alcances de los procesos de formalización minera y licenciamiento ambiental, dirigida a las alcaldías de Samaniego, La Llanada y Los Andes. Esta socialización permitió esclarecer los procedimientos y los beneficios de la formalización, fomentando la participación activa de los actores locales en estos procesos.
✓ Se brindó asistencia presencial con temáticas asociadas al tránsito hacia la formalización a los representantes mineros de los Municipios de Caucasia, el Bagre, Nechi, Zaragoza en el Distrito de Bajo Cauca Antioqueño con asistencia a 13 UPM con un aproximado de 385 mineros y mineras, Municipios de Condoto, Novita, En Cantón del San Pablo y Unión Panamericana en el Distrito de San Juan con asistencia a 10 UPM con un aproximado de 140 mineros y mineras y Municipio de Remedios en el Distrito de Nordeste Antioqueño con asistencia a 1 UPM con 3 mineros.
✓ Se realizó el seguimiento a los Procesos de Mediación con Titulares Mineros: Se continuó con el seguimiento a los procesos de mediación con los titulares de los proyectos mineros Aluvial, Soma Gold y Recursos Aluvial, logrando un avance importante: la radicación de dos subcontratos de formalización para el año 2024. Este es un paso fundamental para la legalización y formalización de estas actividades mineras en la región.
✓ En el municipio de Caucasia, se participó activamente en una mesa técnica ambiental liderada por el Ministerio de Ambiente, en la que se orientó a más de 40 representantes mineros sobre temas clave como la Licencia Ambiental en la pequeña minería, los determinantes ambientales y la economía circular aplicada al sector. 
✓ Se realizó una mesa de trabajo interinstitucional para atender las peticiones de la “Minga de Movilización Social Afro e Indígena por la Defensa de la Vida, el Territorio y la Paz”, con el fin de acompañar a los representantes de los consejos comunitarios que participaron en la mesa. En coordinación con la alcaldía de López de Micay, se trabaja en la construcción de una Ruta de Formalización Minera para los territorios de las comunidades afro e indígenas, buscando avanzar hacia la legalización y la regulación de las actividades mineras en estas áreas, siempre respetando los derechos territoriales y ambientales. 
</t>
  </si>
  <si>
    <t xml:space="preserve">Por temas de conceptos jurídicos entre el MME y el Ministerio del Interior sobre la expedición de las resoluciones para la delimitación de los distritos, se aplaza su actos resolutivos para agosto del presente año. Con el fin de cumplir la meta de delimitar 11 distritos mieros para la paz. Sin embargo durante este trimestre se han realizado las siguientes acciones:
1. Distrito Bajo Cauca: se brindó acompañamiento técnico, minero, ambiental y jurídico a 63 Unidades de Producción Minera (UPM), con el objetivo de iniciar su tránsito hacia la legalidad. Estas unidades proyectan beneficiar directamente a 1.253 mineros del territorio, consolidando un paso decisivo hacia una minería con enfoque de legalidad, sostenibilidad y paz territorial. 
2. Distrito Nordeste Antioqueño: se adelantaron jornadas de asistencia técnica y capacitación dirigidas a mineros artesanales de subsistencia. Estas actividades, orientadas al desarrollo de buenas prácticas minero-ambientales y a la inscripción en la plataforma Génesis, constituyen un paso fundamental para el acceso a derechos y el reconocimiento institucional de esta población históricamente marginada. Gracias a este esfuerzo, se beneficiaron mineros de los municipios de Segovia, Anorí, Amalfi y Vegachí, consolidando una base significativa de actores mineros vinculados a procesos de formalización con enfoque diferencial.
3. Distrito ABADES: 100 mineros se encuentran en procesos de formación orientados al desarrollo de habilidades blandas y técnicas, con miras a facilitar su transición hacia la reconversión laboral mediante la inserción en nuevos mercados de trabajo. Este proceso se ha desarrollado en articulación con entidades como el SENA, el Ministerio del Trabajo, las Cámaras de Comercio del departamento y mediante la elaboración de un estudio de mercado laboral que permitió consolidar bases de datos departamentales, fundamentales para la identificación de alternativas viables de reconversión.
4. Distrito Noroccidente Nariñense: Se brindó acompañamiento desde el componente técnico, minero, ambiental y jurídico a 3 Unidades de producción mineras que proyectan beneficiar a 3 mineros con vocación que buscan iniciar su tránsito a la formalización de sus actividades mineras a continuación se relacionan por municipio y por mecanismo de formalización. 
5. Distrito Triangulo de Telembi: se brindó acompañamiento integral —técnico, minero, ambiental y jurídico— a 33 Unidades de Producción Minera (UPM), beneficiando de forma directa a 63 mineros con vocación de formalización. Estas unidades se encuentran en proceso de transición hacia prácticas mineras formales, sostenibles y responsables.
6. Distrito Litoral pacífico  caucano: se realizó una caracterización territorial en la que fueron encuestados 347 mineros, de los cuales un 96,25% manifestó su interés en explorar alternativas que les permitan transformar su actividad minera hacia modelos más sostenibles y viables
7. Distrito Norte de Cauca: se trabaja estrechamente con la comunidad minera susceptible de reconversión en el municipio de Buenos Aires, la cual ha manifestado interés en avanzar hacia la formulación de un proyecto asociativo enfocado en la recuperación de prácticas agrícolas tradicionales y el fortalecimiento de la seguridad alimentaria local.
8. Distrito Atrato: Se desarrollaron procesos de sensibilización y capacitación con el objetivo de promover la inserción de la población minera de subsistencia en esquemas de economía solidaria, mediante el fomento del asociativismo y el fortalecimiento organizacional.
9. Distrito San Juan: el Ministerio llevó a cabo la socialización de su oferta institucional a través de dos (2) reconversatorios productivos en los municipios de Istmina y Unión Panamericana, con la participación de treinta y tres (33) mineros. Complementariamente, se desarrollaron talleres de orientación para la identificación de alternativas de reconversión, que contaron con la asistencia de ochenta y tres (83) mineros.
10. Distrito Valle del Cauca: se han logrado avances significativos en la socialización de la oferta institucional del Ministerio. En este marco, se llevaron a cabo tres (3) reconversatorios productivos en los municipios de Buenaventura, Dagua y Jamundí, con la participación de ciento cuarenta y dos (142) mineros, quienes conocieron alternativas sostenibles para transformar su actividad económica.
11. Distrito Occidente de Caldas: se desarrollaron acciones de sensibilización y capacitación, orientadas a promover la economía solidaria entre la población minera de subsistencia, mediante el fortalecimiento organizacional y asociativo. Estas acciones incluyeron la identificación, caracterización y selección de mineros y organizaciones con potencial para la formalización, el apoyo en la formulación de planes estratégicos, la realización de jornadas de fortalecimiento organizacional y la elaboración de modelos de documentos legales para grupos asociativos.
</t>
  </si>
  <si>
    <t>Elaboración del proyecto de resolución "Por la cual se adoptan los lineamientos para la conformación de las Mesas de Trabajo Interinstitucional de los Distritos Mineros Especiales para la Diversificación Productiva", la Dirección de Formalización Minera, avanzó en la elaboración de la normativa para la gobernanza minera con enfoque territorial. Esto como parte del compromiso con el fortalecimiento institucional y el desarrollo de una minería responsable, sostenible y articulada con los territorios. En este periodo de reporte, el equipo jurídico elaboró una iniciativa normativa para la estructuración de mecanismos de coordinación entre entidades del orden nacional, regional y local, al establecer directrices claras y vinculantes para la conformación, funcionamiento y seguimiento de las Mesas de Trabajo Interinstitucional. La adopción de estos lineamientos permitirá consolidar una arquitectura institucional más robusta para la implementación efectiva de los Distritos Mineros para la Diversificación Productiva, asegurando que la minería no solo sea una actividad extractiva, sino un motor de transformación social, económica y ambiental en los territorios.</t>
  </si>
  <si>
    <t>La Dirección de Formalización Minera presenta el reporte de avance correspondiente a la adopción de actos administrativos orientados a la transformación progresiva del sector minero atendiendo a lo dispuesto en el art. 231 del PND:
•	Resolución delimitación del Distrito del Piedemonte y la Cordillera Nariñense, Abades y Resolución delimitación del Distrito Triángulo de Telembí: Los proyectos fueron publicados para comentarios ciudadanos en la página web institucional hasta el 27 de diciembre de 2025, logrando con ello avanzar de manera sustantiva en el trámite orientado a la expedición de los actos administrativos correspondientes, en la fase de transparencia y participación.
•	Resolución delimitación del Distrito del Norte del Cauca, Resolución delimitación del Distrito San Juan, Resolución delimitación del Distrito Noroccidente Nariñense y Resolución delimitación del Litoral Pacífico Caucano: Mediante radicado No. 3-2025-060195 del 26 de diciembre, se remitió a la Oficina Asesora Jurídica del Ministerio de Minas y Energía la solicitud de revisión de los actos administrativos mencionados, con el propósito de que, una vez surtida la validación correspondiente, se proceda a su publicación oficial. Asimismo, se elevaron solicitudes ante la Dirección Autoridad Nacional de Consulta Previa —DANCP— con el fin de determinar la procedencia de consulta previa frente a la delimitación propuesta.
•	Resolución “Por la cual se sustituye la Resolución 40436 del 18 de octubre de 2024 por la cual se delimita el Distrito Minero Especial para la Diversificación Productiva en el Bajo Cauca Antioqueño, denominado Distrito Agrominero y Pesquero de la región del Bajo Cauca Antioqueño”: Se llevó a cabo la publicación de la Resolución 40577 del 28 de noviembre de 2025, consolidando un hito normativo relevante para el sector. Adicionalmente, se efectuó la convocatoria para la instalación de la Mesa de Trabajo Interinstitucional del Distrito Agrominero y Pesquero de la región del Bajo Cauca Antioqueño, la cual se desarrollará el martes 20 de enero de 2026, reprogramada para el día lunes 26 de enero, fortaleciendo así los espacios formales de articulación y gestión institucional.
Durante el periodo de diciembre del 2025, se destaca que la Dirección de Formalización Minera ha adelantado de manera sostenida y efectiva los trámites normativos orientados a la transformación progresiva del sector minero, cumpliendo con las etapas técnicas, jurídicas y participativas requeridas. 
Durante la vigencia 2025, el avance en el cumplimiento del proyecto se vio condicionado por diversos factores de carácter institucional, normativo y técnico. En particular, se presentaron análisis y discusiones relacionadas con el alcance y la aplicación del concepto de consulta previa en el marco del proceso de delimitación de los Distritos Mineros, situación que hizo necesario profundizar en evaluaciones jurídicas y técnicas, así como adelantar espacios de concertación con las dependencias competentes del Ministerio del Interior y del Ministerio de Minas y Energía.
De manera complementaria, los cambios en los equipos directivos del Ministerio de Minas y Energía incidieron en los tiempos de toma de decisiones y en los procesos internos de validación, lo que implicó ajustes en las prioridades institucionales y en los cronogramas inicialmente previstos. Estos factores, en conjunto, tuvieron un impacto directo en el nivel de ejecución y en el cumplimiento integral de las metas establecidas para el proyecto durante el periodo señalado.</t>
  </si>
  <si>
    <t xml:space="preserve">Delimitación de Distritos Mineros para la Transición Energética Justa </t>
  </si>
  <si>
    <t xml:space="preserve">Número de distritos Mineros delimitados  para la Transición Energética Justa </t>
  </si>
  <si>
    <t xml:space="preserve">✓ Articulamos acciones para promover la inclusión de los Distritos Mineros dentro los Planes de Desarrollo Territorial de las zonas identificadas.
✓ Se realizó una reunión con la Secretaría de Minas de Cundinamarca donde  se socializaron los distritos mineros y cómo podrían ser incorporados en el Plan  de Desarrollo departamental.
✓ Se priorizaron 19 municipios en Boyacá y algunos municipios por la provincia de Ubaté para la conformación de Distritos Mineros Andinos.
Nota: Ver avances de Corredor de Vida del Cesar. </t>
  </si>
  <si>
    <t>En cuanto al Distrito Minero Corredor de Vida del César: 
✓ Se avanzó en la construcción del acto administrativo para delimitar el distrito con las acciones/programas conjuntos de los otros ministerios.​
✓ Se socializó el Pacto por el Corredor de Vida con organizaciones sociales, campesinas, ambientales, sindicatos, universidades, entre otras. ​
✓ Se avanzó en los diálogos con ANM para realizar acciones conjuntas con el cierre de minas PRODECO.​
✓ Se avanzó en los espacios de diálogo con el DNP y entidades de Gobierno Nacional para la definición del CONPES de importancia estratégica.</t>
  </si>
  <si>
    <t>Distritos Zona Andina: 
✓ Se formuló la resolución de delimitación del Distrito Minero especial para la diversificación productiva "Sugamoxi-Tundama"
✓ Se realizó la caracterización de consumos energéticos de 120 titulares mineros en Boyacá, Cundinamarca, Norte de Santander y Antioquia
✓ Se acompañaron los proyectos de autogeneración en 10 títulos proveedores de carbon Gensa. La rueda de negocio logró identificar 5 potenciales proyectos de autogeneración de minas de carbón 
Corredor de Vida del Cesar
✓ Se construyó el Pacto por el Corredor de Vida del Cesar en conjunto con entidades del Gobierno Nacional, la Gobernación, las alcaldías locales y las comunidades del territorio
✓ Se priorizaron 52 comunidades energéticas para implementar en los municipios de Corredor de Vida del Cesar
✓ Se caracterizaron 22 comunidades energéticas en los municipios de Corredor de Vida del Cesar
✓ Se emitió para comentarios de la ciudadanía, el proyecto de resolución que establece una reserva ambiental temporal a las áreas estratégicas mineras bloques 19 y 20, correspondientes a las minas entregadas a PRODECO.</t>
  </si>
  <si>
    <t>✓ Se construyó el proyecto de resolución y se realizó  el diagnóstico técnico para la delimitación del Corredor de Vida del Cesar.​
✓Se avanzó en el Pacto por el Corredor de Vida del Cesar en conjunto con entidades del Gobierno Nacional, la Gobernación, las alcaldías locales y las comunidades        del territorio.​
✓500 personas sensibilizadas sobre la Estrategia de Distrito Minero del Cesar.​
✓52 comunidades energéticas para implementar en los municipios de Corredor de vida del Cesar.​
✓Se iniciaron dos cursos de formación en electricidad e instalación de sistemas solares de la mano del SENA (Cesar), con más de 50 extrabajadores mineros beneficiados.​
✓Se presentó en la COP 29 y en una misión propiciada por el gobierno de los Países Bajos a La Haya y Bruselas el portafolio de inversiones para el Corredor de Vida, consiguiendo que se priorice este proceso dentro de la agenda de financiación de la Transición Justa de Colombia.​
✓Se realizó el diagnóstico técnico y se  publicó para comentarios de la ciudadanía el proyecto de resolución para la delimitación del distrito minero de Sugamuxi- Tundama​
✓Se construyó la memoria justificativa del proyecto de resolución para la delimitación del distrito minero de Valderrama Norte. ​
✓1.686 personas sensibilizadas con la estrategia de distritos mineros en la zona andina.​
✓400 personas sensibilizadas sobre la estrategia del Distrito Minero de La Guajira.​
✓Realización de la Cumbre - Minera en la Guajira con la participación de más de 300 personas.​</t>
  </si>
  <si>
    <r>
      <rPr>
        <b/>
        <sz val="10"/>
        <color rgb="FF000000"/>
        <rFont val="Aptos Narrow"/>
      </rPr>
      <t xml:space="preserve">Corredor de vida del César
</t>
    </r>
    <r>
      <rPr>
        <sz val="10"/>
        <color rgb="FF000000"/>
        <rFont val="Aptos Narrow"/>
      </rPr>
      <t xml:space="preserve">• El 30 de diciembre de 2024 se publicó la Resolución de delimitación a comentarios de la ciudadanía 93 comentarios recibidos. Se consolidó en una matriz los comentarios recibidos, resolviendo cada uno de ellos.  Se encuentra pendiente la aprobación final de las respuestas dadas a los comentarios, con el fin de proceder con la revisión y firma final de la resolución.
No obstante, se encuentra pendiente concertación acerca de la procedencia de la consulta previa con las comunidades étnicas que puedan verse afectadas por los actos administrativos de delimitación (para cada Distrito planeado).
</t>
    </r>
    <r>
      <rPr>
        <b/>
        <sz val="10"/>
        <color rgb="FF000000"/>
        <rFont val="Aptos Narrow"/>
      </rPr>
      <t>Sugamuxi Tundama
• El 9 diciembre de 2024 se publicó la Resolución de delimitación a comentarios de la ciudadanía. Se consolidó en una matriz los comentarios recibidos, resolviendo cada uno de ellos.</t>
    </r>
    <r>
      <rPr>
        <sz val="10"/>
        <color rgb="FF000000"/>
        <rFont val="Aptos Narrow"/>
      </rPr>
      <t xml:space="preserve">  Se encuentra pendiente la aprobación final de las respuestas dadas a los comentarios, con el fin de proceder con la revisión y firma final de la resolución.
</t>
    </r>
    <r>
      <rPr>
        <b/>
        <sz val="10"/>
        <color rgb="FF000000"/>
        <rFont val="Aptos Narrow"/>
      </rPr>
      <t xml:space="preserve">Sur de Córdoba
• Se adelanta la actualización del diagnostico con el apoyo de la UPME, se proyectó un borrador de Memorando de Entendimiento entre el Ministerio de Minas y Energía y la Gobernación para establecer un marco de cooperación entre las partes para la delimitación y desarrollo del Distrito.
</t>
    </r>
    <r>
      <rPr>
        <sz val="10"/>
        <color rgb="FF000000"/>
        <rFont val="Aptos Narrow"/>
      </rPr>
      <t xml:space="preserve">• Se iniciaron de instancias de participación para la socialización de la Resolución de delimitación.  Se han realizado quince espacios con más de 100 asistentes.
</t>
    </r>
    <r>
      <rPr>
        <b/>
        <sz val="10"/>
        <color rgb="FF000000"/>
        <rFont val="Aptos Narrow"/>
      </rPr>
      <t>Guajira
• Se adelanta la estructuración del diagnóstico en conjunto con la UPME.
• Se coordina con la CUT y Sintracarbón, en la concertación de un curso en instalación y mantenimientos de paneles solares, en asocio con el SENA.
Distrito de Valderrama Norte
• Diagnóstico y memoria justificativa elaboradas, proyecto de resolución en revisión del Viceministerio.
• Inicio de las instancias de participación para la socialización de la resolución de delimitación del Distrito con autoridades municipales, mineros, Juntas de Acción Comunal, asociaciones productivas, representantes de las comunidades e instituciones educativas. Cuatro espacios con la asistencia de más de 102 personas.
Boyacá Norte
• Diagnóstico en construcción con la UPME.</t>
    </r>
    <r>
      <rPr>
        <sz val="10"/>
        <color rgb="FF000000"/>
        <rFont val="Aptos Narrow"/>
      </rPr>
      <t xml:space="preserve">  
• Inicio de las instancias de participación para la socialización de la resolución de delimitación del Distrito, socialización del marco normativo, definición de los límites del distrito y establecimiento de espacios de participación para el seguimiento de sus acciones. Tres espacios con la asistencia de más de 60 personas.
Cundinamarca – Boyacá
• Instancias de participación para la socialización de la resolución de delimitación del Distrito con autoridades municipales, mineros, Juntas de Acción Comunal, representantes de las instancias comunidad. Nueve espacios con la asistencia de más de 200 personas.
• Se adelanta la estructuración del diagnóstico en conjunto con la UPME, se encuentra pendiente proyectar la respectiva resolución con la delimitación del Distrito Minero pretendido, para que se surta su respectivo trámite de publicación, atención de comentarios y demás, previos a su promulgación.
Distrito Huila
• Diagnóstico en construcción con la UPME.  
• Inicio de las instancias de participación para la socialización del Decreto 0977 de 2024 en relación con la identificación, priorización, delimitación e implementación de los Distritos Mineros Especiales para la Diversificación Productiva y la Reindustrialización, así como la aplicación de entrevistas semiestructuradas para el levantamiento de información en territorio con Agencia Nacional de Tierras Huila, Gobernación del Huila, Corporación Autónoma del Alto Magdalena, Corpoagrominh, universidades y Cámara de Comercio del Huila. Ocho espacios con la asistencia de más de 20 personas.
Norte de Santander 1
• Diagnóstico en construcción con la UPME.  
• Inicio de las instancias de participación para la socialización del decreto 0977 de 2024, mecanismos de formalización minera, y la propuesta de delimitación del DMEDP para el Norte de Santander 1. Seis espacios con la asistencia de más de 78 personas.
Norte de Santander 2
• Diagnóstico en construcción con la UPME.  
• Inicio de las instancias de participación para la socialización del decreto 0977 de 2024, mecanismos de formalización minera, y la propuesta de delimitación del DMEDP para el Norte de Santander 1. Cuatro espacios con la asistencia de más de 30 personas.</t>
    </r>
  </si>
  <si>
    <t xml:space="preserve">Aunque se publicó la versión borrador de la resolución de del distrito minero del cesar y el distrito de Sugamuxi-Tundama, se espera que para el mes de agosto se puedan expedir los actos de resolución de delimitación de los 10 distritos mineros para la transición energpetica justa. Sin embargo, durante este trimestre se han realizado las siguientes acciones:
1. Distrito Cesar: se ha continuado con las gestiones asociadas a este proceso de reconversión laboral a través de la articulación con la Agencia Nacional de Tierras para que, desde esta entidad, en el marco de su misionalidad, se puedan identificar predios para el desarrollo del proyecto. De igual manera, se avanza en diálogos con la Agencia de Desarrollo Rural, de forma que el proyecto pueda ser acogido como parte de los Programas Integrales para el Desarrollo Rural y Agropecuario (PIDAR) y desde esa entidad, en el marco de su misionalidad, se pueda avanzar en la implementación del proyecto. 
 2. Distrito Sur de Córdoba: Para la fase de alistamiento del Distrito del Sur de Córdoba a la fecha se ha establecido relacionamiento en términos de temáticas como: el decreto 0977 de 2024 que reglamenta los DMEDP, la propuesta de delimitación del DMEDP para el Sur de Córdoba, el proyecto de nueva ley minera, la estrategia de eficiencia energética, y la identificación de la oferta institucional de proyectos e iniciativas minero-energéticas y productivas para la estructuración del Plan Estratégico de Gestión del DMEDP del Sur de Córdoba, con los siguientes actores;  como instituciones públicas, alcaldías, sindicatos, comunidad académica, pueblos indígenas y afros
3. Distrito de la Guajira: se avanzó en la elaboración del diagnóstico de delimitación en coordinación con la Unidad de Planeación Minero-Energética UPME, teniendo en cuenta los criterios propuestos por el decreto 0977 de 2024. Este diagnóstico fue publicado el 16 de mayo. A partir del diagnóstico se elaboró el borrador de Resolución de Delimitación y su correspondiente Memoria Justificativa, documentos que serán publicados a comentarios de la ciudadanía iniciando el segundo semestre de 2025. 
4. Distrito Huila: se ha logrado desplegar la estrategia de relacionamiento institucional y territorial, en este sentido se han realizado jornadas de socialización del Decreto 977 de 2023, así como se han brindado los espacios para conocer y establecer la comunicación directa en el territorio. Dichas jornadas se realizaron en los municipios de Neiva, Palermo, Yaguará, Santa María, Teruel, Aipe y Tesalia con 80 personas participantes. 
5. Distrito Norte de Santander: se socializó el Decreto 0977 de 2024 con actores locales —administraciones, trabajadores y titulares mineros, clúster minero del departamento, empresas y organizaciones sociales— mediante 12 espacios de participación con más de 400 asistentes.  Actualmente se trabaja en la construcción de la resolución y la memoria justificativa para ser publicadas en los próximos meses para comentarios. 
6.Distrito Norte de Santander II: se socializó el Decreto 0977 de 2024 con actores locales —administraciones, trabajadores y titulares mineros, empresas y organizaciones sociales— mediante 10 espacios de participación con más de 200 asistentes. Actualmente se trabaja en la construcción de la resolución y la memoria justificativa para ser publicadas en los próximos meses para comentarios. 
7. Distrito Sugamuxi - Tundama: se lanzó oficialmente el DMEDP en Paipa, con más de 300 participantes, se publicó para comentarios la resolución de delimitación, Los cuales fueron contestados oportunamente y se ajusta la resolución acorde a los comentarios acogidos. Finalmente, en junio de 2025 se recibe concepto del Ministerio del Interior indicando que no es necesaria la consulta previa para emitir la resolución de delimitación del distrito.
8. Cundinamarca- Boyaca:se llevaron a cabo espacios de socialización del Decreto 0977 de 2024, así como talleres de identificación de problemáticas y construcción de soluciones en torno a tres ejes estratégicos: minero, ambiental y económico. Estos espacios contaron con la participación de la Gobernación de Cundinamarca y Boyacá, las alcaldías municipales, y actores sociales y comunitarios clave como Juntas de Acción Comunal, titulares y trabajadores mineros, y organizaciones sociales. En total, asistieron aproximadamente 400 personas.
9. Valderrama Norte: Se realizaron 13 reuniones de socialización en los 8 municipios en donde se socializó el decreto 0977 de 2024 y la propuesta de delimitación del Distrito. Como resultado de estas reuniones de socialización se conformaron 8 comités de impulso del Distrito. También se realizó una reunión de capacitación en eficiencia energética y autogeneración. En todas estas reuniones participaron 304 personas, 121 mujeres (40%) y 183 hombres (60%). Los participantes hacían parte de los siguientes tipos de actores: Instituciones locales (alcaldías, consejos municipales) JAC, sector minero, asociaciones de productores y asociaciones comunitarias.
10. Boyacá Norte: Se realizaron 4 reuniones de socialización en los 4 municipios en donde se socializó el decreto 0977 de 2024 y la propuesta de delimitación del Distrito. También se realizó una reunión de capacitación en eficiencia energética y autogeneración. En estas reuniones participaron 79 personas, 21 mujeres (27%) y 58 hombre (73%). Los participantes hacían parte de los siguientes tipos de actores: Instituciones locales (alcaldías, consejos municipales) JAC, sector minero, asociaciones de productores y asociaciones comunitarias.
</t>
  </si>
  <si>
    <t>No se realizaron acciones relacionadas con corredor de vida del cesar</t>
  </si>
  <si>
    <t>Se publicaron para comentarios de la ciudadanía cinco (5) proyectos de resolución de delimitación correspondientes a los Distritos Mineros Especiales de: i) Sugamuxi – Tundama; ii) Corredor de Vida del Cesar; iii) Boyacá Norte; iv) Cundinamarca – Boyacá y; Valderrama Norte. Así mismo, se radicaron en la Oficina Asesora  del MME Jurídica los documentos para adoptar los actos administrativos de los 10 Distritos a cargo de la DME, los cuales serán adoptados de acuerdo con el orden priorización en proceso de elaboración.</t>
  </si>
  <si>
    <t xml:space="preserve">Implementación y/o atracción de proyectos ancla de diversificación productiva. </t>
  </si>
  <si>
    <t xml:space="preserve">Número de proyectos ancla de diversificación productiva implementados </t>
  </si>
  <si>
    <r>
      <t xml:space="preserve">✓ Adelantamos acciones conjuntas con representantes del Banco Mundial / Dobbin International para definir los Términos de Referencia para la Segunda Donación que buscará focalizar parte de los recursos en los procesos asociados al Distrito para la Diversificación del Cesar, específicamente en la caracterización de la fuerza laboral, en la viabilización de los proyectos productivos y en Comunidades Energéticas.
✓ Realizamos acciones conjuntas con la OIT para ahondar en el conocimiento del piloto de reconversión laboral en el municipio de La Jagua De Ibirico.
✓ Estructuramos un plan de articulación con los 5 municipios priorizados para el Distrito para la Diversificación del Cesar y con la Gobernación para promover la inclusión de líneas estratégicas del sector en los Planes de Desarrollo Territorial, así como de líneas específicas para uso de regalías.
</t>
    </r>
    <r>
      <rPr>
        <sz val="10"/>
        <color rgb="FFFF0000"/>
        <rFont val="Calibri Light"/>
        <family val="2"/>
        <scheme val="major"/>
      </rPr>
      <t xml:space="preserve">✓ </t>
    </r>
    <r>
      <rPr>
        <sz val="10"/>
        <color rgb="FF000000"/>
        <rFont val="Calibri Light"/>
        <family val="2"/>
        <scheme val="major"/>
      </rPr>
      <t xml:space="preserve">Desarrollamos espacios de diálogo con las Alcaldía de Becerril, Agustín Codazzi, El Paso, La Jagua y la Gobernación del Cesar para avanzar en la implementación del Corredor de Vida del Cesar.
✓ Se realizó un primer barrido de los proyectos propuestos por el Banco  Mundial / Dobbin International en el marco de la primera Donación. Se 
identificaron 28 proyectos productivos de diversificación proyectados en los  municipios priorizados para el Distrito para la Diversificación del Cesar. </t>
    </r>
  </si>
  <si>
    <t>✓Se han realizado acercamientos con diferentes actores (privados y gubernamentales) para identificar los proyectos claves que podrían aportar en la reindustrialización y diversificación productiva del corredor de vida del cesar. En ese sentido, se adelantó una propuesta con cuatro puntos escenciales para trabajar articuladamente con GLENCORE. Dentro de esos puntos están: 
1. Aporte en la Transición ejergética justa: con recursos monerarios para la contribución a la diversificcación económica y los cierres mieros
2. Propiedad de la tierra: transferencia de la propirdad de la tierra al Estado para reforma agraria e implementación de proyectos productivos
3. Reversión de activos: entrega de activos mineros ymaquinaria al Estado para su reutilización 
4. Inversión estratégica: inversión en proyectos estratégicos para la rendustrilaización e inversión en esquemas de compa eficiente para productos locales</t>
  </si>
  <si>
    <t xml:space="preserve">✓  Se construyó el   ante-proyecto para Arenas Silicias y se consolidaron espacios de articulación con MINCIT para revisar los instrumentos habilitantes. De igual manera, se avanzó en la revisión de áreas para la instalación de actividades industriales. </t>
  </si>
  <si>
    <t>Formulación de un (1) proyecto ancla relacionado con arenas silicias en el territorio del Cesar, en etapa de perfil.​</t>
  </si>
  <si>
    <t>En el marco del convenio suscrito con Colombia productiva, se han consolidado seis (6) clústeres en los siguientes territorios:
• Cesar – Clúster de minerales para la TEJ.
• Huila – Clúster de roca fosfórica y calcáreos para la soberanía alimentaria.
• Boyacá – Clúster de materiales de construcción y roca fosfórica para infraestructura y soberanía alimentaria.
• Norte de Santander – Clúster de minerales para la TEJ.
• Cundinamarca – Clúster de arenas silíceas y sodio para la TEJ.
• Antioquia – Clúster de silicatos de magnesio para la soberanía alimentaria.
Se está estructurando una propuesta para ejecutar acciones, programas y/o convenios liderados por el MME para fortalecer la producción y transformación de fertilizantes fosfatados, impulsando el desarrollo tecnológico, la inversión en plantas de procesamiento y la articulación con el sector agroindustrial. Para ello, deberá liderar la articulación con el Ministerio de Agricultura y entidades adscritas, además de las gobernaciones de Huila, Boyacá y Norte de Santander con el fin de diseñar estrategias alineadas con la reindustrialización y garantizar que la producción de fertilizantes responda a las necesidades del sector agrícola.
El equipo de la DME se encuentra pendiente visto bueno para publicación del documento “Arenas Silíceas en la Transición Energética en Colombia: Retos y Oportunidades”, trabajado con la Agencia Nacional de Minera.
Durante el 2024 se impulsaron una serie de proyectos estratégicos enfocados en el fortalecimiento de encadenamientos productivos alrededor de ciertos minerales estratégicos y productos. Los minerales y productos se enfocaron en, aceros, fosfatos, arenas silíceas, níquel, cobre, oro, coque, esmeraldas, grafeno y sodio. 
Desde la DME, se estructura la suscripción de convenios con universidades para la estructuración de proyectos. Se propone suscribir convenios la Universidad de Antioquia y la Universidad Industrial de Santander los proyectos potenciales son:
• Cobre
• Celdas solares
• Grafeno/carbono
• Arcillas/calizas
• Tierras raras
• Materiales de Construcción
• Fosfatos
• Níquel - Ferroníquel</t>
  </si>
  <si>
    <t xml:space="preserve">Se identificaron ocho (8) empresas ancla, que recibieron más de 2.600 horas de asistencia técnica, mejorando sus modelos de negocio, procesos de seguridad y salud en el trabajo, capacidades técnicas y sostenibilidad; junto con la creación de una guía de buenas prácticas para la proveeduría minera. Asimismo, se brindó asistencia técnica especializada para la consolidación de las 6 primeras Iniciativas Clúster Mineras del país, alrededor de los minerales estratégicos como arenas, grava, arcilla, caliza, carbón metalúrgico, arenas silíceas, fosfatos y silicato de magnesio, en 6 departamentos de distritos mineros: Antioquia, Boyacá, Cesar, Cundinamarca, Huila y Norte de Santander. </t>
  </si>
  <si>
    <t xml:space="preserve">Durante este periodo de tiempo hicieron varias reuniones con el DNP y el Ministerio de Trabajo con el fin de detemrinar los proyectos de los diferentes sectores para financiar el corredor de vida, ejecutando proyectos en el territorio. Se identificaron proyectos relacionados con temas laborales, diversificación productiva y reconversión. </t>
  </si>
  <si>
    <t>Cadenas de valor de minerales estratégicos implementadas</t>
  </si>
  <si>
    <t>Número de cadenas de valor de minerales estratégicos estructuradas</t>
  </si>
  <si>
    <t>Se generará reporte a partir del segundo semestre de 2024</t>
  </si>
  <si>
    <t xml:space="preserve">✓ Se realizó el modelado de la cadena de producción de las arenas silíceas desde el Ministerio de Minas y Energía, para apoyar la transición económica y productiva. ​
</t>
  </si>
  <si>
    <r>
      <rPr>
        <sz val="10"/>
        <color rgb="FF000000"/>
        <rFont val="Calibri Light"/>
        <family val="2"/>
        <scheme val="major"/>
      </rPr>
      <t>✓</t>
    </r>
    <r>
      <rPr>
        <b/>
        <sz val="10"/>
        <color rgb="FF000000"/>
        <rFont val="Calibri Light"/>
        <family val="2"/>
        <scheme val="major"/>
      </rPr>
      <t xml:space="preserve">Encadenamientos productivos: ​
</t>
    </r>
    <r>
      <rPr>
        <sz val="10"/>
        <color rgb="FF000000"/>
        <rFont val="Calibri Light"/>
        <family val="2"/>
        <scheme val="major"/>
      </rPr>
      <t xml:space="preserve">✓ Se inició la formulación del documento técnico de la cadena de valor de arenas siliceas, acero, cobre, carbón metalúrgico, esmeraldas, fosfatos, grafenos, niquel, oro  con su respectivo árbol de marco lógico para estructurar un proyectos de producción.
✓Se realizó  un proceso de investigación e identificación de tecnologías a nivel mundial, para determinar qué solución logra una  producción de silicio de grado metalúrgico baja en emisiones.​
✓Se realizó la identificación de empresas generadoras de silicio bajo en emisiones, iniciando el contacto con estas. </t>
    </r>
  </si>
  <si>
    <t>✓Se identificaron cadenas de valor para minerales estratégicos priorizados (cobre, arenas silíceas, acero, grafeno, coque, fosfatos, níquel, oro y esmeraldas), con intervenciones para impulsar su transformación y valor agregado.  ​
✓En el caso de las arenas silíceas, se priorizó su uso para módulos fotovoltaicos y vidrio, destacando al Cesar como región clave por su radiación solar y conectividad logística, lo cual es un atractivo para las industrias electro intensivas. ​
✓Mediante la metodología MGA, se definieron acciones (acceso a créditos, infraestructura y educación) para fortalecer el conocimiento técnico, normativos, incentivar empresas ancla y optimizar costos logísticos. ​
✓Se identificaron productos específicos como en el caso de acero con plantas de reducción directa para acero, cogeneración de energía para coque y procesos de concentración para fosfatos, además de impulsar clústeres industriales y tejido empresarial.​
✓En colaboración con ANM y UPME, se elaboran documentos técnicos para encadenamientos productivos, con el objeto de captar inversionistas y  promover la reindustrialización sostenible en Colombia. ​
​</t>
  </si>
  <si>
    <t xml:space="preserve">De acuerdo con las cadenas de valor a trabajar durante 2025, desde la dirección de minería empresarial se han seleccionado dos minerales específicos de acuerdo con los seleccionados en la resolución 1006 de 2023.
Hierro (Fe) y sus minerales asociados, derivados o concentrados
Fosfatos [fosforita o roca fosfórica (P2O5 &gt; 20 %) y roca fosfática (P2O5 &lt; 20 %)] y sus minerales asociados, derivados o concentrados
En relación con las anteriores materias primas, el reporte del primer trimestre es el siguiente:
Se ha identificado el encadenamiento del hierro en el cual se produce acero, dicho encadenamiento está 40% identificado. Sin embargo, se están explorando otros procesos y posibilidades de desarrollo para dicho mineral y sus productos terminados.
Se ha identificado el potencial de los fosfatos para la producción de fertilizantes. De igual manera se estima un avance del 40% en dicho encadenamiento y se exploran alternativas para lograr un mayor desarrollo asociado a dicho mineral asociados a los dos principales métodos de obtención pirometalurgia e hidrometalurgia.
</t>
  </si>
  <si>
    <t>Durante el segundo trimestre de 2025 se consolidan las cadenas de valor de los minerales estratégicos asociadas a los minerales de: Roca fosfórica, caliza, esmeralda, cobre, oro, hierro, arenas silíceas, carbón metalúrgico y Níquel aplicando la metodología PESTEL para su priorización en el desarrollo de procesos de reindustrialización. Adicionalmente se encuentran en proceso de priorización y desarrollo las cadenas de valor de los demás minerales  (Platino, Zinc, Manganeso, Magnesio, Bauxita, Yeso y Cromo) que constituyen la resolución 1006 de 2023. El desarrollo de las nuevas cadenas se estima en un 20% de adelanto.
La metodología PESTEL es una herramienta estratégica que analiza seis factores externos clave que pueden afectar el desempeño de una empresa: Políticos, Económicos, Sociales, Tecnológicos, Ecológicos (o Ambientales) y Legales. Este análisis ayuda a identificar oportunidades y amenazas en el entorno, permitiendo a las organizaciones anticiparse y adaptarse a los cambios.</t>
  </si>
  <si>
    <t>En conjunto con la ANM se estructurarón las cadenas de valor de arenas silíceas y roca fosfórica</t>
  </si>
  <si>
    <t>La Dirección de Minería Empresarial adelantó la construcción y estructuración preliminar de las cadenas de valor asociadas a los 17 minerales estratégicos definidos en la Resolución ANM 1006 de 2023, mediante un ejercicio técnico de caracterización productiva que abarca las etapas de exploración, extracción, beneficio, transformación, industrialización y comercialización. Este trabajo incluyó el mapeo de eslabones críticos, la identificación de brechas tecnológicas, logísticas, el análisis de capacidades instaladas y potenciales para la agregación de valor en el territorio,  en coherencia con los lineamientos de reindustrialización, transición energética y desarrollo productivo del país.
Manganeso y Esmeraldas</t>
  </si>
  <si>
    <t>Gestión de recursos y reservas</t>
  </si>
  <si>
    <t>Producción de hidrocarburos</t>
  </si>
  <si>
    <t>Producción de petróleo</t>
  </si>
  <si>
    <t>Número de Barriles  por día</t>
  </si>
  <si>
    <t>Eficiencia</t>
  </si>
  <si>
    <t xml:space="preserve">✓ Avanzamos en la construcción del Informe de Reservas y Recursos 2023 consolidando la información auditada de la mano de las empresas del sector. </t>
  </si>
  <si>
    <t>✓ Se presentó el Informe de Recursos y Reservas IRR—2023 junto con las "Medidas adoptadas para gestión eficiente de reservas y recursos contingentes de petróleo y gas en los contratos y convenios de hidrocarburos vigentes".
✓ Se publicó a comentarios el proyecto de decreto para adoptar medidas de política pública orientadas a viabilizar las fuentes de gas.
natural costa afuera y la importación de gas natural.
✓ Se publicó a comentarios el proyecto de resolución por la cual se establece el Reglamento de Transporte por Oleoductos y la metodología tarifaria para el transporte de Oleoductos.
✓ Se avanzó en la construcción de la reglamentación frente los requerimientos para recobro mejorado y proyectos de producción incremental</t>
  </si>
  <si>
    <t>✓Gracias a la expedición del acuerdo No. 006 de 2023 que busca incentivar la exploración de hidrocarburos e impulsar el proceso de Transición Energética Justa, se recibieron 16 solicitudes con una inversión asociada a  56.9 M USD. logrando normalizar la actividad exploratoria por cerca de 79.8 M USD y movilizado en total alrededor  de 136.7 M USD.​
✓Se publicó para comentarios la reglamentación del proceso que busca contratar  empresas de servicios y empresas operadoras para operar los activos productivos que pasen a ser propiedad de la Nación en virtud del acuerdo No. 003.​
✓La CREG expidió la Res. 102009 de 2024 que ajusta las reglas del mercado de gas natural y facilita acceso a contratos de suministro, con el propósito de lograr un mayor de eficiencia en la asignación y distribución del gas.​</t>
  </si>
  <si>
    <t>✓Gracias a la expedición del acuerdo No. 006 de 2023 que busca incentivar la exploración de hidrocarburos e impulsar el proceso de Transición Energética Justa, se han recibido 16 solicitudes para exploración de hidrocarburos con una inversión asociada a  56.9 M USD. logrando normalizar la actividad exploratoria por cerca de 79.8 M USD. En total, se han movilizado alrededor de 136.7 M USD.​
✓Se publicó a comentarios de la ciudadanía  la reglamentación del proceso que busca contratar  empresas de servicios y empresas operadoras para operar los activos productivos que pasen a ser propiedad de la Nación en virtud del acuerdo No. 003.​
✓La CREG expidió la Resolución 102009 de 2024 que ajusta las reglas del mercado de gas natural y facilita acceso a contratos de suministro, con el propósito de lograr un mayor de eficiencia en la asignación y distribución. ​</t>
  </si>
  <si>
    <t xml:space="preserve">✓ Durante el primer trimestre de 2025 se ha tenido una producción promedio de 757.747  barriles de petroleo por día </t>
  </si>
  <si>
    <t>Durante el segundo  trimestre de 2025 se ha tenido una producción promedio de 736.098  barriles de petroleo por día</t>
  </si>
  <si>
    <t>Durante el tercer trimestre de 2025 se ha tenido una producción promedio de 749.322  barriles de petroleo por día</t>
  </si>
  <si>
    <t>Durante el cuarto trimestre de 2025 se ha tenido una producción promedio de 742.699  barriles de petroleo por día</t>
  </si>
  <si>
    <t xml:space="preserve">Factor de recobro promedio </t>
  </si>
  <si>
    <t>Porcentaje de factor de recobro último esperado</t>
  </si>
  <si>
    <t>✓Avanzamos en la evaluación el factor de recobro mejorado ultimo esperado actual y el factor de recobro, toda vez que este es directamente relacionado y construido para el IRR 2023 que se publica anualmente en el mes de mayo.
✓ Adelantamos la formulación y consolidación de un plan de acción para la  gestión eficiente de reservas de hidrocarburos.</t>
  </si>
  <si>
    <t>En cuanto a Recobro Mejorado (EOR):​
✓ Se identificaron 18 proyectos piloto de recobro mejorado. De estos, se han aprobado 11 proyectos durante este gobierno, cuatro proyectos están en revisión para su extensión o masificación, y cuatro han sido declarados no exitosos. También se han identificado los campos con mayor potencial para aumentar su factor de recobro.​
En cuanto a Producción Incremental (PPI):​
✓ Se avanzó en 12 proyectos de producción incremental, aprobando siete de ellos (cinco proyectos están en estudio)​.
✓ Se identificaron 20 campos con recursos no desarrollados o inactivos para diseñar estrategias de recuperación y comercialización.</t>
  </si>
  <si>
    <t>✓Se sostuvieron dos sesiones del Comité Interinstitucional, que incluye entidades clave como el Ministerio de Minas y Energía, el Ministerio de Ambiente y Desarrollo Sostenible, el Ministerio de Defensa, entre otros, para revisar y coordinar la implementación de las medidas. 
✓Se definió una ruta de superación de contingencias para 10 Campos de Gas y 11 de petróleo con cada una de las compañías operadoras.​
✓Se han identificado 32 campos con alto potencial de aumento de factores de recobro mejorado, para que junto con las empresas que operan dichos campos se tracen los proyectos necesarios en términos de EOR.​
​</t>
  </si>
  <si>
    <t>✓ La ANH reportó quel factor de recobro para finales de 2024 fue de 19,33%</t>
  </si>
  <si>
    <t xml:space="preserve">✓ Se calcula  a partir del Informe de Recursos y Reservas que es presentado ANUALMENTE el 1 de abril por las compañías operadoras.
El valor del factor de recobro último esperado de petróleo  del IRR 2024 oficializado en mayo 2025  fue de 19,3%
</t>
  </si>
  <si>
    <t>✓ Se calcula  a partir del Informe de Recursos y Reservas que es presentado ANUALMENTE el 1 de abril por las compañías operadoras.
El valor del factor de recobro último esperado de petróleo  del IRR 2024 oficializado en mayo 2025  fue de 19,3%</t>
  </si>
  <si>
    <t>Exploración energética/ nuevos energéticos</t>
  </si>
  <si>
    <t>Puesta en funcionamiento de plataforma de registro de proyectos asociados con hidrógeno</t>
  </si>
  <si>
    <t>Porcentaje de avance en la puesta en funcionamiento de plataforma de registro de proyectos asociados con hidrógeno</t>
  </si>
  <si>
    <t xml:space="preserve">✓ Identificamos las caracteristicas que contemplará la plataforma de registro de proyectos asociados con hidrógeno y a su vez el sustento normativo para la implementación del mismo. </t>
  </si>
  <si>
    <t>Se cuenta con la versión final del proyecto de decreto que reglamenta la plataforma de "Ecosistema de Hidrógeno de Colombia (ECOH2), integra la viabilidad de aplicación de certificación de origen, conforma un comité interministerial para nuevos energéticos y establece mecanismos de gestión, promoción y simplificación de trámites para el desarrollo y ejecución de proyectos de hidrógeno.</t>
  </si>
  <si>
    <t>✓Se socializó la plataforma "Ecosistema de Hidrógeno" logrando mas de 300 participantes</t>
  </si>
  <si>
    <t>La Plataforma se encuentra actualizada. Se está trabajando con la UPME y con la ANH para actualizar los visores.</t>
  </si>
  <si>
    <t>La Plataforma se encuentra actualizada. Se está trabajando con la UPME y con la ANH para actualizar los visores</t>
  </si>
  <si>
    <r>
      <rPr>
        <sz val="10"/>
        <color rgb="FF000000"/>
        <rFont val="Aptos Narrow"/>
      </rPr>
      <t>Expedición / ajuste</t>
    </r>
    <r>
      <rPr>
        <sz val="10"/>
        <color rgb="FF000000"/>
        <rFont val="Calibri Light"/>
        <family val="2"/>
        <scheme val="major"/>
      </rPr>
      <t xml:space="preserve"> de la política pública requerida para la promoción/incentivo y desarrollo del hidrógeno en el país</t>
    </r>
  </si>
  <si>
    <t>Porcentaje de avance en la expedición / ajuste de la política pública requerida para la promoción/incentivo y desarrollo del hidrógeno en el país</t>
  </si>
  <si>
    <t>✓ Concertamos con el equipo de hidrógeno los enfoques que se deben desarrollar para la promoción, incentivo y desarrollo del hidrógeno en el país en materia de demanda y oferta del energético.</t>
  </si>
  <si>
    <t>✓ Se publicó a comentarios la actualización de resolución 319 de la UPME, que incluye equipos y servicios de Hidrógeno Blanco para la aplicación de incentivos tributarios  (Ley 1715 de 2014).
✓ En cuanto a la estructuración de proyectos se ha avanzado en: 
1. Puerto Verde: Se llevaron a cabo mesas con el DNP y el BM, para el diagnóstico de puertos de exportación y posterior análisis y estimación de las necesidades en  su adaptación hacia puertos verdes; se han seleccionado 4 puertos con mayor potencial (Puerto Brisa, Puerto Bolívar, Barranquilla y Cartagena) para el análisis de viabilidad técnica, de seguridad, impacto ambiental y social y potencial económico y regulatorio.
2. Proyectos Ecopetrol: Se realizaron sesiones de acompañamiento con Ecopetrol frente a sus necesidades en proyectos a desarrollar.
3. Estufas de hidrógeno: se está realizando, junto con el FENOGE, una evaluación de operación y seguridad de equipos de cocción con hidrógeno.
4. Otros: Se inauguró la cooperación Colombo-Alemana H2Diplo (5 junio) e Iniciamos con la mesa de alto nivel (regulatoria y de proyectos) en donde se espera.
consolidar los puntos focales para el desarrollo del hidrógeno de Colombia por parte de equipo Alemán.</t>
  </si>
  <si>
    <t>✓Se publicó a comentarios (31 Jul) el proyecto de decreto que establece lineamientos de política pública para la gestión, promoción y gobernanza del Hidrógeno. En este se reglamenta la plataforma de registro de proyectos de hidrógeno "Ecosistema de Hidrógeno de Colombia (ECOH2), se definen criterios de viabilidad de aplicación de certificación de origen, se conforma un comité interministerial para nuevos energéticos y establece mecanismos de gestión, promoción y simplificación de trámites para el desarrollo y ejecución de proyectos de hidrógeno.
✓Se realizó un validación interministerial de los criterios del umbral de bajas emisiones con el MADS. (Acto administrativo que se expedirá desde el MADS)
✓Se ha acompañado el proyecto de hidrógeno verde más grande de Latinoamérica realizado por la empresa Hevolution en Antioquia: 2,3 MWV de electrólisis, 1.000 kg de hidrógeno diario y 5.000 kg de amoniaco diario.​
✓Con la inauguración del Instituto Colombiano del Petróleo y Energías de la Transición, se han identificado próximos proyectos a desarrollar para realizar acompañamiento (Hyundai – vehículo de carga pesada).​
​</t>
  </si>
  <si>
    <t>✓Se expidió el Decreto 1406 de 2024 que modifica el Decreto 1073 de 2025 y establece los criterios para la autogeneración remota y producción marginal de energía.​
✓Se compartió con la ANH y el SGC la última versión previa a la publicación de la resolución de hidrógeno blanco que reglamenta el decreto 2235 de 2023.​</t>
  </si>
  <si>
    <t>✓ Se ha venido trabajando los nuevos decretos como el Decreto para estabecer el umbral máximo de GEI; el decreto de Gobernanza; el Decreto para agentes de la cadena de valor; La Resolución de requisitos de calidad; La Resolución de energía tomada del SIN; y la Resolución de asignación de áreas. 
✓ También se está trabajando el Conpes de Política Pública del Hidrógeno</t>
  </si>
  <si>
    <t>Se ha venido trabajando los nuevos decretos como el Decreto para establecer el umbral máximo de GEI; el decreto de Gobernanza; el Decreto para agentes de la cadena de valor; La Resolución de requisitos de calidad; La Resolución de energía tomada del SIN; y la Resolución de asignación de áreas. Se han recibido comentarios de la ciudadaní sobre la Resolución de mecanismos de asignación de áreas. 
También se está trabajando el Conpes de Política Pública del Hidrógeno. Se están realizando los ajustes recibidos por el DNP</t>
  </si>
  <si>
    <t>✓ Se ha avanzado en los nuevos decretos como el Decreto para establecer el umbral máximo de GEI; el decreto de Gobernanza con comentarios del MADS; el Decreto para agentes de la cadena de valor con comentarios de la SIC; La Resolución de requisitos de calidad; La Resolución de energía tomada del SIN; y la Resolución de asignación de áreas en el cual se recibieron comentarios de la ciudadanía. 
También se está trabajando el Conpes de Política Pública del Hidrógeno. Se están realizando los ajustes recibidos por el DNP</t>
  </si>
  <si>
    <t>Expedición / ajuste de la política pública requerida para la promoción/incentivo y desarrollo de la geotermia en el país</t>
  </si>
  <si>
    <t>Porcentaje de avance en la expedición / ajuste de la política pública requerida para la promoción/incentivo y desarrollo de la geotermia en el país</t>
  </si>
  <si>
    <t xml:space="preserve">✓ Definimos y acordamos los ajustes normativos que se deben realizar del modelo de geotermia en el país. </t>
  </si>
  <si>
    <t xml:space="preserve">Se trabajó en la construcción de un proyecto de decreto con mejoras normativas del modelo de asignación de áreas para el desarrollo del recurso geotérmico. </t>
  </si>
  <si>
    <t>✓Se publicó para comentarios de la ciudadanía, el proyecto de Decreto que modifica el Decreto 1073 buscando flexibilizar y diseñar un proceso de asignación de áreas transparente y objetivo para el otorgamiento de permisos para el desarrollo de actividades de exploración y explotación del recurso geotérmico con fines de generación de energía eléctrica.</t>
  </si>
  <si>
    <t xml:space="preserve">Se expidió el Decreto 1598 de 2024 Geotermia por el cual se modifica el Decreto 1073 de 2015, en relación con el desarrollo de actividades orientadas a la generación de energía eléctrica a través de geotermia y se establecen otras disposiciones </t>
  </si>
  <si>
    <t>✓ Se ajustó la Resolución sobre el régimen de transición y entrega de permisos, para que sea revisada por OAJ y por la SIC
✓ Se expidió el Decreto 1598 de 2024, que contiene los ajustes para la exploración y explotación de la geotermia en el país.</t>
  </si>
  <si>
    <t xml:space="preserve">Está listo el borrador de la Resolución con línea habilitantes para la implementación  de la ronda geotérmica </t>
  </si>
  <si>
    <t>✓ Se publicó la Resolución 40337 el 31 de julio con la definición del mecanismo de mercado</t>
  </si>
  <si>
    <t>✓ Se publicó la Resolución 40337 el 31 de julio con la definición del mecanismo de mercado. 
- Aún no se ha dado respuesta a las solicitudes de explotación en coproducción y en exploración.
-</t>
  </si>
  <si>
    <t>Asignación del permiso de ocupación temporal de áreas para generación de energía eléctrica mediante tecnologías de eólica offshore. </t>
  </si>
  <si>
    <t>Porcentaje de avance en la asignación del permiso de ocupación temporal de áreas para generación de energía eléctrica mediante tecnologías de eólica offshore. </t>
  </si>
  <si>
    <t xml:space="preserve">
✓ Identificamos medidas de mejoramiento al proceso normativo actual, para  flexibilizar y hacer más atractivo este proceso competitivo, creando un abanico de oportunidades para todos los involucrados.
✓ Contamos con la caracterización socioeconómica del área de influencia del polígono gracias a la consultoría en materia socioeconómica - USAENE (BID).
✓ Contamos con una metodología de trabajo definida para la construcción de los mapas de sensibilidad ambiental para la región Caribe - ERM (BM).
✓ Tenemos caracterizados los puertos de Barranquilla (Sociedad Portuaria y Palermo – puerto de Barranquilla Cormagdalena) y Cartagena (Sociedad portuaria – Puerto Bahía y Puerto Mamonal) para el despliegue de los proyectos de energía eólica offshore.</t>
  </si>
  <si>
    <r>
      <t>✓ Se socializó  mediante dos Webinar el proyecto de resolución que modifica la resolución 40284 del 2022 y la 40712 de 2023, flexibilizando los requisitos identificados para la participación del proceso.
✓ Se dio inicio</t>
    </r>
    <r>
      <rPr>
        <b/>
        <sz val="10"/>
        <color rgb="FF000000"/>
        <rFont val="Calibri Light"/>
        <family val="2"/>
        <scheme val="major"/>
      </rPr>
      <t xml:space="preserve">, </t>
    </r>
    <r>
      <rPr>
        <sz val="10"/>
        <color rgb="FF000000"/>
        <rFont val="Calibri Light"/>
        <family val="2"/>
        <scheme val="major"/>
      </rPr>
      <t xml:space="preserve"> junto con el equipo de Gestión Internacional, un sondeo con posibles empresas de EEUU interesadas en la participación del proceso de eólica offshore, para la gestión de un roadshow en EEUU.
✓ Durante el evento "Roadshow" realizado en Londres del 1 al 3 de julio se atendieron 11 empresas desarrolladoras, dos consultoras aliadas a desarrolladores,  una empresa prestadora de servicios, tres entidades financieras y a la Agencia de Seguridad Energética de UK, en el marco de la promoción del proceso; a la fecha se cuentan con nueve desarrolladores interesados de países Europeos y Asiáticos.
✓ Se realizó una socialización de la propuesta de mapas de sensibilidad ambiental a diferentes entidades (PNN/UPME/MADS/ANH/MME.) para la validación de criterios de selección y articulación interinstitucional en el marco de la cooperación internacional Banco Mundial/ERM.
✓ Se socializó la entrega final de la consultoría de Mecanismos de Mercado – Cooperante AFRY, en el que se desarrollaron los tres principales mecanismos de mercado más usados internacionalmente seleccionando el más acorde para implementar en el proceso</t>
    </r>
  </si>
  <si>
    <t xml:space="preserve">✓Se exídió la resolución modificatoria 40368, que flexibiliza algunos requisitos y vuelve más competitivo el proceso.​
✓Se publicó el 12 de septiembre la adenda N. 3 “por medio de la cual se modifican los pliegos y bases de condiciones específicas” de acuerdo con la Resolución 40368 de 2024, junto con la modificación al cronograma, por el cual se amplían los plazos para la presentación de los documentos para la etapa de habilitación.​
​✓Se abrió una agenda para atender todas las inquietudes a  10 empresas interesadas, relacionada con las modificaciones de los pliegos y diligenciamiento de los formatos y Anexos. 
✓Se acordó con Dirección de la Autoridad Nacional de Consulta Previa (DANCP - MinInterior) la construcción de un instructivo para las empresas adjudicadas del proceso OSW, que les facilite avanzar desde etapa temprana el proceso de consulta previa con las comunidades del área de influencia.​
</t>
  </si>
  <si>
    <t>✓Se logró abrir y culminar “la etapa de habilitación” del primer proceso competitivo para el otorgamiento del Permiso de Ocupación Temporal sobre áreas marítimas, con destino al desarrollo de proyectos de generación de energía eólica costa afuera.  Con el interés de 8 empresas (6 empresas individuales y 2 promesa de sociedad futura), entre estas se encuentran dos empresas Colombianas del sector energético. ​
✓Se logró definir el marco regulatorio tomando experiencias internacionales y ajustándolo a nuestro mercado emergente, con la expedición de la Resolución conjunta MME-DIMAR 40368 de 2024.​
✓Se definió un borrador de Resolución donde se establecen los lineamientos de mecanismo de mercado – cargo por diferencia.​</t>
  </si>
  <si>
    <t>✓ La etapa de presentación de área y evaluación, inició e 30 de diciembre, con la presentación de 69 áreas por parte de las 8 empresas interesadas.
✓  El Ministerio gestiono AB34la solicitud de concepto ante MADS, INCANH, AUNAP y DIMAR, en el marco de sus competencia pueda determinar si hay alguna restricción en las áreas nominadas por la empresa habilitadas.
✓  La DIMAR - ANH y MME estamos en mesa de técnica para evaluar algunas alternativas presentadas por la empresa habilitada, con la finalidad de generar la confianza en el proceso y país para la presentación de ofertas, que se tiene para mayo a junio del 2025.AC26</t>
  </si>
  <si>
    <t>0,5</t>
  </si>
  <si>
    <t xml:space="preserve">Ya se realizó la etapa de presentación y evaluación de nominación de áreas. </t>
  </si>
  <si>
    <t>0,55</t>
  </si>
  <si>
    <t>✓ Se realizó la etapa de presentación y evaluación de nominación de áreas.
✓ Se expidió la Resolución 40337 con el meacanismo de mercado. Se estableció el pago por diferencia.</t>
  </si>
  <si>
    <t>✓ Se realizó la etapa de presentación y evaluación de nominación de áreas.
✓ Se expidió la Resolución 40337 con el meacanismo de mercado. Se estableció el pago por diferencia.
✓ Se expidió la Resolucion 40337 de 2025, por medio de la cual se expide lineamiento para mecanismo de pago por diferencias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</si>
</sst>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409]#,##0.00"/>
  </numFmts>
  <fonts count="36" x14ac:knownFonts="1">
    <font>
      <sz val="11"/>
      <color theme="1"/>
      <name val="Calibri"/>
      <family val="2"/>
      <scheme val="minor"/>
    </font>
    <font>
      <sz val="11"/>
      <color theme="1"/>
      <name val="Calibri"/>
      <family val="2"/>
      <scheme val="minor"/>
    </font>
    <font>
      <sz val="10"/>
      <name val="Calibri Light"/>
      <family val="2"/>
      <scheme val="major"/>
    </font>
    <font>
      <sz val="10"/>
      <color theme="1"/>
      <name val="Calibri"/>
      <family val="2"/>
      <scheme val="minor"/>
    </font>
    <font>
      <b/>
      <sz val="10"/>
      <name val="Aptos Narrow"/>
      <family val="2"/>
    </font>
    <font>
      <sz val="10"/>
      <color theme="1"/>
      <name val="Aptos Narrow"/>
      <family val="2"/>
    </font>
    <font>
      <sz val="10"/>
      <name val="Aptos Narrow"/>
      <family val="2"/>
    </font>
    <font>
      <b/>
      <sz val="10"/>
      <color theme="0"/>
      <name val="Aptos Narrow"/>
      <family val="2"/>
    </font>
    <font>
      <sz val="10"/>
      <color rgb="FF000000"/>
      <name val="Aptos Narrow"/>
      <family val="2"/>
    </font>
    <font>
      <u/>
      <sz val="11"/>
      <color theme="10"/>
      <name val="Calibri"/>
      <family val="2"/>
      <scheme val="minor"/>
    </font>
    <font>
      <b/>
      <sz val="11"/>
      <color rgb="FF000000"/>
      <name val="Aptos Narrow"/>
      <family val="2"/>
    </font>
    <font>
      <sz val="11"/>
      <color rgb="FF000000"/>
      <name val="Aptos Narrow"/>
      <family val="2"/>
    </font>
    <font>
      <sz val="11"/>
      <name val="Calibri"/>
      <family val="2"/>
    </font>
    <font>
      <sz val="11"/>
      <name val="Aptos Narrow"/>
      <family val="2"/>
    </font>
    <font>
      <sz val="11"/>
      <color rgb="FF000000"/>
      <name val="Calibri"/>
      <family val="2"/>
    </font>
    <font>
      <sz val="10"/>
      <color rgb="FFFF0000"/>
      <name val="Aptos Narrow"/>
      <family val="2"/>
    </font>
    <font>
      <b/>
      <sz val="11"/>
      <color theme="1"/>
      <name val="Calibri"/>
      <family val="2"/>
      <scheme val="minor"/>
    </font>
    <font>
      <b/>
      <sz val="10"/>
      <color rgb="FFFF0000"/>
      <name val="Aptos Narrow"/>
      <family val="2"/>
    </font>
    <font>
      <b/>
      <sz val="9"/>
      <color theme="1"/>
      <name val="Calibri"/>
      <family val="2"/>
      <scheme val="minor"/>
    </font>
    <font>
      <sz val="9"/>
      <color theme="1"/>
      <name val="Calibri"/>
      <family val="2"/>
      <scheme val="minor"/>
    </font>
    <font>
      <sz val="9"/>
      <name val="Calibri"/>
      <family val="2"/>
      <scheme val="minor"/>
    </font>
    <font>
      <b/>
      <sz val="10"/>
      <color rgb="FF000000"/>
      <name val="Aptos Narrow"/>
      <family val="2"/>
    </font>
    <font>
      <sz val="10"/>
      <color rgb="FF000000"/>
      <name val="Aptos Narrow"/>
      <family val="2"/>
    </font>
    <font>
      <sz val="10"/>
      <color rgb="FF9C5700"/>
      <name val="Aptos Narrow"/>
      <family val="2"/>
    </font>
    <font>
      <b/>
      <sz val="12"/>
      <color theme="1"/>
      <name val="Aptos Narrow"/>
      <family val="2"/>
    </font>
    <font>
      <b/>
      <sz val="14"/>
      <color rgb="FF000000"/>
      <name val="Aptos Narrow"/>
      <family val="2"/>
    </font>
    <font>
      <sz val="11"/>
      <color rgb="FF006100"/>
      <name val="Aptos Narrow"/>
      <family val="2"/>
    </font>
    <font>
      <i/>
      <sz val="10"/>
      <color rgb="FF000000"/>
      <name val="Aptos Narrow"/>
    </font>
    <font>
      <b/>
      <sz val="10"/>
      <color theme="1"/>
      <name val="Aptos Narrow"/>
      <family val="2"/>
    </font>
    <font>
      <sz val="10"/>
      <color rgb="FF000000"/>
      <name val="Aptos Narrow"/>
    </font>
    <font>
      <b/>
      <sz val="10"/>
      <color rgb="FF000000"/>
      <name val="Aptos Narrow"/>
    </font>
    <font>
      <sz val="10"/>
      <color rgb="FF000000"/>
      <name val="Calibri Light"/>
      <family val="2"/>
      <scheme val="major"/>
    </font>
    <font>
      <b/>
      <sz val="10"/>
      <color rgb="FF000000"/>
      <name val="Calibri Light"/>
      <family val="2"/>
      <scheme val="major"/>
    </font>
    <font>
      <sz val="10"/>
      <color theme="1"/>
      <name val="Aptos Narrow"/>
    </font>
    <font>
      <sz val="10"/>
      <color rgb="FFFF0000"/>
      <name val="Calibri Light"/>
      <family val="2"/>
      <scheme val="major"/>
    </font>
    <font>
      <sz val="10"/>
      <color rgb="FF000000"/>
      <name val="Tahoma"/>
      <family val="2"/>
    </font>
  </fonts>
  <fills count="26">
    <fill>
      <patternFill patternType="none"/>
    </fill>
    <fill>
      <patternFill patternType="gray125"/>
    </fill>
    <fill>
      <patternFill patternType="solid">
        <fgColor theme="7" tint="0.39997558519241921"/>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rgb="FFFFFFFF"/>
        <bgColor rgb="FF000000"/>
      </patternFill>
    </fill>
    <fill>
      <patternFill patternType="solid">
        <fgColor rgb="FFFFFF00"/>
        <bgColor indexed="64"/>
      </patternFill>
    </fill>
    <fill>
      <patternFill patternType="solid">
        <fgColor theme="9" tint="0.59999389629810485"/>
        <bgColor theme="4" tint="0.79998168889431442"/>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EB9C"/>
        <bgColor rgb="FF000000"/>
      </patternFill>
    </fill>
    <fill>
      <patternFill patternType="solid">
        <fgColor rgb="FF0070C0"/>
        <bgColor indexed="64"/>
      </patternFill>
    </fill>
    <fill>
      <patternFill patternType="solid">
        <fgColor theme="5" tint="0.39997558519241921"/>
        <bgColor indexed="64"/>
      </patternFill>
    </fill>
    <fill>
      <patternFill patternType="solid">
        <fgColor rgb="FFC6EFCE"/>
        <bgColor rgb="FF000000"/>
      </patternFill>
    </fill>
    <fill>
      <patternFill patternType="solid">
        <fgColor theme="0"/>
        <bgColor rgb="FF000000"/>
      </patternFill>
    </fill>
    <fill>
      <patternFill patternType="solid">
        <fgColor rgb="FFFFBBAB"/>
        <bgColor indexed="64"/>
      </patternFill>
    </fill>
    <fill>
      <patternFill patternType="solid">
        <fgColor rgb="FFC8FCBF"/>
        <bgColor indexed="64"/>
      </patternFill>
    </fill>
    <fill>
      <patternFill patternType="solid">
        <fgColor rgb="FF92D050"/>
        <bgColor rgb="FF000000"/>
      </patternFill>
    </fill>
    <fill>
      <patternFill patternType="solid">
        <fgColor rgb="FFC8FCBF"/>
        <bgColor rgb="FF000000"/>
      </patternFill>
    </fill>
    <fill>
      <patternFill patternType="solid">
        <fgColor rgb="FFFFC7CE"/>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theme="4" tint="0.3999755851924192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262626"/>
      </left>
      <right style="thin">
        <color rgb="FF262626"/>
      </right>
      <top style="thin">
        <color rgb="FF262626"/>
      </top>
      <bottom style="thin">
        <color rgb="FF262626"/>
      </bottom>
      <diagonal/>
    </border>
    <border>
      <left style="thin">
        <color rgb="FF262626"/>
      </left>
      <right/>
      <top style="thin">
        <color rgb="FF262626"/>
      </top>
      <bottom style="thin">
        <color rgb="FF262626"/>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cellStyleXfs>
  <cellXfs count="279">
    <xf numFmtId="0" fontId="0" fillId="0" borderId="0" xfId="0"/>
    <xf numFmtId="0" fontId="3" fillId="4" borderId="1" xfId="0" applyFont="1" applyFill="1" applyBorder="1" applyAlignment="1">
      <alignment vertical="center" wrapText="1"/>
    </xf>
    <xf numFmtId="164" fontId="2" fillId="3" borderId="1" xfId="1" applyNumberFormat="1" applyFont="1" applyFill="1" applyBorder="1" applyAlignment="1">
      <alignment horizontal="left" vertical="center" wrapText="1"/>
    </xf>
    <xf numFmtId="164" fontId="2" fillId="0" borderId="1" xfId="1" applyNumberFormat="1" applyFont="1" applyBorder="1" applyAlignment="1">
      <alignment horizontal="left" vertical="center" wrapText="1"/>
    </xf>
    <xf numFmtId="0" fontId="3" fillId="3" borderId="1" xfId="0" applyFont="1" applyFill="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0" fillId="0" borderId="0" xfId="0" applyAlignment="1">
      <alignment horizontal="left"/>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3" fillId="4" borderId="3" xfId="0" applyFont="1" applyFill="1" applyBorder="1" applyAlignment="1">
      <alignment vertical="center" wrapText="1"/>
    </xf>
    <xf numFmtId="0" fontId="3" fillId="4" borderId="2" xfId="0" applyFont="1" applyFill="1" applyBorder="1" applyAlignment="1">
      <alignment vertical="center" wrapText="1"/>
    </xf>
    <xf numFmtId="0" fontId="3" fillId="3" borderId="1" xfId="0" applyFont="1" applyFill="1" applyBorder="1" applyAlignment="1">
      <alignment vertical="center"/>
    </xf>
    <xf numFmtId="0" fontId="5" fillId="3"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64" fontId="6" fillId="3" borderId="1" xfId="1" applyNumberFormat="1" applyFont="1" applyFill="1" applyBorder="1" applyAlignment="1">
      <alignment horizontal="left" vertical="center" wrapText="1"/>
    </xf>
    <xf numFmtId="164" fontId="6" fillId="0" borderId="1" xfId="1" applyNumberFormat="1" applyFont="1" applyBorder="1" applyAlignment="1">
      <alignment horizontal="left" vertical="center" wrapText="1"/>
    </xf>
    <xf numFmtId="0" fontId="5" fillId="0" borderId="4" xfId="0" applyFont="1" applyBorder="1" applyAlignment="1">
      <alignment horizontal="left" vertical="center" wrapText="1"/>
    </xf>
    <xf numFmtId="0" fontId="5" fillId="3" borderId="4"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1" xfId="0" applyFont="1" applyBorder="1" applyAlignment="1">
      <alignment horizontal="left" vertical="center" wrapText="1"/>
    </xf>
    <xf numFmtId="164" fontId="6" fillId="0" borderId="6" xfId="1" applyNumberFormat="1"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xf>
    <xf numFmtId="164" fontId="6" fillId="0" borderId="8" xfId="1" applyNumberFormat="1" applyFont="1" applyBorder="1" applyAlignment="1">
      <alignment horizontal="left" vertical="center" wrapText="1"/>
    </xf>
    <xf numFmtId="0" fontId="5" fillId="0" borderId="8" xfId="0" applyFont="1" applyBorder="1" applyAlignment="1">
      <alignment horizontal="left" vertical="center" wrapText="1"/>
    </xf>
    <xf numFmtId="0" fontId="8" fillId="4" borderId="8" xfId="0" applyFont="1" applyFill="1" applyBorder="1" applyAlignment="1">
      <alignment horizontal="left" vertical="center" wrapText="1"/>
    </xf>
    <xf numFmtId="0" fontId="8" fillId="0" borderId="12" xfId="0" applyFont="1" applyBorder="1" applyAlignment="1">
      <alignment vertical="center"/>
    </xf>
    <xf numFmtId="0" fontId="8" fillId="0" borderId="12" xfId="0" applyFont="1" applyBorder="1" applyAlignment="1">
      <alignment vertical="center" wrapText="1"/>
    </xf>
    <xf numFmtId="0" fontId="8" fillId="7" borderId="12" xfId="0" applyFont="1" applyFill="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4" fillId="2" borderId="1" xfId="0" applyFont="1" applyFill="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vertical="center" wrapText="1"/>
    </xf>
    <xf numFmtId="0" fontId="5" fillId="0" borderId="0" xfId="0" applyFont="1" applyAlignment="1">
      <alignment horizontal="left" vertical="center"/>
    </xf>
    <xf numFmtId="9" fontId="5" fillId="0" borderId="1" xfId="0" applyNumberFormat="1" applyFont="1" applyBorder="1" applyAlignment="1">
      <alignment horizontal="left" vertical="center"/>
    </xf>
    <xf numFmtId="9" fontId="5" fillId="0" borderId="1" xfId="0" applyNumberFormat="1" applyFont="1" applyBorder="1" applyAlignment="1">
      <alignment horizontal="center" vertical="center" wrapText="1"/>
    </xf>
    <xf numFmtId="0" fontId="9" fillId="0" borderId="5" xfId="3" applyBorder="1" applyAlignment="1">
      <alignment horizontal="left" vertical="center" wrapText="1"/>
    </xf>
    <xf numFmtId="0" fontId="5" fillId="4" borderId="0" xfId="0" applyFont="1" applyFill="1" applyAlignment="1">
      <alignment horizontal="left"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9" fontId="5" fillId="0" borderId="1" xfId="0" applyNumberFormat="1" applyFont="1" applyBorder="1" applyAlignment="1">
      <alignment horizontal="left" vertical="center" wrapText="1"/>
    </xf>
    <xf numFmtId="0" fontId="8" fillId="0" borderId="0" xfId="0" applyFont="1" applyAlignment="1">
      <alignment vertical="center" wrapText="1"/>
    </xf>
    <xf numFmtId="0" fontId="5" fillId="0" borderId="5" xfId="0" applyFont="1" applyBorder="1" applyAlignment="1">
      <alignment horizontal="center" vertical="center" wrapText="1"/>
    </xf>
    <xf numFmtId="0" fontId="0" fillId="0" borderId="0" xfId="0" applyAlignment="1">
      <alignment horizontal="center" vertical="center"/>
    </xf>
    <xf numFmtId="9" fontId="5" fillId="8" borderId="1" xfId="0" applyNumberFormat="1" applyFont="1" applyFill="1" applyBorder="1" applyAlignment="1">
      <alignment horizontal="left" vertical="center"/>
    </xf>
    <xf numFmtId="0" fontId="5" fillId="8" borderId="1" xfId="0" applyFont="1" applyFill="1" applyBorder="1" applyAlignment="1">
      <alignment horizontal="left" vertical="center"/>
    </xf>
    <xf numFmtId="0" fontId="5" fillId="0" borderId="5" xfId="0" applyFont="1" applyBorder="1" applyAlignment="1">
      <alignment horizontal="left" vertical="center"/>
    </xf>
    <xf numFmtId="0" fontId="6" fillId="0" borderId="12" xfId="0" applyFont="1" applyBorder="1" applyAlignment="1">
      <alignment vertical="center" wrapText="1"/>
    </xf>
    <xf numFmtId="0" fontId="5" fillId="0" borderId="0" xfId="0" applyFont="1" applyAlignment="1">
      <alignment vertical="center"/>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5" fillId="9" borderId="1" xfId="0" applyFont="1" applyFill="1" applyBorder="1" applyAlignment="1">
      <alignment horizontal="left" vertical="center"/>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0" borderId="1" xfId="0" applyFont="1" applyFill="1" applyBorder="1" applyAlignment="1">
      <alignment vertical="center" wrapText="1"/>
    </xf>
    <xf numFmtId="0" fontId="5" fillId="10" borderId="1" xfId="0" applyFont="1" applyFill="1" applyBorder="1" applyAlignment="1">
      <alignment horizontal="center" vertical="center"/>
    </xf>
    <xf numFmtId="164" fontId="5" fillId="10" borderId="1" xfId="1" applyNumberFormat="1" applyFont="1" applyFill="1" applyBorder="1" applyAlignment="1">
      <alignment horizontal="left" vertical="center"/>
    </xf>
    <xf numFmtId="0" fontId="5" fillId="10" borderId="1" xfId="0" applyFont="1" applyFill="1" applyBorder="1" applyAlignment="1">
      <alignment horizontal="center" vertical="center" wrapText="1"/>
    </xf>
    <xf numFmtId="0" fontId="9" fillId="10" borderId="5" xfId="3" applyFill="1" applyBorder="1" applyAlignment="1">
      <alignment horizontal="center" vertical="center" wrapText="1"/>
    </xf>
    <xf numFmtId="0" fontId="5" fillId="10" borderId="6" xfId="0" applyFont="1" applyFill="1" applyBorder="1" applyAlignment="1">
      <alignment horizontal="left" vertical="center"/>
    </xf>
    <xf numFmtId="0" fontId="5" fillId="10" borderId="6" xfId="0" applyFont="1" applyFill="1" applyBorder="1" applyAlignment="1">
      <alignment horizontal="center" vertical="center"/>
    </xf>
    <xf numFmtId="0" fontId="5" fillId="8" borderId="1" xfId="0" applyFont="1" applyFill="1" applyBorder="1" applyAlignment="1">
      <alignment horizontal="center" vertical="center"/>
    </xf>
    <xf numFmtId="0" fontId="5" fillId="4" borderId="1" xfId="0" applyFont="1" applyFill="1" applyBorder="1" applyAlignment="1">
      <alignment horizontal="left" vertical="center"/>
    </xf>
    <xf numFmtId="0" fontId="5" fillId="9" borderId="4" xfId="0" applyFont="1" applyFill="1" applyBorder="1" applyAlignment="1">
      <alignment horizontal="left" vertical="center"/>
    </xf>
    <xf numFmtId="164" fontId="6" fillId="9" borderId="1" xfId="1" applyNumberFormat="1" applyFont="1" applyFill="1" applyBorder="1" applyAlignment="1">
      <alignment horizontal="left" vertical="center" wrapText="1"/>
    </xf>
    <xf numFmtId="0" fontId="5" fillId="10" borderId="4" xfId="0" applyFont="1" applyFill="1" applyBorder="1" applyAlignment="1">
      <alignment horizontal="left" vertical="center"/>
    </xf>
    <xf numFmtId="164" fontId="6" fillId="10" borderId="1" xfId="1" applyNumberFormat="1" applyFont="1" applyFill="1" applyBorder="1" applyAlignment="1">
      <alignment horizontal="left" vertical="center" wrapText="1"/>
    </xf>
    <xf numFmtId="0" fontId="5" fillId="10" borderId="1" xfId="0" applyFont="1" applyFill="1" applyBorder="1" applyAlignment="1">
      <alignment horizontal="left" vertical="center"/>
    </xf>
    <xf numFmtId="9" fontId="5" fillId="10" borderId="1" xfId="0" applyNumberFormat="1" applyFont="1" applyFill="1" applyBorder="1" applyAlignment="1">
      <alignment horizontal="center" vertical="center"/>
    </xf>
    <xf numFmtId="9" fontId="5" fillId="10" borderId="1" xfId="2" applyFont="1" applyFill="1" applyBorder="1" applyAlignment="1">
      <alignment horizontal="left" vertical="center"/>
    </xf>
    <xf numFmtId="0" fontId="15" fillId="8" borderId="6" xfId="0" applyFont="1" applyFill="1" applyBorder="1" applyAlignment="1">
      <alignment horizontal="center" vertical="center"/>
    </xf>
    <xf numFmtId="9" fontId="15" fillId="8" borderId="1" xfId="0" applyNumberFormat="1" applyFont="1" applyFill="1" applyBorder="1" applyAlignment="1">
      <alignment horizontal="left" vertical="center"/>
    </xf>
    <xf numFmtId="0" fontId="6" fillId="0" borderId="0" xfId="0" applyFont="1" applyAlignment="1">
      <alignment horizontal="left" vertical="center"/>
    </xf>
    <xf numFmtId="0" fontId="6" fillId="10" borderId="7" xfId="0" applyFont="1" applyFill="1" applyBorder="1" applyAlignment="1">
      <alignment vertical="center"/>
    </xf>
    <xf numFmtId="0" fontId="6" fillId="10" borderId="7" xfId="0" applyFont="1" applyFill="1" applyBorder="1" applyAlignment="1">
      <alignment vertical="center" wrapText="1"/>
    </xf>
    <xf numFmtId="0" fontId="6" fillId="10" borderId="4" xfId="0" applyFont="1" applyFill="1" applyBorder="1" applyAlignment="1">
      <alignment vertical="center" wrapText="1"/>
    </xf>
    <xf numFmtId="0" fontId="6" fillId="10" borderId="4" xfId="0" applyFont="1" applyFill="1" applyBorder="1" applyAlignment="1">
      <alignment vertical="center"/>
    </xf>
    <xf numFmtId="0" fontId="6" fillId="10" borderId="10" xfId="0" applyFont="1" applyFill="1" applyBorder="1" applyAlignment="1">
      <alignment vertical="center"/>
    </xf>
    <xf numFmtId="0" fontId="6" fillId="10" borderId="1" xfId="0" applyFont="1" applyFill="1" applyBorder="1" applyAlignment="1">
      <alignment vertical="center"/>
    </xf>
    <xf numFmtId="0" fontId="6" fillId="10" borderId="11" xfId="0" applyFont="1" applyFill="1" applyBorder="1" applyAlignment="1">
      <alignment vertical="center" wrapText="1"/>
    </xf>
    <xf numFmtId="0" fontId="6" fillId="10" borderId="11" xfId="0" applyFont="1" applyFill="1" applyBorder="1" applyAlignment="1">
      <alignment vertical="center"/>
    </xf>
    <xf numFmtId="0" fontId="6" fillId="10" borderId="0" xfId="0" applyFont="1" applyFill="1" applyAlignment="1">
      <alignment vertical="center" wrapText="1"/>
    </xf>
    <xf numFmtId="0" fontId="6" fillId="10" borderId="6" xfId="0" applyFont="1" applyFill="1" applyBorder="1" applyAlignment="1">
      <alignment vertical="center"/>
    </xf>
    <xf numFmtId="9" fontId="6" fillId="10" borderId="11" xfId="0" applyNumberFormat="1" applyFont="1" applyFill="1" applyBorder="1" applyAlignment="1">
      <alignment vertical="center"/>
    </xf>
    <xf numFmtId="0" fontId="6" fillId="10" borderId="13" xfId="0" applyFont="1" applyFill="1" applyBorder="1" applyAlignment="1">
      <alignment vertical="center"/>
    </xf>
    <xf numFmtId="0" fontId="6" fillId="10" borderId="1" xfId="0" applyFont="1" applyFill="1" applyBorder="1" applyAlignment="1">
      <alignment horizontal="left" vertical="center" wrapText="1"/>
    </xf>
    <xf numFmtId="0" fontId="5" fillId="0" borderId="0" xfId="0" applyFont="1" applyAlignment="1">
      <alignment horizontal="left" vertical="center" wrapText="1"/>
    </xf>
    <xf numFmtId="0" fontId="10" fillId="0" borderId="1" xfId="0" applyFont="1" applyBorder="1"/>
    <xf numFmtId="0" fontId="4" fillId="0" borderId="1" xfId="0" applyFont="1" applyBorder="1" applyAlignment="1">
      <alignment horizontal="center"/>
    </xf>
    <xf numFmtId="0" fontId="4" fillId="0" borderId="1" xfId="0" applyFont="1" applyBorder="1" applyAlignment="1">
      <alignment horizontal="center" vertical="center" wrapText="1"/>
    </xf>
    <xf numFmtId="0" fontId="0" fillId="0" borderId="1" xfId="0" applyBorder="1"/>
    <xf numFmtId="0" fontId="11" fillId="0" borderId="1" xfId="0" applyFont="1" applyBorder="1"/>
    <xf numFmtId="0" fontId="12" fillId="7" borderId="1" xfId="0" applyFont="1" applyFill="1" applyBorder="1"/>
    <xf numFmtId="0" fontId="13" fillId="7" borderId="1" xfId="0" applyFont="1" applyFill="1" applyBorder="1" applyAlignment="1">
      <alignment horizontal="center" vertical="center"/>
    </xf>
    <xf numFmtId="0" fontId="11" fillId="7" borderId="1" xfId="0" applyFont="1" applyFill="1" applyBorder="1" applyAlignment="1">
      <alignment horizontal="center" vertical="center"/>
    </xf>
    <xf numFmtId="0" fontId="11" fillId="0" borderId="1" xfId="0" applyFont="1" applyBorder="1" applyAlignment="1">
      <alignment horizontal="center" vertical="center"/>
    </xf>
    <xf numFmtId="0" fontId="14" fillId="7" borderId="1" xfId="0" applyFont="1" applyFill="1" applyBorder="1"/>
    <xf numFmtId="0" fontId="16" fillId="8" borderId="1" xfId="0" applyFont="1" applyFill="1" applyBorder="1"/>
    <xf numFmtId="0" fontId="5" fillId="10" borderId="4" xfId="0" applyFont="1" applyFill="1" applyBorder="1" applyAlignment="1">
      <alignment horizontal="left" vertical="center" wrapText="1"/>
    </xf>
    <xf numFmtId="9" fontId="5" fillId="10" borderId="1" xfId="0" applyNumberFormat="1" applyFont="1" applyFill="1" applyBorder="1" applyAlignment="1">
      <alignment horizontal="left" vertical="center" wrapText="1"/>
    </xf>
    <xf numFmtId="9" fontId="5" fillId="10" borderId="1" xfId="0" applyNumberFormat="1" applyFont="1" applyFill="1" applyBorder="1" applyAlignment="1">
      <alignment horizontal="left" vertical="center"/>
    </xf>
    <xf numFmtId="0" fontId="9" fillId="10" borderId="5" xfId="3" applyFill="1" applyBorder="1" applyAlignment="1">
      <alignment horizontal="left" vertical="center" wrapText="1"/>
    </xf>
    <xf numFmtId="0" fontId="5" fillId="4" borderId="4" xfId="0" applyFont="1" applyFill="1" applyBorder="1" applyAlignment="1">
      <alignment horizontal="left" vertical="center" wrapText="1"/>
    </xf>
    <xf numFmtId="164" fontId="6" fillId="4" borderId="1" xfId="1" applyNumberFormat="1" applyFont="1" applyFill="1" applyBorder="1" applyAlignment="1">
      <alignment horizontal="left" vertical="center" wrapText="1"/>
    </xf>
    <xf numFmtId="0" fontId="5" fillId="4" borderId="1" xfId="0" applyFont="1" applyFill="1" applyBorder="1" applyAlignment="1">
      <alignment vertical="center" wrapText="1"/>
    </xf>
    <xf numFmtId="0" fontId="9" fillId="4" borderId="5" xfId="3" applyFill="1" applyBorder="1" applyAlignment="1">
      <alignment horizontal="left" vertical="center" wrapText="1"/>
    </xf>
    <xf numFmtId="0" fontId="5" fillId="9" borderId="4" xfId="0" applyFont="1" applyFill="1" applyBorder="1" applyAlignment="1">
      <alignment horizontal="left" vertical="center" wrapText="1"/>
    </xf>
    <xf numFmtId="165" fontId="5" fillId="10" borderId="1" xfId="0" applyNumberFormat="1" applyFont="1" applyFill="1" applyBorder="1" applyAlignment="1">
      <alignment horizontal="left" vertical="center" wrapText="1"/>
    </xf>
    <xf numFmtId="0" fontId="5" fillId="10" borderId="5" xfId="3" applyFont="1" applyFill="1" applyBorder="1" applyAlignment="1">
      <alignment horizontal="left" vertical="center"/>
    </xf>
    <xf numFmtId="165" fontId="5" fillId="10" borderId="1" xfId="0" applyNumberFormat="1" applyFont="1" applyFill="1" applyBorder="1" applyAlignment="1">
      <alignment horizontal="left" vertical="center"/>
    </xf>
    <xf numFmtId="0" fontId="8" fillId="10" borderId="1" xfId="0" applyFont="1" applyFill="1" applyBorder="1" applyAlignment="1">
      <alignment horizontal="left" vertical="center" wrapText="1"/>
    </xf>
    <xf numFmtId="0" fontId="5" fillId="10" borderId="5" xfId="0" applyFont="1" applyFill="1" applyBorder="1" applyAlignment="1">
      <alignment horizontal="left" vertical="center"/>
    </xf>
    <xf numFmtId="0" fontId="5" fillId="9" borderId="7" xfId="0" applyFont="1" applyFill="1" applyBorder="1" applyAlignment="1">
      <alignment horizontal="left" vertical="center" wrapText="1"/>
    </xf>
    <xf numFmtId="164" fontId="6" fillId="9" borderId="8" xfId="1" applyNumberFormat="1"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8" xfId="0" applyFont="1" applyFill="1" applyBorder="1" applyAlignment="1">
      <alignment horizontal="left" vertical="center"/>
    </xf>
    <xf numFmtId="9" fontId="5" fillId="10" borderId="8" xfId="0" applyNumberFormat="1" applyFont="1" applyFill="1" applyBorder="1" applyAlignment="1">
      <alignment horizontal="left" vertical="center"/>
    </xf>
    <xf numFmtId="0" fontId="9" fillId="10" borderId="9" xfId="3" applyFill="1" applyBorder="1" applyAlignment="1">
      <alignment horizontal="left" vertical="center" wrapText="1"/>
    </xf>
    <xf numFmtId="0" fontId="5" fillId="10" borderId="8" xfId="0" applyFont="1" applyFill="1" applyBorder="1" applyAlignment="1">
      <alignment vertical="center" wrapText="1"/>
    </xf>
    <xf numFmtId="10" fontId="5" fillId="10" borderId="8" xfId="0" applyNumberFormat="1" applyFont="1" applyFill="1" applyBorder="1" applyAlignment="1">
      <alignment horizontal="left" vertical="center"/>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9" fillId="0" borderId="1" xfId="0" applyFont="1" applyBorder="1" applyAlignment="1">
      <alignment vertical="center" wrapText="1"/>
    </xf>
    <xf numFmtId="0" fontId="19" fillId="11" borderId="1" xfId="0" applyFont="1" applyFill="1" applyBorder="1" applyAlignment="1">
      <alignment horizontal="left" vertical="center" wrapText="1"/>
    </xf>
    <xf numFmtId="0" fontId="19" fillId="12" borderId="1" xfId="0" applyFont="1" applyFill="1" applyBorder="1" applyAlignment="1">
      <alignment vertical="center" wrapText="1"/>
    </xf>
    <xf numFmtId="0" fontId="19"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left" vertical="center"/>
    </xf>
    <xf numFmtId="0" fontId="19" fillId="11" borderId="1" xfId="0" applyFont="1" applyFill="1" applyBorder="1" applyAlignment="1">
      <alignment vertical="center" wrapText="1"/>
    </xf>
    <xf numFmtId="0" fontId="19" fillId="11" borderId="1" xfId="0" applyFont="1" applyFill="1" applyBorder="1" applyAlignment="1">
      <alignment wrapText="1"/>
    </xf>
    <xf numFmtId="0" fontId="20" fillId="4" borderId="1" xfId="0" applyFont="1" applyFill="1" applyBorder="1" applyAlignment="1">
      <alignment vertical="center" wrapText="1"/>
    </xf>
    <xf numFmtId="0" fontId="19" fillId="13" borderId="1" xfId="0" applyFont="1" applyFill="1" applyBorder="1" applyAlignment="1">
      <alignment horizontal="left" vertical="center" wrapText="1"/>
    </xf>
    <xf numFmtId="0" fontId="19" fillId="14" borderId="1" xfId="0" applyFont="1" applyFill="1" applyBorder="1" applyAlignment="1">
      <alignment horizontal="left" vertical="center" wrapText="1"/>
    </xf>
    <xf numFmtId="0" fontId="19" fillId="14" borderId="1" xfId="0" applyFont="1" applyFill="1" applyBorder="1" applyAlignment="1">
      <alignment vertical="center" wrapText="1"/>
    </xf>
    <xf numFmtId="0" fontId="19" fillId="4" borderId="0" xfId="0" applyFont="1" applyFill="1" applyAlignment="1">
      <alignment vertical="center" wrapText="1"/>
    </xf>
    <xf numFmtId="0" fontId="5" fillId="4" borderId="0" xfId="0" applyFont="1" applyFill="1" applyAlignment="1">
      <alignment horizontal="left" vertical="center" wrapText="1"/>
    </xf>
    <xf numFmtId="49" fontId="5" fillId="0" borderId="0" xfId="0" applyNumberFormat="1" applyFont="1" applyAlignment="1">
      <alignment horizontal="left"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8" fillId="4" borderId="12"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5" fillId="0" borderId="0" xfId="0" applyFont="1" applyAlignment="1">
      <alignment vertical="center" wrapText="1"/>
    </xf>
    <xf numFmtId="0" fontId="5" fillId="0" borderId="15" xfId="0" applyFont="1" applyBorder="1" applyAlignment="1">
      <alignment vertical="center" wrapText="1"/>
    </xf>
    <xf numFmtId="0" fontId="5" fillId="4" borderId="15" xfId="0" applyFont="1" applyFill="1" applyBorder="1" applyAlignment="1">
      <alignment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left" vertical="top" wrapText="1"/>
    </xf>
    <xf numFmtId="0" fontId="8" fillId="4" borderId="13" xfId="0" applyFont="1" applyFill="1" applyBorder="1" applyAlignment="1">
      <alignment horizontal="left" vertical="top" wrapText="1"/>
    </xf>
    <xf numFmtId="9" fontId="8" fillId="0" borderId="12" xfId="0" applyNumberFormat="1" applyFont="1" applyBorder="1" applyAlignment="1">
      <alignment horizontal="center" wrapText="1"/>
    </xf>
    <xf numFmtId="9" fontId="8" fillId="4" borderId="12" xfId="0" applyNumberFormat="1" applyFont="1" applyFill="1" applyBorder="1" applyAlignment="1">
      <alignment horizontal="center" vertical="center" wrapText="1"/>
    </xf>
    <xf numFmtId="9" fontId="8" fillId="0" borderId="19" xfId="0" applyNumberFormat="1" applyFont="1" applyBorder="1" applyAlignment="1">
      <alignment horizontal="center" wrapText="1"/>
    </xf>
    <xf numFmtId="0" fontId="8" fillId="7" borderId="10" xfId="0" applyFont="1" applyFill="1" applyBorder="1" applyAlignment="1">
      <alignment vertical="top" wrapText="1"/>
    </xf>
    <xf numFmtId="0" fontId="23" fillId="16" borderId="12" xfId="0" applyFont="1" applyFill="1" applyBorder="1" applyAlignment="1">
      <alignment wrapText="1"/>
    </xf>
    <xf numFmtId="0" fontId="7" fillId="17" borderId="12" xfId="0" applyFont="1" applyFill="1" applyBorder="1" applyAlignment="1">
      <alignment horizontal="center" vertical="center" wrapText="1"/>
    </xf>
    <xf numFmtId="0" fontId="21" fillId="18" borderId="12" xfId="0" applyFont="1" applyFill="1" applyBorder="1" applyAlignment="1">
      <alignment horizontal="center" vertical="center" wrapText="1"/>
    </xf>
    <xf numFmtId="0" fontId="21" fillId="18" borderId="15" xfId="0" applyFont="1" applyFill="1" applyBorder="1" applyAlignment="1">
      <alignment horizontal="center" vertical="center" wrapText="1"/>
    </xf>
    <xf numFmtId="0" fontId="21" fillId="18" borderId="12" xfId="0" applyFont="1" applyFill="1" applyBorder="1" applyAlignment="1">
      <alignment vertical="center" wrapText="1"/>
    </xf>
    <xf numFmtId="0" fontId="8" fillId="0" borderId="13" xfId="0" applyFont="1" applyBorder="1" applyAlignment="1">
      <alignment vertical="top" wrapText="1"/>
    </xf>
    <xf numFmtId="0" fontId="8" fillId="0" borderId="10" xfId="0" applyFont="1" applyBorder="1" applyAlignment="1">
      <alignment vertical="top" wrapText="1"/>
    </xf>
    <xf numFmtId="0" fontId="8" fillId="4" borderId="15" xfId="0" applyFont="1" applyFill="1" applyBorder="1" applyAlignment="1">
      <alignment horizontal="center" vertical="center" wrapText="1"/>
    </xf>
    <xf numFmtId="0" fontId="8" fillId="4" borderId="1" xfId="0" applyFont="1" applyFill="1" applyBorder="1" applyAlignment="1">
      <alignment horizontal="center" vertical="center" wrapText="1"/>
    </xf>
    <xf numFmtId="9" fontId="8" fillId="4" borderId="19" xfId="0" applyNumberFormat="1" applyFont="1" applyFill="1" applyBorder="1" applyAlignment="1">
      <alignment horizontal="center" vertical="center" wrapText="1"/>
    </xf>
    <xf numFmtId="9" fontId="11" fillId="4" borderId="8" xfId="0" applyNumberFormat="1" applyFont="1" applyFill="1" applyBorder="1" applyAlignment="1">
      <alignment horizontal="center" vertical="center" wrapText="1"/>
    </xf>
    <xf numFmtId="9" fontId="11" fillId="4" borderId="23" xfId="0" applyNumberFormat="1" applyFont="1" applyFill="1" applyBorder="1" applyAlignment="1">
      <alignment horizontal="center" vertical="center" wrapText="1"/>
    </xf>
    <xf numFmtId="0" fontId="11" fillId="4" borderId="20" xfId="0" applyFont="1" applyFill="1" applyBorder="1" applyAlignment="1">
      <alignment vertical="top" wrapText="1"/>
    </xf>
    <xf numFmtId="0" fontId="11" fillId="4" borderId="12" xfId="0" applyFont="1" applyFill="1" applyBorder="1" applyAlignment="1">
      <alignment horizontal="left" vertical="top" wrapText="1"/>
    </xf>
    <xf numFmtId="0" fontId="11" fillId="4" borderId="21" xfId="0" applyFont="1" applyFill="1" applyBorder="1" applyAlignment="1">
      <alignment horizontal="left" vertical="top" wrapText="1"/>
    </xf>
    <xf numFmtId="0" fontId="11" fillId="4" borderId="22" xfId="0" applyFont="1" applyFill="1" applyBorder="1" applyAlignment="1">
      <alignment horizontal="left" vertical="top" wrapText="1"/>
    </xf>
    <xf numFmtId="0" fontId="11" fillId="4" borderId="4" xfId="0" applyFont="1" applyFill="1" applyBorder="1" applyAlignment="1">
      <alignment horizontal="left" vertical="top" wrapText="1"/>
    </xf>
    <xf numFmtId="0" fontId="23" fillId="16" borderId="16" xfId="0" applyFont="1" applyFill="1" applyBorder="1" applyAlignment="1">
      <alignment horizontal="center" vertical="center" wrapText="1"/>
    </xf>
    <xf numFmtId="0" fontId="23" fillId="16" borderId="15" xfId="0" applyFont="1" applyFill="1" applyBorder="1" applyAlignment="1">
      <alignment horizontal="center" vertical="center" wrapText="1"/>
    </xf>
    <xf numFmtId="0" fontId="26" fillId="19" borderId="9" xfId="0" applyFont="1" applyFill="1" applyBorder="1" applyAlignment="1">
      <alignment horizontal="center" vertical="center" wrapText="1"/>
    </xf>
    <xf numFmtId="0" fontId="26" fillId="19" borderId="24" xfId="0" applyFont="1" applyFill="1" applyBorder="1" applyAlignment="1">
      <alignment horizontal="center" vertical="center" wrapText="1"/>
    </xf>
    <xf numFmtId="0" fontId="21" fillId="8" borderId="18" xfId="0" applyFont="1" applyFill="1" applyBorder="1" applyAlignment="1">
      <alignment horizontal="center" wrapText="1"/>
    </xf>
    <xf numFmtId="0" fontId="23" fillId="16" borderId="5" xfId="0" applyFont="1" applyFill="1" applyBorder="1" applyAlignment="1">
      <alignment wrapText="1"/>
    </xf>
    <xf numFmtId="0" fontId="26" fillId="19" borderId="5" xfId="0" applyFont="1" applyFill="1" applyBorder="1" applyAlignment="1">
      <alignment wrapText="1"/>
    </xf>
    <xf numFmtId="0" fontId="21" fillId="4" borderId="17" xfId="0" applyFont="1" applyFill="1" applyBorder="1" applyAlignment="1">
      <alignment horizontal="center" vertical="center" wrapText="1"/>
    </xf>
    <xf numFmtId="9" fontId="8" fillId="20" borderId="1" xfId="0" applyNumberFormat="1" applyFont="1" applyFill="1" applyBorder="1" applyAlignment="1">
      <alignment horizontal="center" wrapText="1"/>
    </xf>
    <xf numFmtId="0" fontId="8" fillId="4" borderId="10" xfId="0" applyFont="1" applyFill="1" applyBorder="1" applyAlignment="1">
      <alignment horizontal="left" vertical="top" wrapText="1"/>
    </xf>
    <xf numFmtId="0" fontId="8" fillId="20" borderId="1" xfId="0" applyFont="1" applyFill="1" applyBorder="1" applyAlignment="1">
      <alignment vertical="top" wrapText="1"/>
    </xf>
    <xf numFmtId="0" fontId="22" fillId="20" borderId="1" xfId="0" applyFont="1" applyFill="1" applyBorder="1" applyAlignment="1">
      <alignment vertical="top" wrapText="1"/>
    </xf>
    <xf numFmtId="0" fontId="21" fillId="4" borderId="17" xfId="0" applyFont="1" applyFill="1" applyBorder="1" applyAlignment="1">
      <alignment vertical="center" wrapText="1"/>
    </xf>
    <xf numFmtId="0" fontId="21" fillId="4" borderId="18" xfId="0" applyFont="1" applyFill="1" applyBorder="1" applyAlignment="1">
      <alignment horizontal="center" vertical="center" wrapText="1"/>
    </xf>
    <xf numFmtId="0" fontId="21" fillId="20" borderId="17" xfId="0" applyFont="1" applyFill="1" applyBorder="1" applyAlignment="1">
      <alignment horizontal="center" wrapText="1"/>
    </xf>
    <xf numFmtId="0" fontId="21" fillId="4" borderId="12" xfId="0" applyFont="1" applyFill="1" applyBorder="1" applyAlignment="1">
      <alignment horizontal="center" vertical="center" wrapText="1"/>
    </xf>
    <xf numFmtId="0" fontId="21" fillId="4" borderId="17" xfId="0" applyFont="1" applyFill="1" applyBorder="1" applyAlignment="1">
      <alignment horizontal="center" wrapText="1"/>
    </xf>
    <xf numFmtId="0" fontId="21" fillId="4" borderId="18" xfId="0" applyFont="1" applyFill="1" applyBorder="1" applyAlignment="1">
      <alignment horizontal="center" wrapText="1"/>
    </xf>
    <xf numFmtId="0" fontId="21" fillId="8" borderId="17" xfId="0" applyFont="1" applyFill="1" applyBorder="1" applyAlignment="1">
      <alignment horizontal="center" vertical="center" wrapText="1"/>
    </xf>
    <xf numFmtId="0" fontId="5" fillId="21" borderId="1" xfId="0" applyFont="1" applyFill="1" applyBorder="1" applyAlignment="1">
      <alignment horizontal="left" vertical="center" wrapText="1"/>
    </xf>
    <xf numFmtId="9" fontId="8" fillId="20" borderId="1" xfId="0" applyNumberFormat="1"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5" fillId="0" borderId="1" xfId="0" applyFont="1" applyBorder="1" applyAlignment="1">
      <alignment vertical="top" wrapText="1"/>
    </xf>
    <xf numFmtId="0" fontId="5" fillId="4" borderId="1" xfId="0" applyFont="1" applyFill="1" applyBorder="1" applyAlignment="1">
      <alignment vertical="top" wrapText="1"/>
    </xf>
    <xf numFmtId="0" fontId="26" fillId="19" borderId="1" xfId="0" applyFont="1" applyFill="1" applyBorder="1" applyAlignment="1">
      <alignment vertical="center" wrapText="1"/>
    </xf>
    <xf numFmtId="0" fontId="23" fillId="16" borderId="1" xfId="0" applyFont="1" applyFill="1" applyBorder="1" applyAlignment="1">
      <alignment vertical="center" wrapText="1"/>
    </xf>
    <xf numFmtId="0" fontId="26" fillId="19" borderId="1" xfId="0" applyFont="1" applyFill="1" applyBorder="1" applyAlignment="1">
      <alignment wrapText="1"/>
    </xf>
    <xf numFmtId="9" fontId="8" fillId="7" borderId="1" xfId="0" applyNumberFormat="1" applyFont="1" applyFill="1" applyBorder="1" applyAlignment="1">
      <alignment horizontal="center" vertical="center" wrapText="1"/>
    </xf>
    <xf numFmtId="0" fontId="8" fillId="0" borderId="1" xfId="0" applyFont="1" applyBorder="1" applyAlignment="1">
      <alignment horizontal="left" vertical="top" wrapText="1"/>
    </xf>
    <xf numFmtId="0" fontId="7" fillId="5" borderId="5"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7" fillId="6" borderId="1" xfId="0" applyFont="1" applyFill="1" applyBorder="1" applyAlignment="1">
      <alignment horizontal="center" vertical="center"/>
    </xf>
    <xf numFmtId="0" fontId="25" fillId="18" borderId="14" xfId="0" applyFont="1" applyFill="1" applyBorder="1" applyAlignment="1">
      <alignment horizontal="center" vertical="center" wrapText="1"/>
    </xf>
    <xf numFmtId="0" fontId="24" fillId="15" borderId="14" xfId="0" applyFont="1" applyFill="1" applyBorder="1" applyAlignment="1">
      <alignment horizontal="center" vertical="center" wrapText="1"/>
    </xf>
    <xf numFmtId="0" fontId="24" fillId="15" borderId="0" xfId="0" applyFont="1" applyFill="1" applyAlignment="1">
      <alignment horizontal="center" vertical="center" wrapText="1"/>
    </xf>
    <xf numFmtId="0" fontId="7" fillId="17" borderId="17" xfId="0" applyFont="1" applyFill="1" applyBorder="1" applyAlignment="1">
      <alignment horizontal="center" vertical="center" wrapText="1"/>
    </xf>
    <xf numFmtId="0" fontId="28" fillId="22" borderId="17" xfId="0" applyFont="1" applyFill="1" applyBorder="1" applyAlignment="1">
      <alignment horizontal="center" vertical="center" wrapText="1"/>
    </xf>
    <xf numFmtId="0" fontId="21" fillId="18" borderId="17" xfId="0" applyFont="1" applyFill="1" applyBorder="1" applyAlignment="1">
      <alignment horizontal="center" vertical="center" wrapText="1"/>
    </xf>
    <xf numFmtId="0" fontId="21" fillId="18" borderId="18" xfId="0" applyFont="1" applyFill="1" applyBorder="1" applyAlignment="1">
      <alignment horizontal="center" vertical="center" wrapText="1"/>
    </xf>
    <xf numFmtId="0" fontId="21" fillId="18" borderId="17" xfId="0" applyFont="1" applyFill="1" applyBorder="1" applyAlignment="1">
      <alignment vertical="center" wrapText="1"/>
    </xf>
    <xf numFmtId="0" fontId="21" fillId="15" borderId="17" xfId="0" applyFont="1" applyFill="1" applyBorder="1" applyAlignment="1">
      <alignment vertical="center" wrapText="1"/>
    </xf>
    <xf numFmtId="0" fontId="21" fillId="15" borderId="18" xfId="0" applyFont="1" applyFill="1" applyBorder="1" applyAlignment="1">
      <alignment horizontal="center" vertical="center" wrapText="1"/>
    </xf>
    <xf numFmtId="0" fontId="21" fillId="23" borderId="17" xfId="0" applyFont="1" applyFill="1" applyBorder="1" applyAlignment="1">
      <alignment horizontal="center" wrapText="1"/>
    </xf>
    <xf numFmtId="0" fontId="21" fillId="15" borderId="17" xfId="0" applyFont="1" applyFill="1" applyBorder="1" applyAlignment="1">
      <alignment horizontal="center" vertical="center" wrapText="1"/>
    </xf>
    <xf numFmtId="0" fontId="21" fillId="15" borderId="17" xfId="0" applyFont="1" applyFill="1" applyBorder="1" applyAlignment="1">
      <alignment horizontal="center" wrapText="1"/>
    </xf>
    <xf numFmtId="0" fontId="21" fillId="22" borderId="17" xfId="0" applyFont="1" applyFill="1" applyBorder="1" applyAlignment="1">
      <alignment horizontal="center" vertical="center" wrapText="1"/>
    </xf>
    <xf numFmtId="0" fontId="21" fillId="22" borderId="18" xfId="0" applyFont="1" applyFill="1" applyBorder="1" applyAlignment="1">
      <alignment horizontal="center" vertical="center" wrapText="1"/>
    </xf>
    <xf numFmtId="0" fontId="21" fillId="22" borderId="12" xfId="0" applyFont="1" applyFill="1" applyBorder="1" applyAlignment="1">
      <alignment horizontal="center" vertical="center" wrapText="1"/>
    </xf>
    <xf numFmtId="0" fontId="8" fillId="22" borderId="12" xfId="0" applyFont="1" applyFill="1" applyBorder="1" applyAlignment="1">
      <alignment horizontal="left" vertical="center" wrapText="1"/>
    </xf>
    <xf numFmtId="0" fontId="8" fillId="4" borderId="12" xfId="0" applyFont="1" applyFill="1" applyBorder="1" applyAlignment="1">
      <alignment vertical="center" wrapText="1"/>
    </xf>
    <xf numFmtId="0" fontId="8" fillId="0" borderId="12" xfId="0" applyFont="1" applyBorder="1" applyAlignment="1">
      <alignment horizontal="center" vertical="center" wrapText="1"/>
    </xf>
    <xf numFmtId="0" fontId="8" fillId="0" borderId="12" xfId="0" applyFont="1" applyBorder="1" applyAlignment="1">
      <alignment horizontal="left" vertical="top" wrapText="1"/>
    </xf>
    <xf numFmtId="0" fontId="8" fillId="0" borderId="12" xfId="0" applyFont="1" applyBorder="1" applyAlignment="1">
      <alignment vertical="top" wrapText="1"/>
    </xf>
    <xf numFmtId="0" fontId="8" fillId="4" borderId="12" xfId="0" applyFont="1" applyFill="1" applyBorder="1" applyAlignment="1">
      <alignment horizontal="center" vertical="center" wrapText="1"/>
    </xf>
    <xf numFmtId="0" fontId="8" fillId="24" borderId="12" xfId="0" applyFont="1" applyFill="1" applyBorder="1" applyAlignment="1">
      <alignment horizontal="center" vertical="center" wrapText="1"/>
    </xf>
    <xf numFmtId="0" fontId="8" fillId="24" borderId="20" xfId="0" applyFont="1" applyFill="1" applyBorder="1" applyAlignment="1">
      <alignment wrapText="1"/>
    </xf>
    <xf numFmtId="0" fontId="5" fillId="4" borderId="12" xfId="0" applyFont="1" applyFill="1" applyBorder="1" applyAlignment="1">
      <alignment vertical="center" wrapText="1"/>
    </xf>
    <xf numFmtId="0" fontId="5" fillId="0" borderId="12" xfId="0" applyFont="1" applyBorder="1" applyAlignment="1">
      <alignment horizontal="center" vertical="center" wrapText="1"/>
    </xf>
    <xf numFmtId="0" fontId="5" fillId="0" borderId="12" xfId="0" applyFont="1" applyBorder="1" applyAlignment="1">
      <alignment horizontal="left" vertical="top" wrapText="1"/>
    </xf>
    <xf numFmtId="0" fontId="29" fillId="0" borderId="12" xfId="0" applyFont="1" applyBorder="1" applyAlignment="1">
      <alignment horizontal="center" vertical="center" wrapText="1"/>
    </xf>
    <xf numFmtId="0" fontId="29" fillId="0" borderId="12" xfId="0" applyFont="1" applyBorder="1" applyAlignment="1">
      <alignment vertical="top" wrapText="1"/>
    </xf>
    <xf numFmtId="0" fontId="29" fillId="4" borderId="12" xfId="0" applyFont="1" applyFill="1" applyBorder="1" applyAlignment="1">
      <alignment horizontal="center" vertical="center" wrapText="1"/>
    </xf>
    <xf numFmtId="0" fontId="29" fillId="24" borderId="19" xfId="0" applyFont="1" applyFill="1" applyBorder="1" applyAlignment="1">
      <alignment horizontal="center" vertical="center" wrapText="1"/>
    </xf>
    <xf numFmtId="0" fontId="29" fillId="24" borderId="21" xfId="0" applyFont="1" applyFill="1" applyBorder="1" applyAlignment="1">
      <alignment wrapText="1"/>
    </xf>
    <xf numFmtId="0" fontId="29" fillId="4" borderId="15" xfId="0" applyFont="1" applyFill="1" applyBorder="1" applyAlignment="1">
      <alignment horizontal="center" vertical="center" wrapText="1"/>
    </xf>
    <xf numFmtId="4" fontId="8" fillId="4" borderId="12" xfId="0" applyNumberFormat="1" applyFont="1" applyFill="1" applyBorder="1" applyAlignment="1">
      <alignment horizontal="left" vertical="center" wrapText="1"/>
    </xf>
    <xf numFmtId="0" fontId="29" fillId="22" borderId="12" xfId="0" applyFont="1" applyFill="1" applyBorder="1" applyAlignment="1">
      <alignment horizontal="center" vertical="center" wrapText="1"/>
    </xf>
    <xf numFmtId="0" fontId="29" fillId="22" borderId="12" xfId="0" applyFont="1" applyFill="1" applyBorder="1" applyAlignment="1">
      <alignment vertical="top" wrapText="1"/>
    </xf>
    <xf numFmtId="0" fontId="8" fillId="22" borderId="12" xfId="0" applyFont="1" applyFill="1" applyBorder="1" applyAlignment="1">
      <alignment horizontal="center" vertical="center" wrapText="1"/>
    </xf>
    <xf numFmtId="2" fontId="8" fillId="4" borderId="12" xfId="0" applyNumberFormat="1" applyFont="1" applyFill="1" applyBorder="1" applyAlignment="1">
      <alignment horizontal="left" vertical="center" wrapText="1"/>
    </xf>
    <xf numFmtId="0" fontId="29" fillId="0" borderId="12" xfId="0" applyFont="1" applyBorder="1" applyAlignment="1">
      <alignment horizontal="center" vertical="top" wrapText="1"/>
    </xf>
    <xf numFmtId="9" fontId="29" fillId="24" borderId="12" xfId="0" applyNumberFormat="1" applyFont="1" applyFill="1" applyBorder="1" applyAlignment="1">
      <alignment horizontal="center" vertical="center" wrapText="1"/>
    </xf>
    <xf numFmtId="0" fontId="29" fillId="24" borderId="12" xfId="0" applyFont="1" applyFill="1" applyBorder="1" applyAlignment="1">
      <alignment wrapText="1"/>
    </xf>
    <xf numFmtId="0" fontId="8" fillId="4" borderId="12" xfId="0" applyFont="1" applyFill="1" applyBorder="1" applyAlignment="1">
      <alignment vertical="top" wrapText="1"/>
    </xf>
    <xf numFmtId="0" fontId="8" fillId="22" borderId="12" xfId="0" applyFont="1" applyFill="1" applyBorder="1" applyAlignment="1">
      <alignment vertical="top" wrapText="1"/>
    </xf>
    <xf numFmtId="0" fontId="31" fillId="4" borderId="12" xfId="0" applyFont="1" applyFill="1" applyBorder="1" applyAlignment="1">
      <alignment horizontal="left" vertical="center" wrapText="1"/>
    </xf>
    <xf numFmtId="0" fontId="8" fillId="25" borderId="12" xfId="0" applyFont="1" applyFill="1" applyBorder="1" applyAlignment="1">
      <alignment wrapText="1"/>
    </xf>
    <xf numFmtId="0" fontId="5" fillId="0" borderId="12" xfId="0" applyFont="1" applyBorder="1" applyAlignment="1">
      <alignment vertical="top" wrapText="1"/>
    </xf>
    <xf numFmtId="0" fontId="33" fillId="22" borderId="12" xfId="0" applyFont="1" applyFill="1" applyBorder="1" applyAlignment="1">
      <alignment horizontal="center" vertical="center" wrapText="1"/>
    </xf>
    <xf numFmtId="0" fontId="29" fillId="22" borderId="12" xfId="0" applyFont="1" applyFill="1" applyBorder="1" applyAlignment="1">
      <alignment horizontal="left" vertical="center" wrapText="1"/>
    </xf>
    <xf numFmtId="0" fontId="33" fillId="22" borderId="12" xfId="0" applyFont="1" applyFill="1" applyBorder="1" applyAlignment="1">
      <alignment vertical="top" wrapText="1"/>
    </xf>
    <xf numFmtId="0" fontId="33" fillId="22" borderId="12" xfId="0" applyFont="1" applyFill="1" applyBorder="1" applyAlignment="1">
      <alignment horizontal="left" vertical="center" wrapText="1"/>
    </xf>
    <xf numFmtId="0" fontId="33" fillId="22" borderId="12" xfId="0" applyFont="1" applyFill="1" applyBorder="1" applyAlignment="1">
      <alignment horizontal="center" vertical="top" wrapText="1"/>
    </xf>
    <xf numFmtId="0" fontId="29" fillId="0" borderId="12" xfId="0" applyFont="1" applyBorder="1" applyAlignment="1">
      <alignment horizontal="left" vertical="top" wrapText="1"/>
    </xf>
    <xf numFmtId="0" fontId="5" fillId="22" borderId="12" xfId="0" applyFont="1" applyFill="1" applyBorder="1" applyAlignment="1">
      <alignment horizontal="center" vertical="center" wrapText="1"/>
    </xf>
    <xf numFmtId="0" fontId="5" fillId="22" borderId="12" xfId="0" applyFont="1" applyFill="1" applyBorder="1" applyAlignment="1">
      <alignment vertical="top" wrapText="1"/>
    </xf>
    <xf numFmtId="0" fontId="30" fillId="0" borderId="12" xfId="0" applyFont="1" applyBorder="1" applyAlignment="1">
      <alignment horizontal="left" vertical="top" wrapText="1"/>
    </xf>
    <xf numFmtId="0" fontId="5" fillId="22" borderId="12" xfId="0" applyFont="1" applyFill="1" applyBorder="1" applyAlignment="1">
      <alignment horizontal="left" vertical="center" wrapText="1"/>
    </xf>
    <xf numFmtId="0" fontId="5" fillId="4" borderId="12" xfId="0" applyFont="1" applyFill="1" applyBorder="1" applyAlignment="1">
      <alignment horizontal="left" vertical="top" wrapText="1"/>
    </xf>
    <xf numFmtId="3" fontId="5" fillId="4" borderId="12" xfId="0" applyNumberFormat="1" applyFont="1" applyFill="1" applyBorder="1" applyAlignment="1">
      <alignment horizontal="center" vertical="center" wrapText="1"/>
    </xf>
    <xf numFmtId="0" fontId="5" fillId="4" borderId="12" xfId="0" applyFont="1" applyFill="1" applyBorder="1" applyAlignment="1">
      <alignment vertical="top" wrapText="1"/>
    </xf>
    <xf numFmtId="3" fontId="5" fillId="22" borderId="12" xfId="0" applyNumberFormat="1" applyFont="1" applyFill="1" applyBorder="1" applyAlignment="1">
      <alignment horizontal="center" vertical="center" wrapText="1"/>
    </xf>
    <xf numFmtId="3" fontId="8" fillId="22" borderId="12" xfId="0" applyNumberFormat="1" applyFont="1" applyFill="1" applyBorder="1" applyAlignment="1">
      <alignment horizontal="center" vertical="center" wrapText="1"/>
    </xf>
    <xf numFmtId="0" fontId="5" fillId="0" borderId="12" xfId="0" applyFont="1" applyBorder="1" applyAlignment="1">
      <alignment vertical="center" wrapText="1"/>
    </xf>
    <xf numFmtId="49" fontId="5" fillId="22" borderId="12" xfId="0" applyNumberFormat="1" applyFont="1" applyFill="1" applyBorder="1" applyAlignment="1">
      <alignment horizontal="center" vertical="center" wrapText="1"/>
    </xf>
    <xf numFmtId="49" fontId="5" fillId="22" borderId="12" xfId="0" applyNumberFormat="1" applyFont="1" applyFill="1" applyBorder="1" applyAlignment="1">
      <alignment vertical="top" wrapText="1"/>
    </xf>
    <xf numFmtId="49" fontId="5" fillId="0" borderId="12" xfId="0" applyNumberFormat="1" applyFont="1" applyBorder="1" applyAlignment="1">
      <alignment horizontal="left" vertical="top" wrapText="1"/>
    </xf>
    <xf numFmtId="49" fontId="5" fillId="0" borderId="12" xfId="0" applyNumberFormat="1" applyFont="1" applyBorder="1" applyAlignment="1">
      <alignment horizontal="center" vertical="center" wrapText="1"/>
    </xf>
    <xf numFmtId="49" fontId="5" fillId="0" borderId="12" xfId="0" applyNumberFormat="1" applyFont="1" applyBorder="1" applyAlignment="1">
      <alignment vertical="top" wrapText="1"/>
    </xf>
  </cellXfs>
  <cellStyles count="4">
    <cellStyle name="Hipervínculo" xfId="3" builtinId="8"/>
    <cellStyle name="Millares" xfId="1" builtinId="3"/>
    <cellStyle name="Normal" xfId="0" builtinId="0"/>
    <cellStyle name="Porcentaje" xfId="2" builtinId="5"/>
  </cellStyles>
  <dxfs count="57">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b val="0"/>
        <i val="0"/>
        <strike val="0"/>
        <condense val="0"/>
        <extend val="0"/>
        <outline val="0"/>
        <shadow val="0"/>
        <u val="none"/>
        <vertAlign val="baseline"/>
        <sz val="10"/>
        <color theme="1"/>
        <name val="Aptos Narrow"/>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dxf>
    <dxf>
      <font>
        <b val="0"/>
        <i val="0"/>
        <strike val="0"/>
        <condense val="0"/>
        <extend val="0"/>
        <outline val="0"/>
        <shadow val="0"/>
        <u val="none"/>
        <vertAlign val="baseline"/>
        <sz val="10"/>
        <color auto="1"/>
        <name val="Aptos Narrow"/>
        <family val="2"/>
        <scheme val="none"/>
      </font>
      <numFmt numFmtId="164" formatCode="_-* #,##0_-;\-* #,##0_-;_-* &quot;-&quot;??_-;_-@_-"/>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ill>
        <patternFill patternType="solid">
          <fgColor rgb="FFC6E0B4"/>
          <bgColor rgb="FF000000"/>
        </patternFill>
      </fill>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ptos Narrow"/>
        <family val="2"/>
        <scheme val="none"/>
      </font>
      <fill>
        <patternFill patternType="solid">
          <fgColor indexed="64"/>
          <bgColor theme="7"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ARIA ALEJANDRA MEDINA ROJAS" id="{8562C372-F22C-2E46-9739-1EC5BDE2E64B}" userId="S::mamedina@minenergia.gov.co::e2406ac4-3211-4854-ac8e-512ac5fe4c59" providerId="AD"/>
  <person displayName="LAURA VIVIANNE BERMUDEZ FRANCO" id="{3C8EDB32-B9E7-43F6-ADEB-0A5706F53086}" userId="S::lvbermudez@minenergia.gov.co::48ee80ac-7d06-45e9-adba-2cfd8af7f36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C6B8C2-D387-4D1F-B7A0-1DE2392563AD}" name="Tabla1" displayName="Tabla1" ref="A2:AG46" totalsRowShown="0" headerRowDxfId="56" dataDxfId="54" headerRowBorderDxfId="55" tableBorderDxfId="53" totalsRowBorderDxfId="52">
  <autoFilter ref="A2:AG46" xr:uid="{2AC6B8C2-D387-4D1F-B7A0-1DE2392563AD}">
    <filterColumn colId="6">
      <colorFilter dxfId="51"/>
    </filterColumn>
  </autoFilter>
  <tableColumns count="33">
    <tableColumn id="1" xr3:uid="{D2A08BC9-CF5A-4728-A397-7B8A8E1DC1C4}" name="PIVOTE" dataDxfId="50"/>
    <tableColumn id="2" xr3:uid="{632CACA8-75B8-4FB2-BBA9-F35E82501E45}" name="COMPONENTE PND" dataDxfId="49"/>
    <tableColumn id="3" xr3:uid="{28AF8D0C-E90C-4DB8-909D-2E192C0B7818}" name="TEMA" dataDxfId="48"/>
    <tableColumn id="4" xr3:uid="{F829E352-7A8E-4340-8988-8A2835590428}" name="EJE ESTRATÉGICO" dataDxfId="47"/>
    <tableColumn id="5" xr3:uid="{57211672-679B-4FC5-8996-3C9269354B5D}" name="RESULTADO" dataDxfId="46"/>
    <tableColumn id="6" xr3:uid="{90FD47BE-9D18-4C11-A7C4-9BAC29256D29}" name="PRIORIDAD" dataDxfId="45"/>
    <tableColumn id="7" xr3:uid="{5FD7FEC8-00A0-4716-8B94-719820C54D05}" name="IMPORTANCIA DEL DESARROLLO  DE LA PRIORIDAD " dataDxfId="44"/>
    <tableColumn id="8" xr3:uid="{5ED0C346-C60A-4928-9C13-6C8CBFE5CA9C}" name="TIPO DE INDICADOR" dataDxfId="43"/>
    <tableColumn id="9" xr3:uid="{B5E7950E-21B2-4190-A612-441FC8F31F8F}" name="INDICADOR " dataDxfId="42"/>
    <tableColumn id="32" xr3:uid="{4DEF2EAF-A461-495B-969E-1ED46A11F15E}" name="TIPO DE INDICADOR2" dataDxfId="41"/>
    <tableColumn id="10" xr3:uid="{BF7059D6-E18B-4823-A04A-BB21F0417375}" name="FÓRMULA DE CÁLCULO DEL INDICADOR" dataDxfId="40"/>
    <tableColumn id="11" xr3:uid="{50B61F1E-3E62-4695-B17A-96A1A622DCDB}" name="UNIDAD DE MEDIDA" dataDxfId="39"/>
    <tableColumn id="12" xr3:uid="{A5271E43-E81F-4BCB-BD6E-BECD8B3E3937}" name="META CUATRIENIO" dataDxfId="38">
      <calculatedColumnFormula>+SUM(Tabla1[[#This Row],[META 2024]]+Tabla1[[#This Row],[META 2025]]+Tabla1[[#This Row],[META 2026]])</calculatedColumnFormula>
    </tableColumn>
    <tableColumn id="13" xr3:uid="{A7FDD06F-4B67-445E-A20D-5D9E021DD8A2}" name="META 2024" dataDxfId="37">
      <calculatedColumnFormula>+SUM(Tabla1[[#This Row],[META 2024 
MARZO]:[META 2024
DICIEMBRE]])</calculatedColumnFormula>
    </tableColumn>
    <tableColumn id="14" xr3:uid="{E39B179B-27FF-4A2B-B9E0-6465ABE2FADA}" name="META 2025" dataDxfId="36">
      <calculatedColumnFormula>+SUM(Tabla1[[#This Row],[META 2025
MARZO]:[META 2025
DICIEMBRE]])</calculatedColumnFormula>
    </tableColumn>
    <tableColumn id="15" xr3:uid="{8A35EF24-D4D6-45EC-8CFD-65FACEE2A3DB}" name="META 2026" dataDxfId="35">
      <calculatedColumnFormula>+SUM(Tabla1[[#This Row],[META 2026
MARZO]:[META 2026
DICIEMBRE]])</calculatedColumnFormula>
    </tableColumn>
    <tableColumn id="31" xr3:uid="{99F8C14C-8671-4C73-B453-EC09B1732DA5}" name="NATURALEZA DEL INDICADOR" dataDxfId="34"/>
    <tableColumn id="16" xr3:uid="{8CE85FCB-F861-402D-9719-BE5743428F60}" name="ÁREA/ENTIDAD QUE REPORTA " dataDxfId="33"/>
    <tableColumn id="17" xr3:uid="{7C64D6F7-BD65-4A3D-985A-CD0E7339DD3A}" name="PERSONA RESPONSABLE DEL REPORTE" dataDxfId="32"/>
    <tableColumn id="18" xr3:uid="{7811BFE0-F7E5-48A2-9DF7-E8645F9A3E93}" name="CORREO DEL RESPONSABLE " dataDxfId="31"/>
    <tableColumn id="19" xr3:uid="{F4F1AA47-1A4F-4533-BD72-C70BFFA8885B}" name="META 2024 _x000a_MARZO" dataDxfId="30"/>
    <tableColumn id="20" xr3:uid="{BE937737-3A16-4C18-BC23-06783D6AE77B}" name="META 2024_x000a_JUNIO" dataDxfId="29"/>
    <tableColumn id="21" xr3:uid="{A8A63DFB-4F2A-47C3-86F3-838994147D08}" name="META 2024_x000a_SEPTIEMBRE" dataDxfId="28"/>
    <tableColumn id="22" xr3:uid="{3B343844-8EAC-465C-8549-2970947D912E}" name="META 2024_x000a_DICIEMBRE" dataDxfId="27"/>
    <tableColumn id="23" xr3:uid="{DE34DAEF-8190-46B8-AC5F-D7CA912A444B}" name="META 2025_x000a_MARZO" dataDxfId="26"/>
    <tableColumn id="24" xr3:uid="{61B96C33-82F6-4EA9-9E9C-B72BEBE1AA42}" name="META 2025_x000a_JUNIO" dataDxfId="25"/>
    <tableColumn id="25" xr3:uid="{E65CE22B-9619-49BB-8C7B-B0662267E8E1}" name="META 2025_x000a_SEPTIEMBRE" dataDxfId="24"/>
    <tableColumn id="26" xr3:uid="{6C74FF5B-CF16-4358-973F-D6FCF07DB2A8}" name="META 2025_x000a_DICIEMBRE" dataDxfId="23"/>
    <tableColumn id="27" xr3:uid="{889C9D8A-123F-4886-9954-95215FD44B8F}" name="META 2026_x000a_MARZO" dataDxfId="22"/>
    <tableColumn id="28" xr3:uid="{C19D29AC-ED87-49B6-ABA2-8A044C29883B}" name="META 2026_x000a_JUNIO" dataDxfId="21"/>
    <tableColumn id="29" xr3:uid="{C8E4197C-877B-432A-B637-54AF1824D481}" name="META 2026_x000a_SEPTIEMBRE" dataDxfId="20"/>
    <tableColumn id="30" xr3:uid="{479F5AE1-A637-4EB3-9345-A2A599039CAE}" name="META 2026_x000a_DICIEMBRE" dataDxfId="19"/>
    <tableColumn id="33" xr3:uid="{E601B3CF-B2A4-4045-BB75-350906B01B1D}" name="COMENTARIOS GENERALES" dataDxfId="18"/>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3" dT="2024-04-10T15:34:52.69" personId="{3C8EDB32-B9E7-43F6-ADEB-0A5706F53086}" id="{E6F2D9C8-749F-4016-897E-845E0627A4A6}">
    <text>La meta pendiente no seria la diferencia entre 20000 y 6760 ?</text>
  </threadedComment>
  <threadedComment ref="I4" dT="2024-04-10T15:36:53.79" personId="{3C8EDB32-B9E7-43F6-ADEB-0A5706F53086}" id="{D2107451-3B6D-4FBB-BC63-6578A3E39B4D}">
    <text xml:space="preserve">El indicador solo muestra metas en 2025, esto significa que solo se enfocaran en este año? Qué se haría en 2026? </text>
  </threadedComment>
  <threadedComment ref="K5" dT="2024-04-16T14:42:29.08" personId="{3C8EDB32-B9E7-43F6-ADEB-0A5706F53086}" id="{A6AC0FED-1B56-458C-86BF-D8DB1E22F0C0}">
    <text>Este indicador es diferente al de PND y 6G?</text>
  </threadedComment>
  <threadedComment ref="I6" dT="2024-04-16T14:47:55.55" personId="{3C8EDB32-B9E7-43F6-ADEB-0A5706F53086}" id="{D79F0B3B-66C8-441E-9606-8B5458FEE927}">
    <text>Puede ser indicador de plan de acción dado que solo se espera desarrollarlo en 2024 (según metas)</text>
  </threadedComment>
  <threadedComment ref="K6" dT="2024-04-10T13:43:27.56" personId="{3C8EDB32-B9E7-43F6-ADEB-0A5706F53086}" id="{96CA2722-8D88-4053-AEAE-25814A86E827}">
    <text xml:space="preserve">Recomendaría que el indicador hiciera referencia al producto terminado
</text>
  </threadedComment>
  <threadedComment ref="I7" dT="2024-04-16T14:48:14.40" personId="{3C8EDB32-B9E7-43F6-ADEB-0A5706F53086}" id="{BC311298-0A6C-4CF1-B5DF-216DB238F7F3}">
    <text>Puede ser indicador de plan de acción dado que solo se espera desarrollarlo en 2024 (según metas)</text>
  </threadedComment>
  <threadedComment ref="K7" dT="2024-04-10T13:42:32.76" personId="{3C8EDB32-B9E7-43F6-ADEB-0A5706F53086}" id="{627FA928-D2A1-4CC9-A417-E76AEF3E0D13}">
    <text>Recomendaría que el indicador hiciera referencia al producto terminado</text>
  </threadedComment>
  <threadedComment ref="K8" dT="2024-04-10T13:42:52.80" personId="{3C8EDB32-B9E7-43F6-ADEB-0A5706F53086}" id="{58AF73CF-2E37-4117-8ACC-8CAE4A7D3A3F}">
    <text>Recomendaría que el indicador hiciera referencia al producto terminado</text>
  </threadedComment>
  <threadedComment ref="K9" dT="2024-04-10T13:43:19.60" personId="{3C8EDB32-B9E7-43F6-ADEB-0A5706F53086}" id="{4F4FC24C-C96E-4B12-BB74-E46FDA4FD3A3}">
    <text xml:space="preserve">Recomendaría que el indicador hiciera referencia al producto terminado
</text>
  </threadedComment>
  <threadedComment ref="K13" dT="2024-04-10T15:41:17.75" personId="{3C8EDB32-B9E7-43F6-ADEB-0A5706F53086}" id="{59FEEBFE-221E-4FB9-BA31-4DD88BCB3947}">
    <text>Dado que solo tiene metas 2024, podría ser PAA?</text>
  </threadedComment>
  <threadedComment ref="K14" dT="2024-04-10T15:41:42.49" personId="{3C8EDB32-B9E7-43F6-ADEB-0A5706F53086}" id="{FE6C2117-3E8E-401C-93C7-13D0817FD0CC}">
    <text>Se podría desagregar en hitos y su ponderación</text>
  </threadedComment>
  <threadedComment ref="K15" dT="2024-04-10T15:41:59.33" personId="{3C8EDB32-B9E7-43F6-ADEB-0A5706F53086}" id="{1E14E5E7-B068-4FC4-AEFD-D64534E60418}">
    <text>Puede ser PAA</text>
  </threadedComment>
  <threadedComment ref="K16" dT="2024-04-10T15:42:11.78" personId="{3C8EDB32-B9E7-43F6-ADEB-0A5706F53086}" id="{140222BA-418E-4E6B-8CED-DF1107C34FD9}">
    <text xml:space="preserve">Puede ser PAA
</text>
  </threadedComment>
  <threadedComment ref="K17" dT="2024-04-10T15:42:20.20" personId="{3C8EDB32-B9E7-43F6-ADEB-0A5706F53086}" id="{97B0915A-05C3-49E6-8D08-46989D3E605C}">
    <text xml:space="preserve">Puede ser PAA
</text>
  </threadedComment>
  <threadedComment ref="K18" dT="2024-04-10T15:42:30.63" personId="{3C8EDB32-B9E7-43F6-ADEB-0A5706F53086}" id="{EF0955D3-BB63-46F0-ACFF-6638AA592A2F}">
    <text xml:space="preserve">Puede ser PAA
</text>
  </threadedComment>
  <threadedComment ref="K20" dT="2024-04-10T15:42:38.74" personId="{3C8EDB32-B9E7-43F6-ADEB-0A5706F53086}" id="{2C804577-03D6-4B6A-BE46-D9425DA80B20}">
    <text xml:space="preserve">Puede ser PAA
</text>
  </threadedComment>
  <threadedComment ref="K24" dT="2024-04-10T15:43:32.35" personId="{3C8EDB32-B9E7-43F6-ADEB-0A5706F53086}" id="{4D0EA3F5-F84A-4231-AAF0-E4269FF3B404}">
    <text>Se pueden incluir los hitos y ponderarlos</text>
  </threadedComment>
  <threadedComment ref="K25" dT="2024-04-10T15:37:27.63" personId="{3C8EDB32-B9E7-43F6-ADEB-0A5706F53086}" id="{C467B02F-F955-4578-B5A2-CDDDB41A18B0}">
    <text>Las metas anualizadas podrían tener avances en los demás trimestres?</text>
  </threadedComment>
  <threadedComment ref="K26" dT="2024-04-10T15:37:56.04" personId="{3C8EDB32-B9E7-43F6-ADEB-0A5706F53086}" id="{F8B61119-D8DD-44B6-B088-5259591863AA}">
    <text>Si solo se tiene meta para 2024, sería un indicador de PAA?</text>
  </threadedComment>
  <threadedComment ref="K27" dT="2024-04-10T15:38:15.84" personId="{3C8EDB32-B9E7-43F6-ADEB-0A5706F53086}" id="{2EE27BFC-9039-45DA-A529-C10AB727F654}">
    <text xml:space="preserve">Si solo se tiene meta para 2024, sería un indicador de PAA?
</text>
  </threadedComment>
  <threadedComment ref="M29" dT="2024-04-10T13:41:27.38" personId="{3C8EDB32-B9E7-43F6-ADEB-0A5706F53086}" id="{61A9F8F3-5FD1-46F0-A71D-FD9A5F02DEED}">
    <text>En los hitos del indicador, se debería indicar cuáles son esas actividades y su ponderación</text>
  </threadedComment>
  <threadedComment ref="M29" dT="2024-04-10T15:39:23.21" personId="{3C8EDB32-B9E7-43F6-ADEB-0A5706F53086}" id="{963423B5-3FB4-4BF4-A750-2238671F7916}" parentId="{61A9F8F3-5FD1-46F0-A71D-FD9A5F02DEED}">
    <text xml:space="preserve">La meta podría ser 100%, porque así como está expresada, el indicador sería más de producto </text>
  </threadedComment>
  <threadedComment ref="K31" dT="2024-04-10T15:40:44.58" personId="{3C8EDB32-B9E7-43F6-ADEB-0A5706F53086}" id="{2BFD9FCF-5CFF-4DD5-B2D4-47A22E96ECF9}">
    <text>¿Esta sería la meta más importante del cuatrienio?</text>
  </threadedComment>
  <threadedComment ref="M31" dT="2024-04-10T13:41:27.38" personId="{3C8EDB32-B9E7-43F6-ADEB-0A5706F53086}" id="{FD00204C-229D-4300-8D62-07F3656C6468}">
    <text>En los hitos del indicador, se debería indicar cuáles son esas actividades y su ponderación</text>
  </threadedComment>
  <threadedComment ref="K32" dT="2024-04-10T15:40:13.58" personId="{3C8EDB32-B9E7-43F6-ADEB-0A5706F53086}" id="{1B65B175-5142-4F09-ADB8-A40B3370D98B}">
    <text>¿Esta sería la meta más importante de la prioridad?</text>
  </threadedComment>
  <threadedComment ref="I34" dT="2024-04-10T15:34:12.68" personId="{3C8EDB32-B9E7-43F6-ADEB-0A5706F53086}" id="{AB700513-D66B-42D8-8E7B-DD1B0553B3F7}">
    <text>¿La gran meta del cuatrienio es generar la reglamentación en este tema?</text>
  </threadedComment>
  <threadedComment ref="K34" dT="2024-04-10T13:33:55.15" personId="{3C8EDB32-B9E7-43F6-ADEB-0A5706F53086}" id="{70E973DB-F26C-4A60-B3E4-3C7B5205E71D}">
    <text>Número de documentos elaborados para la reglamentación xxx</text>
  </threadedComment>
  <threadedComment ref="K40" dT="2024-04-10T15:35:40.50" personId="{3C8EDB32-B9E7-43F6-ADEB-0A5706F53086}" id="{D7187CD5-A294-4304-89AF-B10D332D824F}">
    <text>Dado que no se tienen claras las metas de los otros años, se debería modificar el indicador</text>
  </threadedComment>
  <threadedComment ref="N40" dT="2024-04-10T13:36:11.60" personId="{3C8EDB32-B9E7-43F6-ADEB-0A5706F53086}" id="{9D73875D-12C7-4679-8CDC-4E90541D3291}">
    <text>Dado que la meta es solo para 2024, podría ser parte del PAA y no del PES</text>
  </threadedComment>
  <threadedComment ref="K41" dT="2024-04-10T15:35:50.70" personId="{3C8EDB32-B9E7-43F6-ADEB-0A5706F53086}" id="{E87326BC-6FFE-41F4-84EF-AB692761802E}">
    <text>Dado que no se tienen claras las metas de los otros años, se debería modificar el indicador</text>
  </threadedComment>
</ThreadedComments>
</file>

<file path=xl/threadedComments/threadedComment2.xml><?xml version="1.0" encoding="utf-8"?>
<ThreadedComments xmlns="http://schemas.microsoft.com/office/spreadsheetml/2018/threadedcomments" xmlns:x="http://schemas.openxmlformats.org/spreadsheetml/2006/main">
  <threadedComment ref="AM18" dT="2026-02-06T17:40:31.09" personId="{8562C372-F22C-2E46-9739-1EC5BDE2E64B}" id="{D1D7B096-E393-4149-945E-7474A266493D}">
    <text>Según el reporte enviado por Anllela el avance cuantitativo esta en un 90%</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lrojas@minenergia.gov.co" TargetMode="External"/><Relationship Id="rId13" Type="http://schemas.openxmlformats.org/officeDocument/2006/relationships/hyperlink" Target="mailto:ojtrujillo@minenergia.gov.co" TargetMode="External"/><Relationship Id="rId18" Type="http://schemas.openxmlformats.org/officeDocument/2006/relationships/hyperlink" Target="mailto:iangulo@minenergia.gov.co" TargetMode="External"/><Relationship Id="rId26" Type="http://schemas.openxmlformats.org/officeDocument/2006/relationships/comments" Target="../comments1.xml"/><Relationship Id="rId3" Type="http://schemas.openxmlformats.org/officeDocument/2006/relationships/hyperlink" Target="mailto:jglondono@minenergia.gov.co" TargetMode="External"/><Relationship Id="rId21" Type="http://schemas.openxmlformats.org/officeDocument/2006/relationships/hyperlink" Target="mailto:jmrodriguezc@minenergia.gov.co" TargetMode="External"/><Relationship Id="rId7" Type="http://schemas.openxmlformats.org/officeDocument/2006/relationships/hyperlink" Target="mailto:lrojas@minenergia.gov.co" TargetMode="External"/><Relationship Id="rId12" Type="http://schemas.openxmlformats.org/officeDocument/2006/relationships/hyperlink" Target="mailto:ojtrujillo@minenergia.gov.co" TargetMode="External"/><Relationship Id="rId17" Type="http://schemas.openxmlformats.org/officeDocument/2006/relationships/hyperlink" Target="mailto:ijamaya@minenergia.gov.co" TargetMode="External"/><Relationship Id="rId25" Type="http://schemas.openxmlformats.org/officeDocument/2006/relationships/table" Target="../tables/table1.xml"/><Relationship Id="rId2" Type="http://schemas.openxmlformats.org/officeDocument/2006/relationships/hyperlink" Target="mailto:imontenegro@minenergia.gov.co" TargetMode="External"/><Relationship Id="rId16" Type="http://schemas.openxmlformats.org/officeDocument/2006/relationships/hyperlink" Target="mailto:lbfranco@minenergia.gov.co" TargetMode="External"/><Relationship Id="rId20" Type="http://schemas.openxmlformats.org/officeDocument/2006/relationships/hyperlink" Target="mailto:facorral@minenergia.gov.co" TargetMode="External"/><Relationship Id="rId1" Type="http://schemas.openxmlformats.org/officeDocument/2006/relationships/hyperlink" Target="mailto:jariasg@minenergia.gov.co" TargetMode="External"/><Relationship Id="rId6" Type="http://schemas.openxmlformats.org/officeDocument/2006/relationships/hyperlink" Target="mailto:facorral@minenergia.gov.co" TargetMode="External"/><Relationship Id="rId11" Type="http://schemas.openxmlformats.org/officeDocument/2006/relationships/hyperlink" Target="mailto:lrojas@minenergia.gov.co" TargetMode="External"/><Relationship Id="rId24" Type="http://schemas.openxmlformats.org/officeDocument/2006/relationships/vmlDrawing" Target="../drawings/vmlDrawing1.vml"/><Relationship Id="rId5" Type="http://schemas.openxmlformats.org/officeDocument/2006/relationships/hyperlink" Target="mailto:jmrodriguezc@minenergia.gov.co" TargetMode="External"/><Relationship Id="rId15" Type="http://schemas.openxmlformats.org/officeDocument/2006/relationships/hyperlink" Target="mailto:jczapata@minenergia.gov.co" TargetMode="External"/><Relationship Id="rId23" Type="http://schemas.openxmlformats.org/officeDocument/2006/relationships/printerSettings" Target="../printerSettings/printerSettings1.bin"/><Relationship Id="rId10" Type="http://schemas.openxmlformats.org/officeDocument/2006/relationships/hyperlink" Target="mailto:lrojas@minenergia.gov.co" TargetMode="External"/><Relationship Id="rId19" Type="http://schemas.openxmlformats.org/officeDocument/2006/relationships/hyperlink" Target="mailto:imontenegro@minenergia.gov.co" TargetMode="External"/><Relationship Id="rId4" Type="http://schemas.openxmlformats.org/officeDocument/2006/relationships/hyperlink" Target="mailto:jglondono@minenergia.gov.co" TargetMode="External"/><Relationship Id="rId9" Type="http://schemas.openxmlformats.org/officeDocument/2006/relationships/hyperlink" Target="mailto:lrojas@minenergia.gov.co" TargetMode="External"/><Relationship Id="rId14" Type="http://schemas.openxmlformats.org/officeDocument/2006/relationships/hyperlink" Target="mailto:jcbedoya@minenergia.gov.co" TargetMode="External"/><Relationship Id="rId22" Type="http://schemas.openxmlformats.org/officeDocument/2006/relationships/hyperlink" Target="mailto:jmrodriguezc@minenergia.gov.co" TargetMode="External"/><Relationship Id="rId27"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F618-2461-48D0-8137-10E936BCBAB4}">
  <dimension ref="A1:AG47"/>
  <sheetViews>
    <sheetView topLeftCell="G1" zoomScale="80" zoomScaleNormal="80" workbookViewId="0">
      <pane ySplit="2" topLeftCell="A28" activePane="bottomLeft" state="frozen"/>
      <selection activeCell="G1" sqref="G1"/>
      <selection pane="bottomLeft" activeCell="G40" sqref="G40"/>
    </sheetView>
  </sheetViews>
  <sheetFormatPr baseColWidth="10" defaultColWidth="10.83203125" defaultRowHeight="13.5" customHeight="1" x14ac:dyDescent="0.2"/>
  <cols>
    <col min="1" max="1" width="10.83203125" style="42"/>
    <col min="2" max="2" width="27.33203125" style="42" customWidth="1"/>
    <col min="3" max="3" width="13.5" style="42" customWidth="1"/>
    <col min="4" max="4" width="16.1640625" style="42" customWidth="1"/>
    <col min="5" max="5" width="36.5" style="42" customWidth="1"/>
    <col min="6" max="6" width="21" style="42" customWidth="1"/>
    <col min="7" max="7" width="53.33203125" style="42" customWidth="1"/>
    <col min="8" max="8" width="17.83203125" style="57" customWidth="1"/>
    <col min="9" max="9" width="37.1640625" style="42" customWidth="1"/>
    <col min="10" max="10" width="12" style="42" customWidth="1"/>
    <col min="11" max="11" width="44.33203125" style="42" customWidth="1"/>
    <col min="12" max="12" width="13.5" style="42" customWidth="1"/>
    <col min="13" max="13" width="18.33203125" style="42" customWidth="1"/>
    <col min="14" max="14" width="12.5" style="42" customWidth="1"/>
    <col min="15" max="15" width="12.83203125" style="42" customWidth="1"/>
    <col min="16" max="16" width="13.6640625" style="42" customWidth="1"/>
    <col min="17" max="17" width="10.83203125" style="42"/>
    <col min="18" max="18" width="16.83203125" style="42" customWidth="1"/>
    <col min="19" max="19" width="20.5" style="42" customWidth="1"/>
    <col min="20" max="20" width="14.83203125" style="42" customWidth="1"/>
    <col min="21" max="21" width="15.6640625" style="42" customWidth="1"/>
    <col min="22" max="22" width="16.6640625" style="42" customWidth="1"/>
    <col min="23" max="23" width="12.33203125" style="42" customWidth="1"/>
    <col min="24" max="24" width="15.5" style="42" customWidth="1"/>
    <col min="25" max="25" width="11.5" style="42" customWidth="1"/>
    <col min="26" max="27" width="10.83203125" style="42"/>
    <col min="28" max="28" width="14.5" style="42" customWidth="1"/>
    <col min="29" max="29" width="15.83203125" style="42" customWidth="1"/>
    <col min="30" max="31" width="10.83203125" style="42"/>
    <col min="32" max="32" width="12.33203125" style="42" customWidth="1"/>
    <col min="33" max="33" width="43.5" style="95" customWidth="1"/>
    <col min="34" max="16384" width="10.83203125" style="42"/>
  </cols>
  <sheetData>
    <row r="1" spans="1:33" ht="14" x14ac:dyDescent="0.2">
      <c r="A1" s="210" t="s">
        <v>0</v>
      </c>
      <c r="B1" s="210"/>
      <c r="C1" s="210"/>
      <c r="D1" s="210"/>
      <c r="E1" s="210"/>
      <c r="F1" s="210"/>
      <c r="G1" s="210"/>
      <c r="H1" s="207" t="s">
        <v>1</v>
      </c>
      <c r="I1" s="208"/>
      <c r="J1" s="208"/>
      <c r="K1" s="208"/>
      <c r="L1" s="208"/>
      <c r="M1" s="208"/>
      <c r="N1" s="208"/>
      <c r="O1" s="208"/>
      <c r="P1" s="208"/>
      <c r="Q1" s="208"/>
      <c r="R1" s="208"/>
      <c r="S1" s="208"/>
      <c r="T1" s="209"/>
      <c r="U1" s="211" t="s">
        <v>2</v>
      </c>
      <c r="V1" s="211"/>
      <c r="W1" s="211"/>
      <c r="X1" s="211"/>
      <c r="Y1" s="210" t="s">
        <v>3</v>
      </c>
      <c r="Z1" s="210"/>
      <c r="AA1" s="210"/>
      <c r="AB1" s="210"/>
      <c r="AC1" s="211" t="s">
        <v>4</v>
      </c>
      <c r="AD1" s="211"/>
      <c r="AE1" s="211"/>
      <c r="AF1" s="211"/>
      <c r="AG1" s="18"/>
    </row>
    <row r="2" spans="1:33" s="40" customFormat="1" ht="45" x14ac:dyDescent="0.2">
      <c r="A2" s="24" t="s">
        <v>5</v>
      </c>
      <c r="B2" s="24" t="s">
        <v>6</v>
      </c>
      <c r="C2" s="24" t="s">
        <v>7</v>
      </c>
      <c r="D2" s="24" t="s">
        <v>8</v>
      </c>
      <c r="E2" s="24" t="s">
        <v>9</v>
      </c>
      <c r="F2" s="24" t="s">
        <v>10</v>
      </c>
      <c r="G2" s="24" t="s">
        <v>11</v>
      </c>
      <c r="H2" s="47" t="s">
        <v>12</v>
      </c>
      <c r="I2" s="24" t="s">
        <v>13</v>
      </c>
      <c r="J2" s="38" t="s">
        <v>14</v>
      </c>
      <c r="K2" s="24" t="s">
        <v>15</v>
      </c>
      <c r="L2" s="24" t="s">
        <v>16</v>
      </c>
      <c r="M2" s="24" t="s">
        <v>17</v>
      </c>
      <c r="N2" s="48" t="s">
        <v>18</v>
      </c>
      <c r="O2" s="48" t="s">
        <v>19</v>
      </c>
      <c r="P2" s="24" t="s">
        <v>20</v>
      </c>
      <c r="Q2" s="24" t="s">
        <v>21</v>
      </c>
      <c r="R2" s="24" t="s">
        <v>22</v>
      </c>
      <c r="S2" s="24" t="s">
        <v>23</v>
      </c>
      <c r="T2" s="24" t="s">
        <v>24</v>
      </c>
      <c r="U2" s="24" t="s">
        <v>25</v>
      </c>
      <c r="V2" s="24" t="s">
        <v>26</v>
      </c>
      <c r="W2" s="24" t="s">
        <v>27</v>
      </c>
      <c r="X2" s="24" t="s">
        <v>28</v>
      </c>
      <c r="Y2" s="23" t="s">
        <v>29</v>
      </c>
      <c r="Z2" s="23" t="s">
        <v>30</v>
      </c>
      <c r="AA2" s="23" t="s">
        <v>31</v>
      </c>
      <c r="AB2" s="23" t="s">
        <v>32</v>
      </c>
      <c r="AC2" s="23" t="s">
        <v>33</v>
      </c>
      <c r="AD2" s="23" t="s">
        <v>34</v>
      </c>
      <c r="AE2" s="23" t="s">
        <v>35</v>
      </c>
      <c r="AF2" s="23" t="s">
        <v>36</v>
      </c>
      <c r="AG2" s="23" t="s">
        <v>37</v>
      </c>
    </row>
    <row r="3" spans="1:33" ht="111.75" customHeight="1" x14ac:dyDescent="0.2">
      <c r="A3" s="72" t="s">
        <v>38</v>
      </c>
      <c r="B3" s="73" t="s">
        <v>39</v>
      </c>
      <c r="C3" s="73" t="s">
        <v>40</v>
      </c>
      <c r="D3" s="60" t="s">
        <v>41</v>
      </c>
      <c r="E3" s="61" t="s">
        <v>42</v>
      </c>
      <c r="F3" s="62" t="s">
        <v>43</v>
      </c>
      <c r="G3" s="62" t="s">
        <v>44</v>
      </c>
      <c r="H3" s="63" t="s">
        <v>45</v>
      </c>
      <c r="I3" s="62" t="s">
        <v>46</v>
      </c>
      <c r="J3" s="64" t="s">
        <v>47</v>
      </c>
      <c r="K3" s="62" t="s">
        <v>48</v>
      </c>
      <c r="L3" s="64" t="s">
        <v>49</v>
      </c>
      <c r="M3" s="64">
        <v>20000</v>
      </c>
      <c r="N3" s="65">
        <v>760</v>
      </c>
      <c r="O3" s="64">
        <v>6000</v>
      </c>
      <c r="P3" s="70" t="s">
        <v>50</v>
      </c>
      <c r="Q3" s="64" t="s">
        <v>51</v>
      </c>
      <c r="R3" s="66" t="s">
        <v>52</v>
      </c>
      <c r="S3" s="64" t="s">
        <v>53</v>
      </c>
      <c r="T3" s="67" t="s">
        <v>54</v>
      </c>
      <c r="U3" s="68"/>
      <c r="V3" s="68"/>
      <c r="W3" s="69"/>
      <c r="X3" s="69">
        <v>760</v>
      </c>
      <c r="Y3" s="69">
        <v>6000</v>
      </c>
      <c r="Z3" s="69"/>
      <c r="AA3" s="69"/>
      <c r="AB3" s="69"/>
      <c r="AC3" s="69"/>
      <c r="AD3" s="69"/>
      <c r="AE3" s="69"/>
      <c r="AF3" s="69">
        <v>20000</v>
      </c>
      <c r="AG3" s="27" t="s">
        <v>55</v>
      </c>
    </row>
    <row r="4" spans="1:33" ht="161.25" customHeight="1" x14ac:dyDescent="0.2">
      <c r="A4" s="74" t="s">
        <v>38</v>
      </c>
      <c r="B4" s="75" t="s">
        <v>39</v>
      </c>
      <c r="C4" s="75" t="s">
        <v>56</v>
      </c>
      <c r="D4" s="76" t="s">
        <v>41</v>
      </c>
      <c r="E4" s="62" t="s">
        <v>42</v>
      </c>
      <c r="F4" s="62" t="s">
        <v>57</v>
      </c>
      <c r="G4" s="62" t="s">
        <v>58</v>
      </c>
      <c r="H4" s="63" t="s">
        <v>45</v>
      </c>
      <c r="I4" s="62" t="s">
        <v>59</v>
      </c>
      <c r="J4" s="76" t="s">
        <v>47</v>
      </c>
      <c r="K4" s="62"/>
      <c r="L4" s="76" t="s">
        <v>60</v>
      </c>
      <c r="M4" s="77">
        <v>0.2</v>
      </c>
      <c r="N4" s="78">
        <v>0.05</v>
      </c>
      <c r="O4" s="78">
        <v>0.05</v>
      </c>
      <c r="P4" s="77">
        <v>0.1</v>
      </c>
      <c r="Q4" s="64" t="s">
        <v>51</v>
      </c>
      <c r="R4" s="66" t="s">
        <v>52</v>
      </c>
      <c r="S4" s="76" t="s">
        <v>61</v>
      </c>
      <c r="T4" s="67" t="s">
        <v>62</v>
      </c>
      <c r="U4" s="76"/>
      <c r="V4" s="76"/>
      <c r="W4" s="76"/>
      <c r="X4" s="79" t="s">
        <v>50</v>
      </c>
      <c r="Y4" s="80">
        <v>0.05</v>
      </c>
      <c r="Z4" s="80">
        <v>0.1</v>
      </c>
      <c r="AA4" s="80">
        <v>0.2</v>
      </c>
      <c r="AB4" s="79" t="s">
        <v>50</v>
      </c>
      <c r="AC4" s="76"/>
      <c r="AD4" s="76"/>
      <c r="AE4" s="76"/>
      <c r="AF4" s="69" t="s">
        <v>50</v>
      </c>
      <c r="AG4" s="62" t="s">
        <v>63</v>
      </c>
    </row>
    <row r="5" spans="1:33" ht="150" x14ac:dyDescent="0.2">
      <c r="A5" s="72" t="s">
        <v>38</v>
      </c>
      <c r="B5" s="73" t="s">
        <v>64</v>
      </c>
      <c r="C5" s="60" t="s">
        <v>65</v>
      </c>
      <c r="D5" s="60" t="s">
        <v>41</v>
      </c>
      <c r="E5" s="61" t="s">
        <v>42</v>
      </c>
      <c r="F5" s="62" t="s">
        <v>66</v>
      </c>
      <c r="G5" s="62" t="s">
        <v>67</v>
      </c>
      <c r="H5" s="63" t="s">
        <v>45</v>
      </c>
      <c r="I5" s="62" t="s">
        <v>68</v>
      </c>
      <c r="J5" s="64" t="s">
        <v>47</v>
      </c>
      <c r="K5" s="62" t="s">
        <v>69</v>
      </c>
      <c r="L5" s="64" t="s">
        <v>70</v>
      </c>
      <c r="M5" s="64">
        <v>5300</v>
      </c>
      <c r="N5" s="76">
        <v>1900</v>
      </c>
      <c r="O5" s="64">
        <v>2800</v>
      </c>
      <c r="P5" s="64">
        <v>5300</v>
      </c>
      <c r="Q5" s="64" t="s">
        <v>51</v>
      </c>
      <c r="R5" s="66" t="s">
        <v>52</v>
      </c>
      <c r="S5" s="64" t="s">
        <v>71</v>
      </c>
      <c r="T5" s="67" t="s">
        <v>72</v>
      </c>
      <c r="U5" s="64"/>
      <c r="V5" s="64" t="s">
        <v>73</v>
      </c>
      <c r="W5" s="64"/>
      <c r="X5" s="64" t="s">
        <v>74</v>
      </c>
      <c r="Y5" s="64"/>
      <c r="Z5" s="64"/>
      <c r="AA5" s="64"/>
      <c r="AB5" s="64" t="s">
        <v>75</v>
      </c>
      <c r="AC5" s="64"/>
      <c r="AD5" s="64"/>
      <c r="AE5" s="64"/>
      <c r="AF5" s="64" t="s">
        <v>76</v>
      </c>
      <c r="AG5" s="62" t="s">
        <v>77</v>
      </c>
    </row>
    <row r="6" spans="1:33" s="40" customFormat="1" ht="111.75" hidden="1" customHeight="1" x14ac:dyDescent="0.2">
      <c r="A6" s="28" t="s">
        <v>38</v>
      </c>
      <c r="B6" s="29" t="s">
        <v>78</v>
      </c>
      <c r="C6" s="30" t="s">
        <v>79</v>
      </c>
      <c r="D6" s="30" t="s">
        <v>80</v>
      </c>
      <c r="E6" s="30" t="s">
        <v>81</v>
      </c>
      <c r="F6" s="31" t="s">
        <v>82</v>
      </c>
      <c r="G6" s="18" t="s">
        <v>83</v>
      </c>
      <c r="H6" s="41" t="s">
        <v>45</v>
      </c>
      <c r="I6" s="59" t="s">
        <v>84</v>
      </c>
      <c r="J6" s="35" t="s">
        <v>47</v>
      </c>
      <c r="K6" s="58" t="s">
        <v>85</v>
      </c>
      <c r="L6" s="35" t="s">
        <v>60</v>
      </c>
      <c r="M6" s="35">
        <f>+SUM(Tabla1[[#This Row],[META 2024]]+Tabla1[[#This Row],[META 2025]]+Tabla1[[#This Row],[META 2026]])</f>
        <v>0.5</v>
      </c>
      <c r="N6" s="43">
        <v>0.5</v>
      </c>
      <c r="O6" s="35">
        <f>+SUM(Tabla1[[#This Row],[META 2025
MARZO]:[META 2025
DICIEMBRE]])</f>
        <v>0</v>
      </c>
      <c r="P6" s="35">
        <v>0</v>
      </c>
      <c r="Q6" s="35" t="s">
        <v>86</v>
      </c>
      <c r="R6" s="36" t="s">
        <v>52</v>
      </c>
      <c r="S6" s="35" t="s">
        <v>87</v>
      </c>
      <c r="T6" s="39"/>
      <c r="U6" s="17"/>
      <c r="V6" s="37">
        <v>0.5</v>
      </c>
      <c r="W6" s="35"/>
      <c r="X6" s="37">
        <v>0.5</v>
      </c>
      <c r="Y6" s="35"/>
      <c r="Z6" s="35"/>
      <c r="AA6" s="35"/>
      <c r="AB6" s="35"/>
      <c r="AC6" s="35"/>
      <c r="AD6" s="35"/>
      <c r="AE6" s="35"/>
      <c r="AF6" s="35"/>
      <c r="AG6" s="18"/>
    </row>
    <row r="7" spans="1:33" ht="154.5" hidden="1" customHeight="1" x14ac:dyDescent="0.2">
      <c r="A7" s="28" t="s">
        <v>38</v>
      </c>
      <c r="B7" s="29" t="s">
        <v>78</v>
      </c>
      <c r="C7" s="30" t="s">
        <v>79</v>
      </c>
      <c r="D7" s="30" t="s">
        <v>80</v>
      </c>
      <c r="E7" s="30" t="s">
        <v>81</v>
      </c>
      <c r="F7" s="30" t="s">
        <v>82</v>
      </c>
      <c r="G7" s="18" t="s">
        <v>83</v>
      </c>
      <c r="H7" s="41" t="s">
        <v>45</v>
      </c>
      <c r="I7" s="18" t="s">
        <v>88</v>
      </c>
      <c r="J7" s="35" t="s">
        <v>89</v>
      </c>
      <c r="K7" s="18" t="s">
        <v>90</v>
      </c>
      <c r="L7" s="35" t="s">
        <v>60</v>
      </c>
      <c r="M7" s="37">
        <v>1</v>
      </c>
      <c r="N7" s="43">
        <v>1</v>
      </c>
      <c r="O7" s="35" t="s">
        <v>91</v>
      </c>
      <c r="P7" s="35" t="s">
        <v>91</v>
      </c>
      <c r="Q7" s="35" t="s">
        <v>86</v>
      </c>
      <c r="R7" s="36" t="s">
        <v>92</v>
      </c>
      <c r="S7" s="35" t="s">
        <v>87</v>
      </c>
      <c r="T7" s="55"/>
      <c r="U7" s="17"/>
      <c r="V7" s="17"/>
      <c r="W7" s="17"/>
      <c r="X7" s="37">
        <v>1</v>
      </c>
      <c r="Y7" s="17"/>
      <c r="Z7" s="17"/>
      <c r="AA7" s="17"/>
      <c r="AB7" s="17"/>
      <c r="AC7" s="17"/>
      <c r="AD7" s="17"/>
      <c r="AE7" s="17"/>
      <c r="AF7" s="17"/>
      <c r="AG7" s="18"/>
    </row>
    <row r="8" spans="1:33" ht="112.5" hidden="1" customHeight="1" x14ac:dyDescent="0.2">
      <c r="A8" s="28" t="s">
        <v>38</v>
      </c>
      <c r="B8" s="29" t="s">
        <v>78</v>
      </c>
      <c r="C8" s="30" t="s">
        <v>79</v>
      </c>
      <c r="D8" s="30" t="s">
        <v>80</v>
      </c>
      <c r="E8" s="30" t="s">
        <v>81</v>
      </c>
      <c r="F8" s="31" t="s">
        <v>82</v>
      </c>
      <c r="G8" s="18" t="s">
        <v>83</v>
      </c>
      <c r="H8" s="41" t="s">
        <v>93</v>
      </c>
      <c r="I8" s="18" t="s">
        <v>94</v>
      </c>
      <c r="J8" s="35" t="s">
        <v>89</v>
      </c>
      <c r="K8" s="41" t="s">
        <v>95</v>
      </c>
      <c r="L8" s="35" t="s">
        <v>60</v>
      </c>
      <c r="M8" s="35">
        <f>+SUM(Tabla1[[#This Row],[META 2024]]+Tabla1[[#This Row],[META 2025]]+Tabla1[[#This Row],[META 2026]])</f>
        <v>1</v>
      </c>
      <c r="N8" s="43">
        <v>0.5</v>
      </c>
      <c r="O8" s="37">
        <v>0.5</v>
      </c>
      <c r="P8" s="35">
        <f>+SUM(Tabla1[[#This Row],[META 2026
MARZO]:[META 2026
DICIEMBRE]])</f>
        <v>0</v>
      </c>
      <c r="Q8" s="35" t="s">
        <v>86</v>
      </c>
      <c r="R8" s="36" t="s">
        <v>92</v>
      </c>
      <c r="S8" s="35" t="s">
        <v>87</v>
      </c>
      <c r="T8" s="55"/>
      <c r="U8" s="17"/>
      <c r="V8" s="17"/>
      <c r="W8" s="17"/>
      <c r="X8" s="37">
        <v>0.5</v>
      </c>
      <c r="Y8" s="17"/>
      <c r="Z8" s="17"/>
      <c r="AA8" s="17"/>
      <c r="AB8" s="17"/>
      <c r="AC8" s="17"/>
      <c r="AD8" s="17"/>
      <c r="AE8" s="17"/>
      <c r="AF8" s="17"/>
      <c r="AG8" s="18"/>
    </row>
    <row r="9" spans="1:33" ht="80.25" hidden="1" customHeight="1" x14ac:dyDescent="0.2">
      <c r="A9" s="28" t="s">
        <v>38</v>
      </c>
      <c r="B9" s="29" t="s">
        <v>78</v>
      </c>
      <c r="C9" s="30" t="s">
        <v>79</v>
      </c>
      <c r="D9" s="30" t="s">
        <v>80</v>
      </c>
      <c r="E9" s="30" t="s">
        <v>81</v>
      </c>
      <c r="F9" s="30" t="s">
        <v>82</v>
      </c>
      <c r="G9" s="18" t="s">
        <v>83</v>
      </c>
      <c r="H9" s="41" t="s">
        <v>96</v>
      </c>
      <c r="I9" s="18" t="s">
        <v>97</v>
      </c>
      <c r="J9" s="35" t="s">
        <v>89</v>
      </c>
      <c r="K9" s="50" t="s">
        <v>98</v>
      </c>
      <c r="L9" s="35" t="s">
        <v>49</v>
      </c>
      <c r="M9" s="37">
        <v>1</v>
      </c>
      <c r="N9" s="43">
        <v>1</v>
      </c>
      <c r="O9" s="37">
        <v>1</v>
      </c>
      <c r="P9" s="37">
        <v>1</v>
      </c>
      <c r="Q9" s="35" t="s">
        <v>86</v>
      </c>
      <c r="R9" s="36" t="s">
        <v>92</v>
      </c>
      <c r="S9" s="35" t="s">
        <v>87</v>
      </c>
      <c r="T9" s="55"/>
      <c r="U9" s="17"/>
      <c r="V9" s="17"/>
      <c r="W9" s="17"/>
      <c r="X9" s="35">
        <v>1</v>
      </c>
      <c r="Y9" s="17"/>
      <c r="Z9" s="17"/>
      <c r="AA9" s="17"/>
      <c r="AB9" s="17"/>
      <c r="AC9" s="17"/>
      <c r="AD9" s="17"/>
      <c r="AE9" s="17"/>
      <c r="AF9" s="17"/>
      <c r="AG9" s="18"/>
    </row>
    <row r="10" spans="1:33" ht="42.75" hidden="1" customHeight="1" x14ac:dyDescent="0.2">
      <c r="A10" s="32" t="s">
        <v>38</v>
      </c>
      <c r="B10" s="56" t="s">
        <v>64</v>
      </c>
      <c r="C10" s="32" t="s">
        <v>65</v>
      </c>
      <c r="D10" s="33" t="s">
        <v>80</v>
      </c>
      <c r="E10" s="33" t="s">
        <v>81</v>
      </c>
      <c r="F10" s="34" t="s">
        <v>99</v>
      </c>
      <c r="G10" s="21"/>
      <c r="H10" s="41"/>
      <c r="I10" s="18"/>
      <c r="J10" s="17"/>
      <c r="K10" s="17"/>
      <c r="L10" s="17"/>
      <c r="M10" s="17">
        <f>+SUM(Tabla1[[#This Row],[META 2024]]+Tabla1[[#This Row],[META 2025]]+Tabla1[[#This Row],[META 2026]])</f>
        <v>0</v>
      </c>
      <c r="N10" s="17">
        <f>+SUM(Tabla1[[#This Row],[META 2024 
MARZO]:[META 2024
DICIEMBRE]])</f>
        <v>0</v>
      </c>
      <c r="O10" s="17">
        <f>+SUM(Tabla1[[#This Row],[META 2025
MARZO]:[META 2025
DICIEMBRE]])</f>
        <v>0</v>
      </c>
      <c r="P10" s="17">
        <f>+SUM(Tabla1[[#This Row],[META 2026
MARZO]:[META 2026
DICIEMBRE]])</f>
        <v>0</v>
      </c>
      <c r="Q10" s="17"/>
      <c r="R10" s="17"/>
      <c r="S10" s="17"/>
      <c r="T10" s="55"/>
      <c r="U10" s="17"/>
      <c r="V10" s="17"/>
      <c r="W10" s="17"/>
      <c r="X10" s="17"/>
      <c r="Y10" s="17"/>
      <c r="Z10" s="17"/>
      <c r="AA10" s="17"/>
      <c r="AB10" s="17"/>
      <c r="AC10" s="17"/>
      <c r="AD10" s="17"/>
      <c r="AE10" s="17"/>
      <c r="AF10" s="17"/>
      <c r="AG10" s="18"/>
    </row>
    <row r="11" spans="1:33" s="81" customFormat="1" ht="42.75" customHeight="1" x14ac:dyDescent="0.2">
      <c r="A11" s="82" t="s">
        <v>38</v>
      </c>
      <c r="B11" s="83" t="s">
        <v>100</v>
      </c>
      <c r="C11" s="83" t="s">
        <v>79</v>
      </c>
      <c r="D11" s="83" t="s">
        <v>80</v>
      </c>
      <c r="E11" s="83" t="s">
        <v>81</v>
      </c>
      <c r="F11" s="83" t="s">
        <v>101</v>
      </c>
      <c r="G11" s="84" t="s">
        <v>102</v>
      </c>
      <c r="H11" s="84" t="s">
        <v>96</v>
      </c>
      <c r="I11" s="84" t="s">
        <v>103</v>
      </c>
      <c r="J11" s="85" t="s">
        <v>47</v>
      </c>
      <c r="K11" s="84" t="s">
        <v>103</v>
      </c>
      <c r="L11" s="85" t="s">
        <v>49</v>
      </c>
      <c r="M11" s="85">
        <v>4</v>
      </c>
      <c r="N11" s="85">
        <v>2</v>
      </c>
      <c r="O11" s="85">
        <v>1</v>
      </c>
      <c r="P11" s="85">
        <v>1</v>
      </c>
      <c r="Q11" s="85" t="s">
        <v>86</v>
      </c>
      <c r="R11" s="84" t="s">
        <v>92</v>
      </c>
      <c r="S11" s="85" t="s">
        <v>87</v>
      </c>
      <c r="T11" s="86" t="s">
        <v>102</v>
      </c>
      <c r="U11" s="87" t="s">
        <v>102</v>
      </c>
      <c r="V11" s="85" t="s">
        <v>102</v>
      </c>
      <c r="W11" s="85" t="s">
        <v>102</v>
      </c>
      <c r="X11" s="85">
        <v>1</v>
      </c>
      <c r="Y11" s="85" t="s">
        <v>102</v>
      </c>
      <c r="Z11" s="85" t="s">
        <v>102</v>
      </c>
      <c r="AA11" s="85" t="s">
        <v>102</v>
      </c>
      <c r="AB11" s="85" t="s">
        <v>102</v>
      </c>
      <c r="AC11" s="85" t="s">
        <v>102</v>
      </c>
      <c r="AD11" s="85" t="s">
        <v>102</v>
      </c>
      <c r="AE11" s="85" t="s">
        <v>102</v>
      </c>
      <c r="AF11" s="85" t="s">
        <v>102</v>
      </c>
      <c r="AG11" s="94" t="s">
        <v>104</v>
      </c>
    </row>
    <row r="12" spans="1:33" s="81" customFormat="1" ht="206.25" customHeight="1" x14ac:dyDescent="0.2">
      <c r="A12" s="82" t="s">
        <v>38</v>
      </c>
      <c r="B12" s="83" t="s">
        <v>100</v>
      </c>
      <c r="C12" s="83" t="s">
        <v>79</v>
      </c>
      <c r="D12" s="83" t="s">
        <v>80</v>
      </c>
      <c r="E12" s="83" t="s">
        <v>81</v>
      </c>
      <c r="F12" s="83" t="s">
        <v>101</v>
      </c>
      <c r="G12" s="88" t="s">
        <v>102</v>
      </c>
      <c r="H12" s="88" t="s">
        <v>93</v>
      </c>
      <c r="I12" s="88" t="s">
        <v>105</v>
      </c>
      <c r="J12" s="89" t="s">
        <v>47</v>
      </c>
      <c r="K12" s="90" t="s">
        <v>106</v>
      </c>
      <c r="L12" s="91" t="s">
        <v>60</v>
      </c>
      <c r="M12" s="92">
        <v>1</v>
      </c>
      <c r="N12" s="92">
        <v>0.15</v>
      </c>
      <c r="O12" s="92">
        <v>0.75</v>
      </c>
      <c r="P12" s="92">
        <v>1</v>
      </c>
      <c r="Q12" s="89" t="s">
        <v>86</v>
      </c>
      <c r="R12" s="88" t="s">
        <v>92</v>
      </c>
      <c r="S12" s="89" t="s">
        <v>87</v>
      </c>
      <c r="T12" s="93" t="s">
        <v>102</v>
      </c>
      <c r="U12" s="91" t="s">
        <v>102</v>
      </c>
      <c r="V12" s="89" t="s">
        <v>102</v>
      </c>
      <c r="W12" s="89" t="s">
        <v>102</v>
      </c>
      <c r="X12" s="89"/>
      <c r="Y12" s="89" t="s">
        <v>102</v>
      </c>
      <c r="Z12" s="89" t="s">
        <v>102</v>
      </c>
      <c r="AA12" s="89" t="s">
        <v>102</v>
      </c>
      <c r="AB12" s="89" t="s">
        <v>102</v>
      </c>
      <c r="AC12" s="89" t="s">
        <v>102</v>
      </c>
      <c r="AD12" s="89" t="s">
        <v>102</v>
      </c>
      <c r="AE12" s="89" t="s">
        <v>102</v>
      </c>
      <c r="AF12" s="89" t="s">
        <v>102</v>
      </c>
      <c r="AG12" s="94" t="s">
        <v>107</v>
      </c>
    </row>
    <row r="13" spans="1:33" ht="128.25" hidden="1" customHeight="1" x14ac:dyDescent="0.2">
      <c r="A13" s="25" t="s">
        <v>108</v>
      </c>
      <c r="B13" s="26" t="s">
        <v>78</v>
      </c>
      <c r="C13" s="27" t="s">
        <v>109</v>
      </c>
      <c r="D13" s="27" t="s">
        <v>110</v>
      </c>
      <c r="E13" s="27" t="s">
        <v>111</v>
      </c>
      <c r="F13" s="27" t="s">
        <v>112</v>
      </c>
      <c r="G13" s="18" t="s">
        <v>113</v>
      </c>
      <c r="H13" s="41" t="s">
        <v>93</v>
      </c>
      <c r="I13" s="18" t="s">
        <v>114</v>
      </c>
      <c r="J13" s="35" t="s">
        <v>47</v>
      </c>
      <c r="K13" s="18" t="s">
        <v>115</v>
      </c>
      <c r="L13" s="35" t="s">
        <v>49</v>
      </c>
      <c r="M13" s="35">
        <v>3</v>
      </c>
      <c r="N13" s="17">
        <v>3</v>
      </c>
      <c r="O13" s="35">
        <f>+SUM(Tabla1[[#This Row],[META 2025
MARZO]:[META 2025
DICIEMBRE]])</f>
        <v>0</v>
      </c>
      <c r="P13" s="35">
        <f>+SUM(Tabla1[[#This Row],[META 2026
MARZO]:[META 2026
DICIEMBRE]])</f>
        <v>0</v>
      </c>
      <c r="Q13" s="35" t="s">
        <v>51</v>
      </c>
      <c r="R13" s="36" t="s">
        <v>92</v>
      </c>
      <c r="S13" s="36" t="s">
        <v>116</v>
      </c>
      <c r="T13" s="55"/>
      <c r="U13" s="17"/>
      <c r="V13" s="35">
        <v>3</v>
      </c>
      <c r="W13" s="17"/>
      <c r="X13" s="17"/>
      <c r="Y13" s="17"/>
      <c r="Z13" s="17"/>
      <c r="AA13" s="17"/>
      <c r="AB13" s="17"/>
      <c r="AC13" s="17"/>
      <c r="AD13" s="17"/>
      <c r="AE13" s="17"/>
      <c r="AF13" s="17"/>
      <c r="AG13" s="18"/>
    </row>
    <row r="14" spans="1:33" ht="107.25" hidden="1" customHeight="1" x14ac:dyDescent="0.2">
      <c r="A14" s="25" t="s">
        <v>108</v>
      </c>
      <c r="B14" s="26" t="s">
        <v>78</v>
      </c>
      <c r="C14" s="27" t="s">
        <v>109</v>
      </c>
      <c r="D14" s="27" t="s">
        <v>110</v>
      </c>
      <c r="E14" s="27" t="s">
        <v>111</v>
      </c>
      <c r="F14" s="27" t="s">
        <v>112</v>
      </c>
      <c r="G14" s="18" t="s">
        <v>113</v>
      </c>
      <c r="H14" s="41" t="s">
        <v>96</v>
      </c>
      <c r="I14" s="18" t="s">
        <v>117</v>
      </c>
      <c r="J14" s="35" t="s">
        <v>47</v>
      </c>
      <c r="K14" s="18" t="s">
        <v>118</v>
      </c>
      <c r="L14" s="35" t="s">
        <v>60</v>
      </c>
      <c r="M14" s="37">
        <v>1</v>
      </c>
      <c r="N14" s="17">
        <f>+SUM(Tabla1[[#This Row],[META 2024 
MARZO]:[META 2024
DICIEMBRE]])</f>
        <v>0</v>
      </c>
      <c r="O14" s="17">
        <f>+SUM(Tabla1[[#This Row],[META 2025
MARZO]:[META 2025
DICIEMBRE]])</f>
        <v>0.5</v>
      </c>
      <c r="P14" s="17">
        <f>+SUM(Tabla1[[#This Row],[META 2026
MARZO]:[META 2026
DICIEMBRE]])</f>
        <v>0.5</v>
      </c>
      <c r="Q14" s="17"/>
      <c r="R14" s="36" t="s">
        <v>92</v>
      </c>
      <c r="S14" s="36" t="s">
        <v>116</v>
      </c>
      <c r="T14" s="55"/>
      <c r="U14" s="17"/>
      <c r="V14" s="17"/>
      <c r="W14" s="17"/>
      <c r="X14" s="17"/>
      <c r="Y14" s="17"/>
      <c r="Z14" s="43">
        <v>0.5</v>
      </c>
      <c r="AA14" s="17"/>
      <c r="AB14" s="17"/>
      <c r="AC14" s="17"/>
      <c r="AD14" s="17"/>
      <c r="AE14" s="17"/>
      <c r="AF14" s="43">
        <v>0.5</v>
      </c>
      <c r="AG14" s="18"/>
    </row>
    <row r="15" spans="1:33" s="46" customFormat="1" ht="129" hidden="1" customHeight="1" x14ac:dyDescent="0.2">
      <c r="A15" s="25" t="s">
        <v>108</v>
      </c>
      <c r="B15" s="26" t="s">
        <v>78</v>
      </c>
      <c r="C15" s="27" t="s">
        <v>109</v>
      </c>
      <c r="D15" s="27" t="s">
        <v>110</v>
      </c>
      <c r="E15" s="27" t="s">
        <v>111</v>
      </c>
      <c r="F15" s="27" t="s">
        <v>112</v>
      </c>
      <c r="G15" s="18" t="s">
        <v>113</v>
      </c>
      <c r="H15" s="41" t="s">
        <v>96</v>
      </c>
      <c r="I15" s="18" t="s">
        <v>119</v>
      </c>
      <c r="J15" s="18" t="s">
        <v>89</v>
      </c>
      <c r="K15" s="18" t="s">
        <v>120</v>
      </c>
      <c r="L15" s="18" t="s">
        <v>49</v>
      </c>
      <c r="M15" s="18" t="s">
        <v>121</v>
      </c>
      <c r="N15" s="18">
        <v>1</v>
      </c>
      <c r="O15" s="18">
        <f>+SUM(Tabla1[[#This Row],[META 2025
MARZO]:[META 2025
DICIEMBRE]])</f>
        <v>0</v>
      </c>
      <c r="P15" s="18">
        <f>+SUM(Tabla1[[#This Row],[META 2026
MARZO]:[META 2026
DICIEMBRE]])</f>
        <v>0</v>
      </c>
      <c r="Q15" s="18" t="s">
        <v>86</v>
      </c>
      <c r="R15" s="18" t="s">
        <v>92</v>
      </c>
      <c r="S15" s="18" t="s">
        <v>116</v>
      </c>
      <c r="T15" s="18"/>
      <c r="U15" s="18"/>
      <c r="V15" s="18">
        <v>1</v>
      </c>
      <c r="W15" s="18"/>
      <c r="X15" s="18"/>
      <c r="Y15" s="18"/>
      <c r="Z15" s="18"/>
      <c r="AA15" s="18"/>
      <c r="AB15" s="18"/>
      <c r="AC15" s="18"/>
      <c r="AD15" s="18"/>
      <c r="AE15" s="18"/>
      <c r="AF15" s="18"/>
      <c r="AG15" s="16"/>
    </row>
    <row r="16" spans="1:33" ht="127.5" hidden="1" customHeight="1" x14ac:dyDescent="0.2">
      <c r="A16" s="25" t="s">
        <v>108</v>
      </c>
      <c r="B16" s="26" t="s">
        <v>78</v>
      </c>
      <c r="C16" s="27" t="s">
        <v>109</v>
      </c>
      <c r="D16" s="27" t="s">
        <v>110</v>
      </c>
      <c r="E16" s="27" t="s">
        <v>111</v>
      </c>
      <c r="F16" s="27" t="s">
        <v>112</v>
      </c>
      <c r="G16" s="18" t="s">
        <v>113</v>
      </c>
      <c r="H16" s="41" t="s">
        <v>96</v>
      </c>
      <c r="I16" s="18" t="s">
        <v>122</v>
      </c>
      <c r="J16" s="35" t="s">
        <v>89</v>
      </c>
      <c r="K16" s="18" t="s">
        <v>123</v>
      </c>
      <c r="L16" s="35" t="s">
        <v>49</v>
      </c>
      <c r="M16" s="35">
        <v>1</v>
      </c>
      <c r="N16" s="17">
        <f>+SUM(Tabla1[[#This Row],[META 2024 
MARZO]:[META 2024
DICIEMBRE]])</f>
        <v>1</v>
      </c>
      <c r="O16" s="35">
        <f>+SUM(Tabla1[[#This Row],[META 2025
MARZO]:[META 2025
DICIEMBRE]])</f>
        <v>0</v>
      </c>
      <c r="P16" s="35">
        <f>+SUM(Tabla1[[#This Row],[META 2026
MARZO]:[META 2026
DICIEMBRE]])</f>
        <v>0</v>
      </c>
      <c r="Q16" s="35" t="s">
        <v>86</v>
      </c>
      <c r="R16" s="39" t="s">
        <v>92</v>
      </c>
      <c r="S16" s="39" t="s">
        <v>116</v>
      </c>
      <c r="T16" s="55"/>
      <c r="U16" s="17"/>
      <c r="V16" s="35">
        <v>1</v>
      </c>
      <c r="W16" s="17"/>
      <c r="X16" s="17"/>
      <c r="Y16" s="17"/>
      <c r="Z16" s="17"/>
      <c r="AA16" s="17"/>
      <c r="AB16" s="17"/>
      <c r="AC16" s="17"/>
      <c r="AD16" s="17"/>
      <c r="AE16" s="17"/>
      <c r="AF16" s="17"/>
      <c r="AG16" s="18"/>
    </row>
    <row r="17" spans="1:33" s="46" customFormat="1" ht="128.25" hidden="1" customHeight="1" x14ac:dyDescent="0.2">
      <c r="A17" s="25" t="s">
        <v>108</v>
      </c>
      <c r="B17" s="26" t="s">
        <v>78</v>
      </c>
      <c r="C17" s="27" t="s">
        <v>109</v>
      </c>
      <c r="D17" s="27" t="s">
        <v>110</v>
      </c>
      <c r="E17" s="27" t="s">
        <v>111</v>
      </c>
      <c r="F17" s="27" t="s">
        <v>112</v>
      </c>
      <c r="G17" s="18" t="s">
        <v>113</v>
      </c>
      <c r="H17" s="41" t="s">
        <v>96</v>
      </c>
      <c r="I17" s="18" t="s">
        <v>124</v>
      </c>
      <c r="J17" s="18" t="s">
        <v>89</v>
      </c>
      <c r="K17" s="18" t="s">
        <v>125</v>
      </c>
      <c r="L17" s="18" t="s">
        <v>49</v>
      </c>
      <c r="M17" s="18">
        <v>1</v>
      </c>
      <c r="N17" s="18">
        <v>1</v>
      </c>
      <c r="O17" s="18">
        <f>+SUM(Tabla1[[#This Row],[META 2025
MARZO]:[META 2025
DICIEMBRE]])</f>
        <v>0</v>
      </c>
      <c r="P17" s="18">
        <f>+SUM(Tabla1[[#This Row],[META 2026
MARZO]:[META 2026
DICIEMBRE]])</f>
        <v>0</v>
      </c>
      <c r="Q17" s="18" t="s">
        <v>86</v>
      </c>
      <c r="R17" s="18" t="s">
        <v>92</v>
      </c>
      <c r="S17" s="18" t="s">
        <v>116</v>
      </c>
      <c r="T17" s="18"/>
      <c r="U17" s="18"/>
      <c r="V17" s="18">
        <v>1</v>
      </c>
      <c r="W17" s="18"/>
      <c r="X17" s="18"/>
      <c r="Y17" s="18"/>
      <c r="Z17" s="18"/>
      <c r="AA17" s="18"/>
      <c r="AB17" s="18"/>
      <c r="AC17" s="18"/>
      <c r="AD17" s="18"/>
      <c r="AE17" s="18"/>
      <c r="AF17" s="18"/>
      <c r="AG17" s="16"/>
    </row>
    <row r="18" spans="1:33" s="46" customFormat="1" ht="129" hidden="1" customHeight="1" x14ac:dyDescent="0.2">
      <c r="A18" s="25" t="s">
        <v>108</v>
      </c>
      <c r="B18" s="26" t="s">
        <v>78</v>
      </c>
      <c r="C18" s="27" t="s">
        <v>109</v>
      </c>
      <c r="D18" s="27" t="s">
        <v>110</v>
      </c>
      <c r="E18" s="27" t="s">
        <v>111</v>
      </c>
      <c r="F18" s="27" t="s">
        <v>112</v>
      </c>
      <c r="G18" s="18" t="s">
        <v>113</v>
      </c>
      <c r="H18" s="41" t="s">
        <v>96</v>
      </c>
      <c r="I18" s="18" t="s">
        <v>126</v>
      </c>
      <c r="J18" s="36" t="s">
        <v>89</v>
      </c>
      <c r="K18" s="18" t="s">
        <v>127</v>
      </c>
      <c r="L18" s="36" t="s">
        <v>60</v>
      </c>
      <c r="M18" s="44">
        <v>1</v>
      </c>
      <c r="N18" s="49">
        <v>1</v>
      </c>
      <c r="O18" s="36">
        <f>+SUM(Tabla1[[#This Row],[META 2025
MARZO]:[META 2025
DICIEMBRE]])</f>
        <v>0</v>
      </c>
      <c r="P18" s="36">
        <f>+SUM(Tabla1[[#This Row],[META 2026
MARZO]:[META 2026
DICIEMBRE]])</f>
        <v>0</v>
      </c>
      <c r="Q18" s="36" t="s">
        <v>51</v>
      </c>
      <c r="R18" s="51" t="s">
        <v>92</v>
      </c>
      <c r="S18" s="39" t="s">
        <v>116</v>
      </c>
      <c r="T18" s="18"/>
      <c r="U18" s="18"/>
      <c r="V18" s="44">
        <v>0.5</v>
      </c>
      <c r="W18" s="18"/>
      <c r="X18" s="44">
        <v>1</v>
      </c>
      <c r="Y18" s="18"/>
      <c r="Z18" s="18"/>
      <c r="AA18" s="18"/>
      <c r="AB18" s="18"/>
      <c r="AC18" s="18"/>
      <c r="AD18" s="18"/>
      <c r="AE18" s="18"/>
      <c r="AF18" s="18"/>
      <c r="AG18" s="16"/>
    </row>
    <row r="19" spans="1:33" s="36" customFormat="1" ht="125.25" hidden="1" customHeight="1" x14ac:dyDescent="0.2">
      <c r="A19" s="18" t="s">
        <v>108</v>
      </c>
      <c r="B19" s="18" t="s">
        <v>78</v>
      </c>
      <c r="C19" s="18" t="s">
        <v>109</v>
      </c>
      <c r="D19" s="18" t="s">
        <v>110</v>
      </c>
      <c r="E19" s="18" t="s">
        <v>111</v>
      </c>
      <c r="F19" s="18" t="s">
        <v>112</v>
      </c>
      <c r="G19" s="18" t="s">
        <v>113</v>
      </c>
      <c r="H19" s="41" t="s">
        <v>93</v>
      </c>
      <c r="I19" s="18" t="s">
        <v>128</v>
      </c>
      <c r="J19" s="36" t="s">
        <v>89</v>
      </c>
      <c r="L19" s="36" t="s">
        <v>60</v>
      </c>
      <c r="M19" s="36">
        <v>1</v>
      </c>
      <c r="N19" s="18">
        <v>1</v>
      </c>
      <c r="O19" s="36">
        <v>1</v>
      </c>
      <c r="P19" s="36">
        <v>1</v>
      </c>
      <c r="Q19" s="36" t="s">
        <v>86</v>
      </c>
      <c r="R19" s="36" t="s">
        <v>92</v>
      </c>
      <c r="S19" s="36" t="s">
        <v>116</v>
      </c>
      <c r="X19" s="44">
        <v>1</v>
      </c>
      <c r="AB19" s="44">
        <v>1</v>
      </c>
      <c r="AF19" s="36" t="s">
        <v>129</v>
      </c>
      <c r="AG19" s="18"/>
    </row>
    <row r="20" spans="1:33" s="46" customFormat="1" ht="125.25" hidden="1" customHeight="1" x14ac:dyDescent="0.2">
      <c r="A20" s="25" t="s">
        <v>108</v>
      </c>
      <c r="B20" s="26" t="s">
        <v>78</v>
      </c>
      <c r="C20" s="27" t="s">
        <v>109</v>
      </c>
      <c r="D20" s="27" t="s">
        <v>110</v>
      </c>
      <c r="E20" s="27" t="s">
        <v>111</v>
      </c>
      <c r="F20" s="27" t="s">
        <v>112</v>
      </c>
      <c r="G20" s="18" t="s">
        <v>113</v>
      </c>
      <c r="H20" s="41" t="s">
        <v>93</v>
      </c>
      <c r="I20" s="18" t="s">
        <v>130</v>
      </c>
      <c r="J20" s="18" t="s">
        <v>89</v>
      </c>
      <c r="K20" s="18" t="s">
        <v>131</v>
      </c>
      <c r="L20" s="18"/>
      <c r="M20" s="36">
        <f>+SUM(Tabla1[[#This Row],[META 2024]]+Tabla1[[#This Row],[META 2025]]+Tabla1[[#This Row],[META 2026]])</f>
        <v>0</v>
      </c>
      <c r="N20" s="18">
        <f>+SUM(Tabla1[[#This Row],[META 2024 
MARZO]:[META 2024
DICIEMBRE]])</f>
        <v>0</v>
      </c>
      <c r="O20" s="36">
        <f>+SUM(Tabla1[[#This Row],[META 2025
MARZO]:[META 2025
DICIEMBRE]])</f>
        <v>0</v>
      </c>
      <c r="P20" s="36">
        <f>+SUM(Tabla1[[#This Row],[META 2026
MARZO]:[META 2026
DICIEMBRE]])</f>
        <v>0</v>
      </c>
      <c r="Q20" s="18"/>
      <c r="R20" s="18"/>
      <c r="S20" s="18"/>
      <c r="T20" s="18"/>
      <c r="U20" s="18"/>
      <c r="V20" s="18"/>
      <c r="W20" s="18"/>
      <c r="X20" s="18"/>
      <c r="Y20" s="18"/>
      <c r="Z20" s="18"/>
      <c r="AA20" s="18"/>
      <c r="AB20" s="18"/>
      <c r="AC20" s="18"/>
      <c r="AD20" s="18"/>
      <c r="AE20" s="18"/>
      <c r="AF20" s="18"/>
      <c r="AG20" s="16"/>
    </row>
    <row r="21" spans="1:33" ht="150.75" customHeight="1" x14ac:dyDescent="0.2">
      <c r="A21" s="107" t="s">
        <v>108</v>
      </c>
      <c r="B21" s="75" t="s">
        <v>78</v>
      </c>
      <c r="C21" s="62" t="s">
        <v>109</v>
      </c>
      <c r="D21" s="62" t="s">
        <v>110</v>
      </c>
      <c r="E21" s="62" t="s">
        <v>111</v>
      </c>
      <c r="F21" s="62" t="s">
        <v>132</v>
      </c>
      <c r="G21" s="62" t="s">
        <v>133</v>
      </c>
      <c r="H21" s="63" t="s">
        <v>93</v>
      </c>
      <c r="I21" s="62" t="s">
        <v>134</v>
      </c>
      <c r="J21" s="76" t="s">
        <v>47</v>
      </c>
      <c r="K21" s="62" t="s">
        <v>134</v>
      </c>
      <c r="L21" s="76" t="s">
        <v>60</v>
      </c>
      <c r="M21" s="108">
        <f>+SUM(Tabla1[[#This Row],[META 2024]]+Tabla1[[#This Row],[META 2025]]+Tabla1[[#This Row],[META 2026]])</f>
        <v>0.99999999999999989</v>
      </c>
      <c r="N21" s="109">
        <v>0.2</v>
      </c>
      <c r="O21" s="109">
        <v>0.7</v>
      </c>
      <c r="P21" s="109">
        <v>0.1</v>
      </c>
      <c r="Q21" s="76" t="s">
        <v>51</v>
      </c>
      <c r="R21" s="76" t="s">
        <v>135</v>
      </c>
      <c r="S21" s="76" t="s">
        <v>136</v>
      </c>
      <c r="T21" s="110" t="s">
        <v>137</v>
      </c>
      <c r="U21" s="76"/>
      <c r="V21" s="76"/>
      <c r="W21" s="76"/>
      <c r="X21" s="109">
        <v>0.3</v>
      </c>
      <c r="Y21" s="76"/>
      <c r="Z21" s="76"/>
      <c r="AA21" s="76"/>
      <c r="AB21" s="109">
        <v>0.7</v>
      </c>
      <c r="AC21" s="76"/>
      <c r="AD21" s="76"/>
      <c r="AE21" s="76"/>
      <c r="AF21" s="76"/>
      <c r="AG21" s="62" t="s">
        <v>138</v>
      </c>
    </row>
    <row r="22" spans="1:33" ht="105" hidden="1" x14ac:dyDescent="0.2">
      <c r="A22" s="21" t="s">
        <v>108</v>
      </c>
      <c r="B22" s="20" t="s">
        <v>78</v>
      </c>
      <c r="C22" s="18" t="s">
        <v>109</v>
      </c>
      <c r="D22" s="18" t="s">
        <v>110</v>
      </c>
      <c r="E22" s="18" t="s">
        <v>111</v>
      </c>
      <c r="F22" s="18" t="s">
        <v>132</v>
      </c>
      <c r="G22" s="18" t="s">
        <v>133</v>
      </c>
      <c r="H22" s="41" t="s">
        <v>93</v>
      </c>
      <c r="I22" s="18" t="s">
        <v>139</v>
      </c>
      <c r="J22" s="17" t="s">
        <v>47</v>
      </c>
      <c r="K22" s="18" t="s">
        <v>139</v>
      </c>
      <c r="L22" s="17" t="s">
        <v>60</v>
      </c>
      <c r="M22" s="53">
        <v>1</v>
      </c>
      <c r="N22" s="53">
        <f>+SUM(Tabla1[[#This Row],[META 2024 
MARZO]:[META 2024
DICIEMBRE]])</f>
        <v>1</v>
      </c>
      <c r="O22" s="53">
        <f>+SUM(Tabla1[[#This Row],[META 2025
MARZO]:[META 2025
DICIEMBRE]])</f>
        <v>1</v>
      </c>
      <c r="P22" s="53">
        <f>+SUM(Tabla1[[#This Row],[META 2026
MARZO]:[META 2026
DICIEMBRE]])</f>
        <v>1</v>
      </c>
      <c r="Q22" s="54" t="s">
        <v>51</v>
      </c>
      <c r="R22" s="17" t="s">
        <v>135</v>
      </c>
      <c r="S22" s="17" t="s">
        <v>136</v>
      </c>
      <c r="T22" s="45" t="s">
        <v>137</v>
      </c>
      <c r="U22" s="17"/>
      <c r="V22" s="43">
        <v>0.5</v>
      </c>
      <c r="W22" s="17"/>
      <c r="X22" s="43">
        <v>0.5</v>
      </c>
      <c r="Y22" s="17"/>
      <c r="Z22" s="43">
        <v>0.5</v>
      </c>
      <c r="AA22" s="17"/>
      <c r="AB22" s="43">
        <v>0.5</v>
      </c>
      <c r="AC22" s="43"/>
      <c r="AD22" s="43">
        <v>0.5</v>
      </c>
      <c r="AE22" s="17"/>
      <c r="AF22" s="43">
        <v>0.5</v>
      </c>
      <c r="AG22" s="18" t="s">
        <v>140</v>
      </c>
    </row>
    <row r="23" spans="1:33" ht="83.25" hidden="1" customHeight="1" x14ac:dyDescent="0.2">
      <c r="A23" s="21" t="s">
        <v>108</v>
      </c>
      <c r="B23" s="20" t="s">
        <v>78</v>
      </c>
      <c r="C23" s="18" t="s">
        <v>141</v>
      </c>
      <c r="D23" s="18" t="s">
        <v>142</v>
      </c>
      <c r="E23" s="18" t="s">
        <v>143</v>
      </c>
      <c r="F23" s="16" t="s">
        <v>144</v>
      </c>
      <c r="G23" s="18" t="s">
        <v>145</v>
      </c>
      <c r="H23" s="41" t="s">
        <v>96</v>
      </c>
      <c r="I23" s="18" t="s">
        <v>146</v>
      </c>
      <c r="J23" s="17" t="s">
        <v>47</v>
      </c>
      <c r="K23" s="18" t="s">
        <v>147</v>
      </c>
      <c r="L23" s="17" t="s">
        <v>49</v>
      </c>
      <c r="M23" s="49">
        <f>+SUM(Tabla1[[#This Row],[META 2024]]+Tabla1[[#This Row],[META 2025]]+Tabla1[[#This Row],[META 2026]])</f>
        <v>1</v>
      </c>
      <c r="N23" s="17">
        <f>+SUM(Tabla1[[#This Row],[META 2024 
MARZO]:[META 2024
DICIEMBRE]])</f>
        <v>1</v>
      </c>
      <c r="O23" s="17">
        <f>+SUM(Tabla1[[#This Row],[META 2025
MARZO]:[META 2025
DICIEMBRE]])</f>
        <v>0</v>
      </c>
      <c r="P23" s="17">
        <f>+SUM(Tabla1[[#This Row],[META 2026
MARZO]:[META 2026
DICIEMBRE]])</f>
        <v>0</v>
      </c>
      <c r="Q23" s="17" t="s">
        <v>86</v>
      </c>
      <c r="R23" s="17" t="s">
        <v>148</v>
      </c>
      <c r="S23" s="18" t="s">
        <v>149</v>
      </c>
      <c r="T23" s="45" t="s">
        <v>150</v>
      </c>
      <c r="U23" s="17"/>
      <c r="V23" s="17"/>
      <c r="W23" s="35">
        <v>1</v>
      </c>
      <c r="X23" s="17"/>
      <c r="Y23" s="17"/>
      <c r="Z23" s="17"/>
      <c r="AA23" s="17"/>
      <c r="AB23" s="17"/>
      <c r="AC23" s="17"/>
      <c r="AD23" s="17"/>
      <c r="AE23" s="17"/>
      <c r="AF23" s="17"/>
      <c r="AG23" s="18"/>
    </row>
    <row r="24" spans="1:33" ht="206.25" customHeight="1" x14ac:dyDescent="0.2">
      <c r="A24" s="107" t="s">
        <v>108</v>
      </c>
      <c r="B24" s="75" t="s">
        <v>78</v>
      </c>
      <c r="C24" s="62" t="s">
        <v>141</v>
      </c>
      <c r="D24" s="62" t="s">
        <v>142</v>
      </c>
      <c r="E24" s="62" t="s">
        <v>143</v>
      </c>
      <c r="F24" s="62" t="s">
        <v>144</v>
      </c>
      <c r="G24" s="62" t="s">
        <v>145</v>
      </c>
      <c r="H24" s="63" t="s">
        <v>96</v>
      </c>
      <c r="I24" s="62" t="s">
        <v>146</v>
      </c>
      <c r="J24" s="76" t="s">
        <v>89</v>
      </c>
      <c r="K24" s="62" t="s">
        <v>151</v>
      </c>
      <c r="L24" s="76" t="s">
        <v>60</v>
      </c>
      <c r="M24" s="108">
        <f>+SUM(Tabla1[[#This Row],[META 2024]]+Tabla1[[#This Row],[META 2025]]+Tabla1[[#This Row],[META 2026]])</f>
        <v>1</v>
      </c>
      <c r="N24" s="76">
        <v>0</v>
      </c>
      <c r="O24" s="109">
        <v>0.5</v>
      </c>
      <c r="P24" s="109">
        <v>0.5</v>
      </c>
      <c r="Q24" s="76" t="s">
        <v>51</v>
      </c>
      <c r="R24" s="76" t="s">
        <v>148</v>
      </c>
      <c r="S24" s="62" t="s">
        <v>149</v>
      </c>
      <c r="T24" s="110" t="s">
        <v>150</v>
      </c>
      <c r="U24" s="76"/>
      <c r="V24" s="76"/>
      <c r="W24" s="76"/>
      <c r="X24" s="76"/>
      <c r="Y24" s="76"/>
      <c r="Z24" s="109">
        <v>0.25</v>
      </c>
      <c r="AA24" s="76"/>
      <c r="AB24" s="109">
        <v>0.25</v>
      </c>
      <c r="AC24" s="76"/>
      <c r="AD24" s="109">
        <v>0.25</v>
      </c>
      <c r="AE24" s="76"/>
      <c r="AF24" s="109">
        <v>0.25</v>
      </c>
      <c r="AG24" s="62" t="s">
        <v>152</v>
      </c>
    </row>
    <row r="25" spans="1:33" ht="119.25" customHeight="1" x14ac:dyDescent="0.2">
      <c r="A25" s="107" t="s">
        <v>108</v>
      </c>
      <c r="B25" s="75" t="s">
        <v>78</v>
      </c>
      <c r="C25" s="62" t="s">
        <v>153</v>
      </c>
      <c r="D25" s="62" t="s">
        <v>142</v>
      </c>
      <c r="E25" s="62" t="s">
        <v>143</v>
      </c>
      <c r="F25" s="62" t="s">
        <v>154</v>
      </c>
      <c r="G25" s="62" t="s">
        <v>155</v>
      </c>
      <c r="H25" s="63" t="s">
        <v>96</v>
      </c>
      <c r="I25" s="62" t="s">
        <v>156</v>
      </c>
      <c r="J25" s="76" t="s">
        <v>47</v>
      </c>
      <c r="K25" s="62" t="s">
        <v>157</v>
      </c>
      <c r="L25" s="76" t="s">
        <v>49</v>
      </c>
      <c r="M25" s="62">
        <f>+SUM(Tabla1[[#This Row],[META 2024]]+Tabla1[[#This Row],[META 2025]]+Tabla1[[#This Row],[META 2026]])</f>
        <v>17</v>
      </c>
      <c r="N25" s="76">
        <v>7</v>
      </c>
      <c r="O25" s="76">
        <v>5</v>
      </c>
      <c r="P25" s="76">
        <v>5</v>
      </c>
      <c r="Q25" s="76" t="s">
        <v>51</v>
      </c>
      <c r="R25" s="76" t="s">
        <v>158</v>
      </c>
      <c r="S25" s="62" t="s">
        <v>159</v>
      </c>
      <c r="T25" s="110" t="s">
        <v>160</v>
      </c>
      <c r="U25" s="76"/>
      <c r="V25" s="76"/>
      <c r="W25" s="76"/>
      <c r="X25" s="76">
        <v>7</v>
      </c>
      <c r="Y25" s="76"/>
      <c r="Z25" s="76"/>
      <c r="AA25" s="76"/>
      <c r="AB25" s="76">
        <v>5</v>
      </c>
      <c r="AC25" s="76"/>
      <c r="AD25" s="76"/>
      <c r="AE25" s="76"/>
      <c r="AF25" s="76">
        <v>5</v>
      </c>
      <c r="AG25" s="62" t="s">
        <v>161</v>
      </c>
    </row>
    <row r="26" spans="1:33" s="46" customFormat="1" ht="119.25" hidden="1" customHeight="1" x14ac:dyDescent="0.2">
      <c r="A26" s="111" t="s">
        <v>108</v>
      </c>
      <c r="B26" s="112" t="s">
        <v>78</v>
      </c>
      <c r="C26" s="16" t="s">
        <v>153</v>
      </c>
      <c r="D26" s="16" t="s">
        <v>142</v>
      </c>
      <c r="E26" s="16" t="s">
        <v>143</v>
      </c>
      <c r="F26" s="16" t="s">
        <v>154</v>
      </c>
      <c r="G26" s="16" t="s">
        <v>155</v>
      </c>
      <c r="H26" s="113" t="s">
        <v>96</v>
      </c>
      <c r="I26" s="16" t="s">
        <v>162</v>
      </c>
      <c r="J26" s="71" t="s">
        <v>89</v>
      </c>
      <c r="K26" s="16" t="s">
        <v>163</v>
      </c>
      <c r="L26" s="71" t="s">
        <v>49</v>
      </c>
      <c r="M26" s="71">
        <f>+SUM(Tabla1[[#This Row],[META 2024]]+Tabla1[[#This Row],[META 2025]]+Tabla1[[#This Row],[META 2026]])</f>
        <v>200</v>
      </c>
      <c r="N26" s="71">
        <f>+SUM(Tabla1[[#This Row],[META 2024 
MARZO]:[META 2024
DICIEMBRE]])</f>
        <v>200</v>
      </c>
      <c r="O26" s="71">
        <f>+SUM(Tabla1[[#This Row],[META 2025
MARZO]:[META 2025
DICIEMBRE]])</f>
        <v>0</v>
      </c>
      <c r="P26" s="71">
        <f>+SUM(Tabla1[[#This Row],[META 2026
MARZO]:[META 2026
DICIEMBRE]])</f>
        <v>0</v>
      </c>
      <c r="Q26" s="71" t="s">
        <v>51</v>
      </c>
      <c r="R26" s="71" t="s">
        <v>158</v>
      </c>
      <c r="S26" s="16" t="s">
        <v>159</v>
      </c>
      <c r="T26" s="114" t="s">
        <v>160</v>
      </c>
      <c r="U26" s="71"/>
      <c r="V26" s="71"/>
      <c r="W26" s="71"/>
      <c r="X26" s="71">
        <v>200</v>
      </c>
      <c r="Y26" s="71"/>
      <c r="Z26" s="71"/>
      <c r="AA26" s="71"/>
      <c r="AB26" s="71"/>
      <c r="AC26" s="71"/>
      <c r="AD26" s="71"/>
      <c r="AE26" s="71"/>
      <c r="AF26" s="71"/>
      <c r="AG26" s="16" t="s">
        <v>164</v>
      </c>
    </row>
    <row r="27" spans="1:33" s="46" customFormat="1" ht="119.25" hidden="1" customHeight="1" x14ac:dyDescent="0.2">
      <c r="A27" s="111" t="s">
        <v>108</v>
      </c>
      <c r="B27" s="112" t="s">
        <v>78</v>
      </c>
      <c r="C27" s="16" t="s">
        <v>153</v>
      </c>
      <c r="D27" s="16" t="s">
        <v>142</v>
      </c>
      <c r="E27" s="16" t="s">
        <v>143</v>
      </c>
      <c r="F27" s="16" t="s">
        <v>154</v>
      </c>
      <c r="G27" s="16" t="s">
        <v>155</v>
      </c>
      <c r="H27" s="113" t="s">
        <v>93</v>
      </c>
      <c r="I27" s="16" t="s">
        <v>165</v>
      </c>
      <c r="J27" s="71" t="s">
        <v>89</v>
      </c>
      <c r="K27" s="16" t="s">
        <v>166</v>
      </c>
      <c r="L27" s="71" t="s">
        <v>49</v>
      </c>
      <c r="M27" s="71">
        <f>+SUM(Tabla1[[#This Row],[META 2024]]+Tabla1[[#This Row],[META 2025]]+Tabla1[[#This Row],[META 2026]])</f>
        <v>2000</v>
      </c>
      <c r="N27" s="71">
        <f>+SUM(Tabla1[[#This Row],[META 2024 
MARZO]:[META 2024
DICIEMBRE]])</f>
        <v>2000</v>
      </c>
      <c r="O27" s="71">
        <f>+SUM(Tabla1[[#This Row],[META 2025
MARZO]:[META 2025
DICIEMBRE]])</f>
        <v>0</v>
      </c>
      <c r="P27" s="71">
        <f>+SUM(Tabla1[[#This Row],[META 2026
MARZO]:[META 2026
DICIEMBRE]])</f>
        <v>0</v>
      </c>
      <c r="Q27" s="71" t="s">
        <v>51</v>
      </c>
      <c r="R27" s="71" t="s">
        <v>158</v>
      </c>
      <c r="S27" s="16" t="s">
        <v>159</v>
      </c>
      <c r="T27" s="114" t="s">
        <v>160</v>
      </c>
      <c r="U27" s="71"/>
      <c r="V27" s="71"/>
      <c r="W27" s="71"/>
      <c r="X27" s="71">
        <v>2000</v>
      </c>
      <c r="Y27" s="71"/>
      <c r="Z27" s="71"/>
      <c r="AA27" s="71"/>
      <c r="AB27" s="71"/>
      <c r="AC27" s="71"/>
      <c r="AD27" s="71"/>
      <c r="AE27" s="71"/>
      <c r="AF27" s="71"/>
      <c r="AG27" s="16" t="s">
        <v>164</v>
      </c>
    </row>
    <row r="28" spans="1:33" ht="119.25" customHeight="1" x14ac:dyDescent="0.2">
      <c r="A28" s="107" t="s">
        <v>108</v>
      </c>
      <c r="B28" s="75" t="s">
        <v>78</v>
      </c>
      <c r="C28" s="62" t="s">
        <v>153</v>
      </c>
      <c r="D28" s="62" t="s">
        <v>142</v>
      </c>
      <c r="E28" s="62" t="s">
        <v>143</v>
      </c>
      <c r="F28" s="62" t="s">
        <v>167</v>
      </c>
      <c r="G28" s="62" t="s">
        <v>168</v>
      </c>
      <c r="H28" s="63" t="s">
        <v>45</v>
      </c>
      <c r="I28" s="66" t="s">
        <v>169</v>
      </c>
      <c r="J28" s="76" t="s">
        <v>47</v>
      </c>
      <c r="K28" s="62" t="s">
        <v>170</v>
      </c>
      <c r="L28" s="76" t="s">
        <v>49</v>
      </c>
      <c r="M28" s="62">
        <f>+SUM(Tabla1[[#This Row],[META 2024]]+Tabla1[[#This Row],[META 2025]]+Tabla1[[#This Row],[META 2026]])</f>
        <v>3</v>
      </c>
      <c r="N28" s="76">
        <v>1</v>
      </c>
      <c r="O28" s="76">
        <v>1</v>
      </c>
      <c r="P28" s="76">
        <v>1</v>
      </c>
      <c r="Q28" s="76" t="s">
        <v>51</v>
      </c>
      <c r="R28" s="76" t="s">
        <v>171</v>
      </c>
      <c r="S28" s="62" t="s">
        <v>172</v>
      </c>
      <c r="T28" s="110" t="s">
        <v>173</v>
      </c>
      <c r="U28" s="76"/>
      <c r="V28" s="76"/>
      <c r="W28" s="109"/>
      <c r="X28" s="76">
        <v>1</v>
      </c>
      <c r="Y28" s="76"/>
      <c r="Z28" s="109"/>
      <c r="AA28" s="76"/>
      <c r="AB28" s="76">
        <v>1</v>
      </c>
      <c r="AC28" s="76"/>
      <c r="AD28" s="76"/>
      <c r="AE28" s="76"/>
      <c r="AF28" s="76">
        <v>1</v>
      </c>
      <c r="AG28" s="62" t="s">
        <v>161</v>
      </c>
    </row>
    <row r="29" spans="1:33" ht="119.25" customHeight="1" x14ac:dyDescent="0.2">
      <c r="A29" s="107" t="s">
        <v>108</v>
      </c>
      <c r="B29" s="75" t="s">
        <v>78</v>
      </c>
      <c r="C29" s="62" t="s">
        <v>153</v>
      </c>
      <c r="D29" s="62" t="s">
        <v>142</v>
      </c>
      <c r="E29" s="62" t="s">
        <v>143</v>
      </c>
      <c r="F29" s="62" t="s">
        <v>167</v>
      </c>
      <c r="G29" s="62" t="s">
        <v>168</v>
      </c>
      <c r="H29" s="63" t="s">
        <v>93</v>
      </c>
      <c r="I29" s="66" t="s">
        <v>174</v>
      </c>
      <c r="J29" s="76" t="s">
        <v>47</v>
      </c>
      <c r="K29" s="66" t="s">
        <v>175</v>
      </c>
      <c r="L29" s="76" t="s">
        <v>49</v>
      </c>
      <c r="M29" s="76">
        <f>+SUM(Tabla1[[#This Row],[META 2024]]+Tabla1[[#This Row],[META 2025]]+Tabla1[[#This Row],[META 2026]])</f>
        <v>3</v>
      </c>
      <c r="N29" s="76">
        <f>+SUM(Tabla1[[#This Row],[META 2024 
MARZO]:[META 2024
DICIEMBRE]])</f>
        <v>1</v>
      </c>
      <c r="O29" s="76">
        <f>+SUM(Tabla1[[#This Row],[META 2025
MARZO]:[META 2025
DICIEMBRE]])</f>
        <v>1</v>
      </c>
      <c r="P29" s="76">
        <f>+SUM(Tabla1[[#This Row],[META 2026
MARZO]:[META 2026
DICIEMBRE]])</f>
        <v>1</v>
      </c>
      <c r="Q29" s="76" t="s">
        <v>51</v>
      </c>
      <c r="R29" s="76" t="s">
        <v>171</v>
      </c>
      <c r="S29" s="62" t="s">
        <v>172</v>
      </c>
      <c r="T29" s="110" t="s">
        <v>173</v>
      </c>
      <c r="U29" s="76"/>
      <c r="V29" s="109">
        <v>0.5</v>
      </c>
      <c r="W29" s="109"/>
      <c r="X29" s="109">
        <v>0.5</v>
      </c>
      <c r="Y29" s="76"/>
      <c r="Z29" s="109">
        <v>0.5</v>
      </c>
      <c r="AA29" s="76"/>
      <c r="AB29" s="109">
        <v>0.5</v>
      </c>
      <c r="AC29" s="76"/>
      <c r="AD29" s="109">
        <v>0.5</v>
      </c>
      <c r="AE29" s="76"/>
      <c r="AF29" s="109">
        <v>0.5</v>
      </c>
      <c r="AG29" s="62" t="s">
        <v>176</v>
      </c>
    </row>
    <row r="30" spans="1:33" ht="120" hidden="1" x14ac:dyDescent="0.2">
      <c r="A30" s="21" t="s">
        <v>177</v>
      </c>
      <c r="B30" s="20" t="s">
        <v>178</v>
      </c>
      <c r="C30" s="18" t="s">
        <v>179</v>
      </c>
      <c r="D30" s="18" t="s">
        <v>180</v>
      </c>
      <c r="E30" s="18" t="s">
        <v>181</v>
      </c>
      <c r="F30" s="16" t="s">
        <v>182</v>
      </c>
      <c r="G30" s="18" t="s">
        <v>183</v>
      </c>
      <c r="H30" s="41" t="s">
        <v>45</v>
      </c>
      <c r="I30" s="36" t="s">
        <v>184</v>
      </c>
      <c r="J30" s="36" t="s">
        <v>184</v>
      </c>
      <c r="K30" s="36" t="s">
        <v>184</v>
      </c>
      <c r="L30" s="36" t="s">
        <v>184</v>
      </c>
      <c r="M30" s="36" t="s">
        <v>184</v>
      </c>
      <c r="N30" s="36" t="s">
        <v>184</v>
      </c>
      <c r="O30" s="36" t="s">
        <v>184</v>
      </c>
      <c r="P30" s="36" t="s">
        <v>184</v>
      </c>
      <c r="Q30" s="36" t="s">
        <v>184</v>
      </c>
      <c r="R30" s="36" t="s">
        <v>184</v>
      </c>
      <c r="S30" s="36" t="s">
        <v>184</v>
      </c>
      <c r="T30" s="36" t="s">
        <v>184</v>
      </c>
      <c r="U30" s="18"/>
      <c r="V30" s="18"/>
      <c r="W30" s="18"/>
      <c r="X30" s="18"/>
      <c r="Y30" s="18"/>
      <c r="Z30" s="18"/>
      <c r="AA30" s="18"/>
      <c r="AB30" s="18"/>
      <c r="AC30" s="18"/>
      <c r="AD30" s="17"/>
      <c r="AE30" s="17"/>
      <c r="AF30" s="17"/>
      <c r="AG30" s="18"/>
    </row>
    <row r="31" spans="1:33" ht="141" customHeight="1" x14ac:dyDescent="0.2">
      <c r="A31" s="107" t="s">
        <v>177</v>
      </c>
      <c r="B31" s="75" t="s">
        <v>78</v>
      </c>
      <c r="C31" s="62" t="s">
        <v>185</v>
      </c>
      <c r="D31" s="62" t="s">
        <v>186</v>
      </c>
      <c r="E31" s="62" t="s">
        <v>187</v>
      </c>
      <c r="F31" s="62" t="s">
        <v>188</v>
      </c>
      <c r="G31" s="62" t="s">
        <v>189</v>
      </c>
      <c r="H31" s="63" t="s">
        <v>93</v>
      </c>
      <c r="I31" s="66" t="s">
        <v>190</v>
      </c>
      <c r="J31" s="62" t="s">
        <v>47</v>
      </c>
      <c r="K31" s="62" t="s">
        <v>191</v>
      </c>
      <c r="L31" s="62" t="s">
        <v>49</v>
      </c>
      <c r="M31" s="76">
        <f>+SUM(Tabla1[[#This Row],[META 2024]]+Tabla1[[#This Row],[META 2025]]+Tabla1[[#This Row],[META 2026]])</f>
        <v>8</v>
      </c>
      <c r="N31" s="62">
        <v>4</v>
      </c>
      <c r="O31" s="62">
        <v>3</v>
      </c>
      <c r="P31" s="62">
        <v>1</v>
      </c>
      <c r="Q31" s="62"/>
      <c r="R31" s="62" t="s">
        <v>192</v>
      </c>
      <c r="S31" s="62" t="s">
        <v>193</v>
      </c>
      <c r="T31" s="110" t="s">
        <v>194</v>
      </c>
      <c r="U31" s="62">
        <v>0</v>
      </c>
      <c r="V31" s="62">
        <v>0</v>
      </c>
      <c r="W31" s="62">
        <v>2</v>
      </c>
      <c r="X31" s="62">
        <v>2</v>
      </c>
      <c r="Y31" s="62">
        <v>0</v>
      </c>
      <c r="Z31" s="62">
        <v>2</v>
      </c>
      <c r="AA31" s="62">
        <v>0</v>
      </c>
      <c r="AB31" s="62">
        <v>1</v>
      </c>
      <c r="AC31" s="62">
        <v>1</v>
      </c>
      <c r="AD31" s="76">
        <v>0</v>
      </c>
      <c r="AE31" s="76">
        <v>0</v>
      </c>
      <c r="AF31" s="76">
        <v>0</v>
      </c>
      <c r="AG31" s="62" t="s">
        <v>161</v>
      </c>
    </row>
    <row r="32" spans="1:33" ht="150" x14ac:dyDescent="0.2">
      <c r="A32" s="107" t="s">
        <v>177</v>
      </c>
      <c r="B32" s="75" t="s">
        <v>78</v>
      </c>
      <c r="C32" s="62" t="s">
        <v>185</v>
      </c>
      <c r="D32" s="62" t="s">
        <v>186</v>
      </c>
      <c r="E32" s="62" t="s">
        <v>187</v>
      </c>
      <c r="F32" s="62" t="s">
        <v>195</v>
      </c>
      <c r="G32" s="62" t="s">
        <v>196</v>
      </c>
      <c r="H32" s="63" t="s">
        <v>45</v>
      </c>
      <c r="I32" s="66" t="s">
        <v>197</v>
      </c>
      <c r="J32" s="62" t="s">
        <v>47</v>
      </c>
      <c r="K32" s="62" t="s">
        <v>198</v>
      </c>
      <c r="L32" s="62" t="s">
        <v>199</v>
      </c>
      <c r="M32" s="66" t="s">
        <v>184</v>
      </c>
      <c r="N32" s="62">
        <v>2</v>
      </c>
      <c r="O32" s="62">
        <f>+SUM(Tabla1[[#This Row],[META 2025
MARZO]:[META 2025
DICIEMBRE]])</f>
        <v>0</v>
      </c>
      <c r="P32" s="62">
        <f>+SUM(Tabla1[[#This Row],[META 2026
MARZO]:[META 2026
DICIEMBRE]])</f>
        <v>0</v>
      </c>
      <c r="Q32" s="76"/>
      <c r="R32" s="62" t="s">
        <v>200</v>
      </c>
      <c r="S32" s="62" t="s">
        <v>201</v>
      </c>
      <c r="T32" s="110" t="s">
        <v>202</v>
      </c>
      <c r="U32" s="76"/>
      <c r="V32" s="76"/>
      <c r="W32" s="76"/>
      <c r="X32" s="76"/>
      <c r="Y32" s="76"/>
      <c r="Z32" s="76"/>
      <c r="AA32" s="76"/>
      <c r="AB32" s="76"/>
      <c r="AC32" s="76"/>
      <c r="AD32" s="76"/>
      <c r="AE32" s="76"/>
      <c r="AF32" s="76"/>
      <c r="AG32" s="62" t="s">
        <v>203</v>
      </c>
    </row>
    <row r="33" spans="1:33" ht="117" customHeight="1" x14ac:dyDescent="0.2">
      <c r="A33" s="115" t="s">
        <v>177</v>
      </c>
      <c r="B33" s="73" t="s">
        <v>78</v>
      </c>
      <c r="C33" s="61" t="s">
        <v>185</v>
      </c>
      <c r="D33" s="61" t="s">
        <v>186</v>
      </c>
      <c r="E33" s="61" t="s">
        <v>187</v>
      </c>
      <c r="F33" s="62" t="s">
        <v>204</v>
      </c>
      <c r="G33" s="62" t="s">
        <v>205</v>
      </c>
      <c r="H33" s="63" t="s">
        <v>93</v>
      </c>
      <c r="I33" s="66" t="s">
        <v>206</v>
      </c>
      <c r="J33" s="62" t="s">
        <v>47</v>
      </c>
      <c r="K33" s="66" t="s">
        <v>207</v>
      </c>
      <c r="L33" s="62" t="s">
        <v>208</v>
      </c>
      <c r="M33" s="66">
        <f>+SUM(Tabla1[[#This Row],[META 2024]]+Tabla1[[#This Row],[META 2025]]+Tabla1[[#This Row],[META 2026]])</f>
        <v>3</v>
      </c>
      <c r="N33" s="64">
        <f>+SUM(Tabla1[[#This Row],[META 2024 
MARZO]:[META 2024
DICIEMBRE]])</f>
        <v>0</v>
      </c>
      <c r="O33" s="64">
        <v>2</v>
      </c>
      <c r="P33" s="64">
        <v>1</v>
      </c>
      <c r="Q33" s="76"/>
      <c r="R33" s="62" t="s">
        <v>209</v>
      </c>
      <c r="S33" s="62" t="s">
        <v>210</v>
      </c>
      <c r="T33" s="110" t="s">
        <v>211</v>
      </c>
      <c r="U33" s="76"/>
      <c r="V33" s="76"/>
      <c r="W33" s="76"/>
      <c r="X33" s="76"/>
      <c r="Y33" s="76"/>
      <c r="Z33" s="76"/>
      <c r="AA33" s="76"/>
      <c r="AB33" s="76"/>
      <c r="AC33" s="76"/>
      <c r="AD33" s="76"/>
      <c r="AE33" s="76"/>
      <c r="AF33" s="76"/>
      <c r="AG33" s="62" t="s">
        <v>212</v>
      </c>
    </row>
    <row r="34" spans="1:33" ht="240" x14ac:dyDescent="0.2">
      <c r="A34" s="107" t="s">
        <v>177</v>
      </c>
      <c r="B34" s="75" t="s">
        <v>78</v>
      </c>
      <c r="C34" s="62" t="s">
        <v>185</v>
      </c>
      <c r="D34" s="62" t="s">
        <v>186</v>
      </c>
      <c r="E34" s="62" t="s">
        <v>187</v>
      </c>
      <c r="F34" s="62" t="s">
        <v>213</v>
      </c>
      <c r="G34" s="62" t="s">
        <v>214</v>
      </c>
      <c r="H34" s="63" t="s">
        <v>96</v>
      </c>
      <c r="I34" s="66" t="s">
        <v>215</v>
      </c>
      <c r="J34" s="62" t="s">
        <v>47</v>
      </c>
      <c r="K34" s="62" t="s">
        <v>216</v>
      </c>
      <c r="L34" s="62" t="s">
        <v>217</v>
      </c>
      <c r="M34" s="66">
        <v>6</v>
      </c>
      <c r="N34" s="76">
        <f>+SUM(Tabla1[[#This Row],[META 2024 
MARZO]:[META 2024
DICIEMBRE]])</f>
        <v>0</v>
      </c>
      <c r="O34" s="66">
        <v>3</v>
      </c>
      <c r="P34" s="66">
        <v>3</v>
      </c>
      <c r="Q34" s="76"/>
      <c r="R34" s="62" t="s">
        <v>218</v>
      </c>
      <c r="S34" s="62" t="s">
        <v>219</v>
      </c>
      <c r="T34" s="110" t="s">
        <v>220</v>
      </c>
      <c r="U34" s="76"/>
      <c r="V34" s="76"/>
      <c r="W34" s="76"/>
      <c r="X34" s="76"/>
      <c r="Y34" s="76"/>
      <c r="Z34" s="76"/>
      <c r="AA34" s="76"/>
      <c r="AB34" s="76"/>
      <c r="AC34" s="76"/>
      <c r="AD34" s="76"/>
      <c r="AE34" s="76"/>
      <c r="AF34" s="76"/>
      <c r="AG34" s="62" t="s">
        <v>221</v>
      </c>
    </row>
    <row r="35" spans="1:33" ht="75" hidden="1" x14ac:dyDescent="0.2">
      <c r="A35" s="22" t="s">
        <v>222</v>
      </c>
      <c r="B35" s="19" t="s">
        <v>223</v>
      </c>
      <c r="C35" s="15" t="s">
        <v>224</v>
      </c>
      <c r="D35" s="15" t="s">
        <v>225</v>
      </c>
      <c r="E35" s="15" t="s">
        <v>226</v>
      </c>
      <c r="F35" s="16" t="s">
        <v>227</v>
      </c>
      <c r="G35" s="18"/>
      <c r="H35" s="41"/>
      <c r="I35" s="18"/>
      <c r="J35" s="17"/>
      <c r="K35" s="17"/>
      <c r="L35" s="17"/>
      <c r="M35" s="17">
        <f>+SUM(Tabla1[[#This Row],[META 2024]]+Tabla1[[#This Row],[META 2025]]+Tabla1[[#This Row],[META 2026]])</f>
        <v>0</v>
      </c>
      <c r="N35" s="17">
        <f>+SUM(Tabla1[[#This Row],[META 2024 
MARZO]:[META 2024
DICIEMBRE]])</f>
        <v>0</v>
      </c>
      <c r="O35" s="17">
        <f>+SUM(Tabla1[[#This Row],[META 2025
MARZO]:[META 2025
DICIEMBRE]])</f>
        <v>0</v>
      </c>
      <c r="P35" s="17">
        <f>+SUM(Tabla1[[#This Row],[META 2026
MARZO]:[META 2026
DICIEMBRE]])</f>
        <v>0</v>
      </c>
      <c r="Q35" s="17"/>
      <c r="R35" s="17"/>
      <c r="S35" s="17"/>
      <c r="T35" s="55"/>
      <c r="U35" s="17"/>
      <c r="V35" s="17"/>
      <c r="W35" s="17"/>
      <c r="X35" s="17"/>
      <c r="Y35" s="17"/>
      <c r="Z35" s="17"/>
      <c r="AA35" s="17"/>
      <c r="AB35" s="17"/>
      <c r="AC35" s="17"/>
      <c r="AD35" s="17"/>
      <c r="AE35" s="17"/>
      <c r="AF35" s="17"/>
      <c r="AG35" s="18"/>
    </row>
    <row r="36" spans="1:33" ht="75" hidden="1" x14ac:dyDescent="0.2">
      <c r="A36" s="22" t="s">
        <v>222</v>
      </c>
      <c r="B36" s="19" t="s">
        <v>228</v>
      </c>
      <c r="C36" s="16" t="s">
        <v>229</v>
      </c>
      <c r="D36" s="15" t="s">
        <v>230</v>
      </c>
      <c r="E36" s="15" t="s">
        <v>231</v>
      </c>
      <c r="F36" s="16" t="s">
        <v>229</v>
      </c>
      <c r="G36" s="18" t="s">
        <v>184</v>
      </c>
      <c r="H36" s="41"/>
      <c r="I36" s="18" t="s">
        <v>184</v>
      </c>
      <c r="J36" s="17"/>
      <c r="K36" s="17" t="s">
        <v>184</v>
      </c>
      <c r="L36" s="17" t="s">
        <v>184</v>
      </c>
      <c r="M36" s="17" t="s">
        <v>184</v>
      </c>
      <c r="N36" s="17" t="s">
        <v>184</v>
      </c>
      <c r="O36" s="17" t="s">
        <v>91</v>
      </c>
      <c r="P36" s="17">
        <f>+SUM(Tabla1[[#This Row],[META 2026
MARZO]:[META 2026
DICIEMBRE]])</f>
        <v>0</v>
      </c>
      <c r="Q36" s="17"/>
      <c r="R36" s="17"/>
      <c r="S36" s="17"/>
      <c r="T36" s="55"/>
      <c r="U36" s="17"/>
      <c r="V36" s="17"/>
      <c r="W36" s="17"/>
      <c r="X36" s="17"/>
      <c r="Y36" s="17"/>
      <c r="Z36" s="17"/>
      <c r="AA36" s="17"/>
      <c r="AB36" s="17"/>
      <c r="AC36" s="17"/>
      <c r="AD36" s="17"/>
      <c r="AE36" s="17"/>
      <c r="AF36" s="17"/>
      <c r="AG36" s="18"/>
    </row>
    <row r="37" spans="1:33" ht="45" hidden="1" x14ac:dyDescent="0.2">
      <c r="A37" s="21" t="s">
        <v>222</v>
      </c>
      <c r="B37" s="20" t="s">
        <v>232</v>
      </c>
      <c r="C37" s="16" t="s">
        <v>233</v>
      </c>
      <c r="D37" s="18" t="s">
        <v>234</v>
      </c>
      <c r="E37" s="18" t="s">
        <v>235</v>
      </c>
      <c r="F37" s="16" t="s">
        <v>233</v>
      </c>
      <c r="G37" s="18" t="s">
        <v>236</v>
      </c>
      <c r="H37" s="41"/>
      <c r="I37" s="18"/>
      <c r="J37" s="17"/>
      <c r="K37" s="17"/>
      <c r="L37" s="17"/>
      <c r="M37" s="17">
        <f>+SUM(Tabla1[[#This Row],[META 2024]]+Tabla1[[#This Row],[META 2025]]+Tabla1[[#This Row],[META 2026]])</f>
        <v>0</v>
      </c>
      <c r="N37" s="17">
        <f>+SUM(Tabla1[[#This Row],[META 2024 
MARZO]:[META 2024
DICIEMBRE]])</f>
        <v>0</v>
      </c>
      <c r="O37" s="17">
        <f>+SUM(Tabla1[[#This Row],[META 2025
MARZO]:[META 2025
DICIEMBRE]])</f>
        <v>0</v>
      </c>
      <c r="P37" s="17">
        <f>+SUM(Tabla1[[#This Row],[META 2026
MARZO]:[META 2026
DICIEMBRE]])</f>
        <v>0</v>
      </c>
      <c r="Q37" s="17"/>
      <c r="R37" s="17"/>
      <c r="S37" s="17"/>
      <c r="T37" s="55"/>
      <c r="U37" s="17"/>
      <c r="V37" s="17"/>
      <c r="W37" s="17"/>
      <c r="X37" s="17"/>
      <c r="Y37" s="17"/>
      <c r="Z37" s="17"/>
      <c r="AA37" s="17"/>
      <c r="AB37" s="17"/>
      <c r="AC37" s="17"/>
      <c r="AD37" s="17"/>
      <c r="AE37" s="17"/>
      <c r="AF37" s="17"/>
      <c r="AG37" s="18"/>
    </row>
    <row r="38" spans="1:33" ht="141.75" customHeight="1" x14ac:dyDescent="0.2">
      <c r="A38" s="22" t="s">
        <v>222</v>
      </c>
      <c r="B38" s="19" t="s">
        <v>39</v>
      </c>
      <c r="C38" s="61" t="s">
        <v>237</v>
      </c>
      <c r="D38" s="61" t="s">
        <v>238</v>
      </c>
      <c r="E38" s="61" t="s">
        <v>239</v>
      </c>
      <c r="F38" s="62" t="s">
        <v>240</v>
      </c>
      <c r="G38" s="62" t="s">
        <v>241</v>
      </c>
      <c r="H38" s="63" t="s">
        <v>93</v>
      </c>
      <c r="I38" s="119" t="s">
        <v>242</v>
      </c>
      <c r="J38" s="76" t="s">
        <v>47</v>
      </c>
      <c r="K38" s="62" t="s">
        <v>243</v>
      </c>
      <c r="L38" s="76" t="s">
        <v>60</v>
      </c>
      <c r="M38" s="76">
        <f>+SUM(Tabla1[[#This Row],[META 2024]]+Tabla1[[#This Row],[META 2025]]+Tabla1[[#This Row],[META 2026]])</f>
        <v>3</v>
      </c>
      <c r="N38" s="109">
        <f>+SUM(Tabla1[[#This Row],[META 2024 
MARZO]:[META 2024
DICIEMBRE]])</f>
        <v>1</v>
      </c>
      <c r="O38" s="109">
        <f>+SUM(Tabla1[[#This Row],[META 2025
MARZO]:[META 2025
DICIEMBRE]])</f>
        <v>1</v>
      </c>
      <c r="P38" s="109">
        <f>+SUM(Tabla1[[#This Row],[META 2026
MARZO]:[META 2026
DICIEMBRE]])</f>
        <v>1</v>
      </c>
      <c r="Q38" s="76"/>
      <c r="R38" s="76"/>
      <c r="S38" s="76"/>
      <c r="T38" s="120"/>
      <c r="U38" s="76"/>
      <c r="V38" s="76"/>
      <c r="W38" s="76"/>
      <c r="X38" s="109">
        <v>1</v>
      </c>
      <c r="Y38" s="76"/>
      <c r="Z38" s="76"/>
      <c r="AA38" s="76"/>
      <c r="AB38" s="109">
        <v>1</v>
      </c>
      <c r="AC38" s="76"/>
      <c r="AD38" s="76"/>
      <c r="AE38" s="76"/>
      <c r="AF38" s="109">
        <v>1</v>
      </c>
      <c r="AG38" s="62" t="s">
        <v>244</v>
      </c>
    </row>
    <row r="39" spans="1:33" ht="85.5" hidden="1" customHeight="1" x14ac:dyDescent="0.2">
      <c r="A39" s="21" t="s">
        <v>222</v>
      </c>
      <c r="B39" s="20" t="s">
        <v>39</v>
      </c>
      <c r="C39" s="18" t="s">
        <v>237</v>
      </c>
      <c r="D39" s="18" t="s">
        <v>238</v>
      </c>
      <c r="E39" s="18" t="s">
        <v>239</v>
      </c>
      <c r="F39" s="16" t="s">
        <v>245</v>
      </c>
      <c r="G39" s="18" t="s">
        <v>246</v>
      </c>
      <c r="H39" s="41" t="s">
        <v>96</v>
      </c>
      <c r="I39" s="18" t="s">
        <v>247</v>
      </c>
      <c r="J39" s="17" t="s">
        <v>47</v>
      </c>
      <c r="K39" s="18" t="s">
        <v>248</v>
      </c>
      <c r="L39" s="17" t="s">
        <v>60</v>
      </c>
      <c r="M39" s="17">
        <f>+SUM(Tabla1[[#This Row],[META 2024]]+Tabla1[[#This Row],[META 2025]]+Tabla1[[#This Row],[META 2026]])</f>
        <v>3</v>
      </c>
      <c r="N39" s="43">
        <f>+SUM(Tabla1[[#This Row],[META 2024 
MARZO]:[META 2024
DICIEMBRE]])</f>
        <v>1</v>
      </c>
      <c r="O39" s="43">
        <f>+SUM(Tabla1[[#This Row],[META 2025
MARZO]:[META 2025
DICIEMBRE]])</f>
        <v>1</v>
      </c>
      <c r="P39" s="43">
        <f>+SUM(Tabla1[[#This Row],[META 2026
MARZO]:[META 2026
DICIEMBRE]])</f>
        <v>1</v>
      </c>
      <c r="Q39" s="17" t="s">
        <v>51</v>
      </c>
      <c r="R39" s="17" t="s">
        <v>249</v>
      </c>
      <c r="S39" s="17" t="s">
        <v>250</v>
      </c>
      <c r="T39" s="45" t="s">
        <v>251</v>
      </c>
      <c r="U39" s="17"/>
      <c r="V39" s="17"/>
      <c r="W39" s="17"/>
      <c r="X39" s="43">
        <v>1</v>
      </c>
      <c r="Y39" s="17"/>
      <c r="Z39" s="17"/>
      <c r="AA39" s="17"/>
      <c r="AB39" s="43">
        <v>1</v>
      </c>
      <c r="AC39" s="17"/>
      <c r="AD39" s="17"/>
      <c r="AE39" s="17"/>
      <c r="AF39" s="43">
        <v>1</v>
      </c>
      <c r="AG39" s="18"/>
    </row>
    <row r="40" spans="1:33" ht="85.5" customHeight="1" x14ac:dyDescent="0.2">
      <c r="A40" s="107" t="s">
        <v>222</v>
      </c>
      <c r="B40" s="75" t="s">
        <v>39</v>
      </c>
      <c r="C40" s="62" t="s">
        <v>237</v>
      </c>
      <c r="D40" s="62" t="s">
        <v>238</v>
      </c>
      <c r="E40" s="62" t="s">
        <v>239</v>
      </c>
      <c r="F40" s="62" t="s">
        <v>245</v>
      </c>
      <c r="G40" s="62" t="s">
        <v>246</v>
      </c>
      <c r="H40" s="63" t="s">
        <v>93</v>
      </c>
      <c r="I40" s="62" t="s">
        <v>252</v>
      </c>
      <c r="J40" s="76" t="s">
        <v>47</v>
      </c>
      <c r="K40" s="62" t="s">
        <v>253</v>
      </c>
      <c r="L40" s="109" t="s">
        <v>49</v>
      </c>
      <c r="M40" s="62" t="s">
        <v>254</v>
      </c>
      <c r="N40" s="62" t="s">
        <v>254</v>
      </c>
      <c r="O40" s="76">
        <f>+SUM(Tabla1[[#This Row],[META 2025
MARZO]:[META 2025
DICIEMBRE]])</f>
        <v>0</v>
      </c>
      <c r="P40" s="76">
        <f>+SUM(Tabla1[[#This Row],[META 2026
MARZO]:[META 2026
DICIEMBRE]])</f>
        <v>0</v>
      </c>
      <c r="Q40" s="76" t="s">
        <v>86</v>
      </c>
      <c r="R40" s="76" t="s">
        <v>249</v>
      </c>
      <c r="S40" s="76" t="s">
        <v>250</v>
      </c>
      <c r="T40" s="110" t="s">
        <v>251</v>
      </c>
      <c r="U40" s="76"/>
      <c r="V40" s="76"/>
      <c r="W40" s="76"/>
      <c r="X40" s="116" t="s">
        <v>255</v>
      </c>
      <c r="Y40" s="76"/>
      <c r="Z40" s="76"/>
      <c r="AA40" s="76"/>
      <c r="AB40" s="109"/>
      <c r="AC40" s="76"/>
      <c r="AD40" s="76"/>
      <c r="AE40" s="76"/>
      <c r="AF40" s="109"/>
      <c r="AG40" s="62" t="s">
        <v>256</v>
      </c>
    </row>
    <row r="41" spans="1:33" ht="85.5" customHeight="1" x14ac:dyDescent="0.2">
      <c r="A41" s="107" t="s">
        <v>222</v>
      </c>
      <c r="B41" s="75" t="s">
        <v>39</v>
      </c>
      <c r="C41" s="62" t="s">
        <v>237</v>
      </c>
      <c r="D41" s="62" t="s">
        <v>238</v>
      </c>
      <c r="E41" s="62" t="s">
        <v>239</v>
      </c>
      <c r="F41" s="62" t="s">
        <v>245</v>
      </c>
      <c r="G41" s="62" t="s">
        <v>246</v>
      </c>
      <c r="H41" s="63" t="s">
        <v>93</v>
      </c>
      <c r="I41" s="62" t="s">
        <v>257</v>
      </c>
      <c r="J41" s="76" t="s">
        <v>47</v>
      </c>
      <c r="K41" s="62" t="s">
        <v>258</v>
      </c>
      <c r="L41" s="109" t="s">
        <v>49</v>
      </c>
      <c r="M41" s="62" t="s">
        <v>259</v>
      </c>
      <c r="N41" s="62" t="s">
        <v>259</v>
      </c>
      <c r="O41" s="76">
        <f>+SUM(Tabla1[[#This Row],[META 2025
MARZO]:[META 2025
DICIEMBRE]])</f>
        <v>0</v>
      </c>
      <c r="P41" s="76">
        <f>+SUM(Tabla1[[#This Row],[META 2026
MARZO]:[META 2026
DICIEMBRE]])</f>
        <v>0</v>
      </c>
      <c r="Q41" s="76"/>
      <c r="R41" s="76"/>
      <c r="S41" s="76"/>
      <c r="T41" s="117"/>
      <c r="U41" s="76"/>
      <c r="V41" s="76"/>
      <c r="W41" s="76"/>
      <c r="X41" s="118"/>
      <c r="Y41" s="76"/>
      <c r="Z41" s="76"/>
      <c r="AA41" s="76"/>
      <c r="AB41" s="109"/>
      <c r="AC41" s="76"/>
      <c r="AD41" s="76"/>
      <c r="AE41" s="76"/>
      <c r="AF41" s="109"/>
      <c r="AG41" s="62" t="s">
        <v>256</v>
      </c>
    </row>
    <row r="42" spans="1:33" ht="55.5" customHeight="1" x14ac:dyDescent="0.2">
      <c r="A42" s="121" t="s">
        <v>222</v>
      </c>
      <c r="B42" s="122" t="s">
        <v>39</v>
      </c>
      <c r="C42" s="123" t="s">
        <v>237</v>
      </c>
      <c r="D42" s="123" t="s">
        <v>238</v>
      </c>
      <c r="E42" s="123" t="s">
        <v>239</v>
      </c>
      <c r="F42" s="124" t="s">
        <v>260</v>
      </c>
      <c r="G42" s="124" t="s">
        <v>261</v>
      </c>
      <c r="H42" s="63" t="s">
        <v>45</v>
      </c>
      <c r="I42" s="62" t="s">
        <v>262</v>
      </c>
      <c r="J42" s="76" t="s">
        <v>47</v>
      </c>
      <c r="K42" s="124" t="s">
        <v>263</v>
      </c>
      <c r="L42" s="125" t="s">
        <v>60</v>
      </c>
      <c r="M42" s="125">
        <f>+SUM(Tabla1[[#This Row],[META 2024]]+Tabla1[[#This Row],[META 2025]]+Tabla1[[#This Row],[META 2026]])</f>
        <v>1.5</v>
      </c>
      <c r="N42" s="126">
        <v>0.5</v>
      </c>
      <c r="O42" s="126">
        <v>0.5</v>
      </c>
      <c r="P42" s="126">
        <v>0.5</v>
      </c>
      <c r="Q42" s="76" t="s">
        <v>86</v>
      </c>
      <c r="R42" s="124" t="s">
        <v>264</v>
      </c>
      <c r="S42" s="125" t="s">
        <v>265</v>
      </c>
      <c r="T42" s="127" t="s">
        <v>266</v>
      </c>
      <c r="U42" s="125"/>
      <c r="V42" s="125"/>
      <c r="W42" s="125"/>
      <c r="X42" s="126">
        <v>0.5</v>
      </c>
      <c r="Y42" s="125"/>
      <c r="Z42" s="125"/>
      <c r="AA42" s="125"/>
      <c r="AB42" s="126">
        <v>0.5</v>
      </c>
      <c r="AC42" s="125"/>
      <c r="AD42" s="125"/>
      <c r="AE42" s="125"/>
      <c r="AF42" s="126">
        <v>0.5</v>
      </c>
      <c r="AG42" s="62"/>
    </row>
    <row r="43" spans="1:33" ht="55.5" customHeight="1" x14ac:dyDescent="0.2">
      <c r="A43" s="121" t="s">
        <v>222</v>
      </c>
      <c r="B43" s="122" t="s">
        <v>39</v>
      </c>
      <c r="C43" s="123" t="s">
        <v>237</v>
      </c>
      <c r="D43" s="123" t="s">
        <v>238</v>
      </c>
      <c r="E43" s="123" t="s">
        <v>239</v>
      </c>
      <c r="F43" s="124" t="s">
        <v>260</v>
      </c>
      <c r="G43" s="124" t="s">
        <v>261</v>
      </c>
      <c r="H43" s="128" t="s">
        <v>45</v>
      </c>
      <c r="I43" s="124" t="s">
        <v>267</v>
      </c>
      <c r="J43" s="125" t="s">
        <v>47</v>
      </c>
      <c r="K43" s="124" t="s">
        <v>268</v>
      </c>
      <c r="L43" s="125" t="s">
        <v>60</v>
      </c>
      <c r="M43" s="125">
        <f>+SUM(Tabla1[[#This Row],[META 2024]]+Tabla1[[#This Row],[META 2025]]+Tabla1[[#This Row],[META 2026]])</f>
        <v>3</v>
      </c>
      <c r="N43" s="126">
        <v>1</v>
      </c>
      <c r="O43" s="126">
        <v>1</v>
      </c>
      <c r="P43" s="126">
        <v>1</v>
      </c>
      <c r="Q43" s="125" t="s">
        <v>86</v>
      </c>
      <c r="R43" s="124" t="s">
        <v>264</v>
      </c>
      <c r="S43" s="125" t="s">
        <v>265</v>
      </c>
      <c r="T43" s="127" t="s">
        <v>266</v>
      </c>
      <c r="U43" s="125"/>
      <c r="V43" s="125"/>
      <c r="W43" s="126">
        <v>1</v>
      </c>
      <c r="X43" s="126"/>
      <c r="Y43" s="125"/>
      <c r="Z43" s="126">
        <v>1</v>
      </c>
      <c r="AA43" s="125"/>
      <c r="AB43" s="126"/>
      <c r="AC43" s="125"/>
      <c r="AD43" s="126">
        <v>1</v>
      </c>
      <c r="AE43" s="125"/>
      <c r="AF43" s="126"/>
      <c r="AG43" s="62"/>
    </row>
    <row r="44" spans="1:33" ht="58.5" customHeight="1" x14ac:dyDescent="0.2">
      <c r="A44" s="121" t="s">
        <v>222</v>
      </c>
      <c r="B44" s="122" t="s">
        <v>39</v>
      </c>
      <c r="C44" s="123" t="s">
        <v>237</v>
      </c>
      <c r="D44" s="123" t="s">
        <v>238</v>
      </c>
      <c r="E44" s="123" t="s">
        <v>239</v>
      </c>
      <c r="F44" s="124" t="s">
        <v>260</v>
      </c>
      <c r="G44" s="124" t="s">
        <v>261</v>
      </c>
      <c r="H44" s="128" t="s">
        <v>45</v>
      </c>
      <c r="I44" s="124" t="s">
        <v>269</v>
      </c>
      <c r="J44" s="125" t="s">
        <v>47</v>
      </c>
      <c r="K44" s="124" t="s">
        <v>270</v>
      </c>
      <c r="L44" s="125" t="s">
        <v>60</v>
      </c>
      <c r="M44" s="125">
        <f>+SUM(Tabla1[[#This Row],[META 2024]]+Tabla1[[#This Row],[META 2025]]+Tabla1[[#This Row],[META 2026]])</f>
        <v>0.123</v>
      </c>
      <c r="N44" s="129">
        <v>4.1000000000000002E-2</v>
      </c>
      <c r="O44" s="129">
        <v>4.1000000000000002E-2</v>
      </c>
      <c r="P44" s="129">
        <v>4.1000000000000002E-2</v>
      </c>
      <c r="Q44" s="125" t="s">
        <v>86</v>
      </c>
      <c r="R44" s="124" t="s">
        <v>264</v>
      </c>
      <c r="S44" s="125" t="s">
        <v>265</v>
      </c>
      <c r="T44" s="127" t="s">
        <v>266</v>
      </c>
      <c r="U44" s="125"/>
      <c r="V44" s="125"/>
      <c r="W44" s="129">
        <v>4.1000000000000002E-2</v>
      </c>
      <c r="X44" s="126"/>
      <c r="Y44" s="125"/>
      <c r="Z44" s="129">
        <v>4.1000000000000002E-2</v>
      </c>
      <c r="AA44" s="125"/>
      <c r="AB44" s="126"/>
      <c r="AC44" s="125"/>
      <c r="AD44" s="129">
        <v>4.1000000000000002E-2</v>
      </c>
      <c r="AE44" s="125"/>
      <c r="AF44" s="126"/>
      <c r="AG44" s="62"/>
    </row>
    <row r="45" spans="1:33" ht="60.75" customHeight="1" x14ac:dyDescent="0.2">
      <c r="A45" s="121" t="s">
        <v>222</v>
      </c>
      <c r="B45" s="122" t="s">
        <v>39</v>
      </c>
      <c r="C45" s="123" t="s">
        <v>237</v>
      </c>
      <c r="D45" s="123" t="s">
        <v>238</v>
      </c>
      <c r="E45" s="123" t="s">
        <v>239</v>
      </c>
      <c r="F45" s="124" t="s">
        <v>260</v>
      </c>
      <c r="G45" s="124" t="s">
        <v>261</v>
      </c>
      <c r="H45" s="128" t="s">
        <v>45</v>
      </c>
      <c r="I45" s="124" t="s">
        <v>271</v>
      </c>
      <c r="J45" s="125" t="s">
        <v>47</v>
      </c>
      <c r="K45" s="124" t="s">
        <v>272</v>
      </c>
      <c r="L45" s="125" t="s">
        <v>60</v>
      </c>
      <c r="M45" s="125">
        <f>+SUM(Tabla1[[#This Row],[META 2024]]+Tabla1[[#This Row],[META 2025]]+Tabla1[[#This Row],[META 2026]])</f>
        <v>0.89999999999999991</v>
      </c>
      <c r="N45" s="126">
        <v>0.3</v>
      </c>
      <c r="O45" s="126">
        <v>0.3</v>
      </c>
      <c r="P45" s="126">
        <v>0.3</v>
      </c>
      <c r="Q45" s="125" t="s">
        <v>86</v>
      </c>
      <c r="R45" s="124" t="s">
        <v>264</v>
      </c>
      <c r="S45" s="125" t="s">
        <v>265</v>
      </c>
      <c r="T45" s="127" t="s">
        <v>266</v>
      </c>
      <c r="U45" s="125"/>
      <c r="V45" s="125"/>
      <c r="W45" s="126">
        <v>0.3</v>
      </c>
      <c r="X45" s="126"/>
      <c r="Y45" s="125"/>
      <c r="Z45" s="126">
        <v>0.3</v>
      </c>
      <c r="AA45" s="125"/>
      <c r="AB45" s="126"/>
      <c r="AC45" s="125"/>
      <c r="AD45" s="126">
        <v>0.3</v>
      </c>
      <c r="AE45" s="125"/>
      <c r="AF45" s="126"/>
      <c r="AG45" s="62"/>
    </row>
    <row r="46" spans="1:33" ht="120" x14ac:dyDescent="0.2">
      <c r="A46" s="121" t="s">
        <v>222</v>
      </c>
      <c r="B46" s="122" t="s">
        <v>39</v>
      </c>
      <c r="C46" s="123" t="s">
        <v>237</v>
      </c>
      <c r="D46" s="123" t="s">
        <v>238</v>
      </c>
      <c r="E46" s="123" t="s">
        <v>239</v>
      </c>
      <c r="F46" s="124" t="s">
        <v>260</v>
      </c>
      <c r="G46" s="124" t="s">
        <v>261</v>
      </c>
      <c r="H46" s="128" t="s">
        <v>93</v>
      </c>
      <c r="I46" s="124" t="s">
        <v>273</v>
      </c>
      <c r="J46" s="125" t="s">
        <v>47</v>
      </c>
      <c r="K46" s="124" t="s">
        <v>274</v>
      </c>
      <c r="L46" s="125" t="s">
        <v>60</v>
      </c>
      <c r="M46" s="125">
        <f>+SUM(Tabla1[[#This Row],[META 2024]]+Tabla1[[#This Row],[META 2025]]+Tabla1[[#This Row],[META 2026]])</f>
        <v>3</v>
      </c>
      <c r="N46" s="126">
        <v>1</v>
      </c>
      <c r="O46" s="126">
        <v>1</v>
      </c>
      <c r="P46" s="126">
        <v>1</v>
      </c>
      <c r="Q46" s="125" t="s">
        <v>86</v>
      </c>
      <c r="R46" s="124" t="s">
        <v>264</v>
      </c>
      <c r="S46" s="125" t="s">
        <v>265</v>
      </c>
      <c r="T46" s="127" t="s">
        <v>266</v>
      </c>
      <c r="U46" s="125"/>
      <c r="V46" s="125"/>
      <c r="W46" s="126">
        <v>1</v>
      </c>
      <c r="X46" s="126"/>
      <c r="Y46" s="125"/>
      <c r="Z46" s="126">
        <v>1</v>
      </c>
      <c r="AA46" s="125"/>
      <c r="AB46" s="126"/>
      <c r="AC46" s="125"/>
      <c r="AD46" s="126">
        <v>1</v>
      </c>
      <c r="AE46" s="125"/>
      <c r="AF46" s="126"/>
      <c r="AG46" s="124"/>
    </row>
    <row r="47" spans="1:33" ht="14" x14ac:dyDescent="0.2"/>
  </sheetData>
  <mergeCells count="5">
    <mergeCell ref="H1:T1"/>
    <mergeCell ref="A1:G1"/>
    <mergeCell ref="U1:X1"/>
    <mergeCell ref="Y1:AB1"/>
    <mergeCell ref="AC1:AF1"/>
  </mergeCells>
  <dataValidations count="3">
    <dataValidation type="list" allowBlank="1" showInputMessage="1" showErrorMessage="1" sqref="Q31:Q46 Q3:Q10 Q13:Q29" xr:uid="{AF43C683-2688-4372-8987-5FC286C1C098}">
      <formula1>"Anualizado, Acumulativo"</formula1>
    </dataValidation>
    <dataValidation type="list" allowBlank="1" showInputMessage="1" showErrorMessage="1" sqref="J31:J46 J3:J10 J13:J29" xr:uid="{0F486DCF-6E36-481F-B9E5-5EC185EE844F}">
      <formula1>"Principal, Secundario "</formula1>
    </dataValidation>
    <dataValidation type="list" allowBlank="1" showInputMessage="1" showErrorMessage="1" sqref="H3:H10 H13:H46" xr:uid="{94111095-1058-4D3E-AA94-1DC0E0575A4A}">
      <formula1>"Resultado, Producto, Gestión"</formula1>
    </dataValidation>
  </dataValidations>
  <hyperlinks>
    <hyperlink ref="T5" r:id="rId1" xr:uid="{365C9E8D-4912-41DD-B5F6-90F1EF10738C}"/>
    <hyperlink ref="T21" r:id="rId2" xr:uid="{DE61CCF2-0944-4D95-8BB2-184E3C22E5AA}"/>
    <hyperlink ref="T23" r:id="rId3" display="jglondono@minenergia.gov.co" xr:uid="{4EFFF702-5E4A-4949-A25A-54234743B456}"/>
    <hyperlink ref="T24" r:id="rId4" display="jglondono@minenergia.gov.co" xr:uid="{278C7469-8377-464C-BB36-2FE6636A8780}"/>
    <hyperlink ref="T25" r:id="rId5" xr:uid="{6314BF49-C081-45F9-99B3-DD2E93842D33}"/>
    <hyperlink ref="T28" r:id="rId6" display="facorral@minenergia.gov.co" xr:uid="{BD3F1881-357F-43D8-B8E4-0C6DA1DA770E}"/>
    <hyperlink ref="T42" r:id="rId7" xr:uid="{7E1B5A25-7412-496C-ADDF-E10E5900DCF1}"/>
    <hyperlink ref="T43" r:id="rId8" xr:uid="{B2C39307-5950-41F7-A479-EED791F3ABB8}"/>
    <hyperlink ref="T44" r:id="rId9" xr:uid="{939A8D8D-CB81-4405-B06B-92E42ADFBBD3}"/>
    <hyperlink ref="T45" r:id="rId10" xr:uid="{F8F5588B-68BF-4938-960D-E386F8A7FC54}"/>
    <hyperlink ref="T46" r:id="rId11" xr:uid="{238381F6-0696-40F8-9F82-836246EBE061}"/>
    <hyperlink ref="T39" r:id="rId12" xr:uid="{3342EE86-C64C-4088-8685-3920D858D189}"/>
    <hyperlink ref="T40" r:id="rId13" xr:uid="{12B8CDEF-36AC-40EE-855D-6FB269DEB780}"/>
    <hyperlink ref="T4" r:id="rId14" xr:uid="{5FBD6F7E-4EBC-43ED-A791-E3BD6565D9AB}"/>
    <hyperlink ref="T31" r:id="rId15" xr:uid="{4B31E466-01A1-4215-8DAF-6D323CCBBAF2}"/>
    <hyperlink ref="T32" r:id="rId16" xr:uid="{D575F012-4F0F-4673-A554-342085329058}"/>
    <hyperlink ref="T33" r:id="rId17" xr:uid="{5D3FAAD2-FED9-4ACB-B316-6BCA00C9BB34}"/>
    <hyperlink ref="T34" r:id="rId18" xr:uid="{D1E7E797-780D-451B-A02F-09D21F579335}"/>
    <hyperlink ref="T22" r:id="rId19" xr:uid="{BD01B73D-D49B-4BED-B75E-F2946FCC500B}"/>
    <hyperlink ref="T29" r:id="rId20" display="facorral@minenergia.gov.co" xr:uid="{E8377545-E15D-4CC6-BF62-7B69AA049B88}"/>
    <hyperlink ref="T26" r:id="rId21" display="mailto:jmrodriguezc@minenergia.gov.co" xr:uid="{B906C3FE-08FA-4EE6-AED9-374FFA150710}"/>
    <hyperlink ref="T27" r:id="rId22" display="mailto:jmrodriguezc@minenergia.gov.co" xr:uid="{389EB1A6-D42D-46EA-BC65-31A1D9BD39E1}"/>
  </hyperlinks>
  <pageMargins left="0.7" right="0.7" top="0.75" bottom="0.75" header="0.3" footer="0.3"/>
  <pageSetup orientation="portrait" r:id="rId23"/>
  <legacyDrawing r:id="rId24"/>
  <tableParts count="1">
    <tablePart r:id="rId2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12EE-6FDF-4398-ADEB-7E655DCBD3CF}">
  <dimension ref="A1:F20"/>
  <sheetViews>
    <sheetView workbookViewId="0">
      <selection activeCell="F11" sqref="F11"/>
    </sheetView>
  </sheetViews>
  <sheetFormatPr baseColWidth="10" defaultColWidth="9.1640625" defaultRowHeight="15" x14ac:dyDescent="0.2"/>
  <cols>
    <col min="1" max="1" width="3.6640625" customWidth="1"/>
    <col min="2" max="2" width="53.6640625" bestFit="1" customWidth="1"/>
    <col min="3" max="3" width="9.6640625" style="52" bestFit="1" customWidth="1"/>
    <col min="4" max="4" width="9.1640625" style="52"/>
    <col min="5" max="5" width="13.6640625" style="52" customWidth="1"/>
    <col min="6" max="6" width="41.5" bestFit="1" customWidth="1"/>
  </cols>
  <sheetData>
    <row r="1" spans="1:6" x14ac:dyDescent="0.2">
      <c r="A1" s="96" t="s">
        <v>275</v>
      </c>
      <c r="B1" s="97" t="s">
        <v>10</v>
      </c>
      <c r="C1" s="98" t="s">
        <v>18</v>
      </c>
      <c r="D1" s="98" t="s">
        <v>19</v>
      </c>
      <c r="E1" s="98" t="s">
        <v>276</v>
      </c>
      <c r="F1" s="99"/>
    </row>
    <row r="2" spans="1:6" x14ac:dyDescent="0.2">
      <c r="A2" s="100">
        <v>1</v>
      </c>
      <c r="B2" s="101" t="s">
        <v>43</v>
      </c>
      <c r="C2" s="102" t="s">
        <v>161</v>
      </c>
      <c r="D2" s="103" t="s">
        <v>161</v>
      </c>
      <c r="E2" s="104" t="s">
        <v>161</v>
      </c>
      <c r="F2" s="99"/>
    </row>
    <row r="3" spans="1:6" x14ac:dyDescent="0.2">
      <c r="A3" s="100">
        <v>2</v>
      </c>
      <c r="B3" s="105" t="s">
        <v>57</v>
      </c>
      <c r="C3" s="103" t="s">
        <v>161</v>
      </c>
      <c r="D3" s="103" t="s">
        <v>161</v>
      </c>
      <c r="E3" s="104" t="s">
        <v>161</v>
      </c>
      <c r="F3" s="99"/>
    </row>
    <row r="4" spans="1:6" x14ac:dyDescent="0.2">
      <c r="A4" s="100">
        <v>3</v>
      </c>
      <c r="B4" s="105" t="s">
        <v>66</v>
      </c>
      <c r="C4" s="103" t="s">
        <v>161</v>
      </c>
      <c r="D4" s="103" t="s">
        <v>161</v>
      </c>
      <c r="E4" s="104" t="s">
        <v>161</v>
      </c>
      <c r="F4" s="99"/>
    </row>
    <row r="5" spans="1:6" x14ac:dyDescent="0.2">
      <c r="A5" s="100">
        <v>4</v>
      </c>
      <c r="B5" s="105" t="s">
        <v>82</v>
      </c>
      <c r="C5" s="103" t="s">
        <v>161</v>
      </c>
      <c r="D5" s="103" t="s">
        <v>91</v>
      </c>
      <c r="E5" s="104" t="s">
        <v>161</v>
      </c>
      <c r="F5" s="99"/>
    </row>
    <row r="6" spans="1:6" x14ac:dyDescent="0.2">
      <c r="A6" s="100">
        <v>5</v>
      </c>
      <c r="B6" s="105" t="s">
        <v>112</v>
      </c>
      <c r="C6" s="103" t="s">
        <v>161</v>
      </c>
      <c r="D6" s="103" t="s">
        <v>161</v>
      </c>
      <c r="E6" s="104" t="s">
        <v>161</v>
      </c>
      <c r="F6" s="106" t="s">
        <v>277</v>
      </c>
    </row>
    <row r="7" spans="1:6" x14ac:dyDescent="0.2">
      <c r="A7" s="100">
        <v>6</v>
      </c>
      <c r="B7" s="105" t="s">
        <v>132</v>
      </c>
      <c r="C7" s="103" t="s">
        <v>161</v>
      </c>
      <c r="D7" s="103" t="s">
        <v>161</v>
      </c>
      <c r="E7" s="104" t="s">
        <v>161</v>
      </c>
      <c r="F7" s="99"/>
    </row>
    <row r="8" spans="1:6" x14ac:dyDescent="0.2">
      <c r="A8" s="100">
        <v>7</v>
      </c>
      <c r="B8" s="105" t="s">
        <v>144</v>
      </c>
      <c r="C8" s="103" t="s">
        <v>161</v>
      </c>
      <c r="D8" s="103" t="s">
        <v>161</v>
      </c>
      <c r="E8" s="104" t="s">
        <v>161</v>
      </c>
      <c r="F8" s="99"/>
    </row>
    <row r="9" spans="1:6" x14ac:dyDescent="0.2">
      <c r="A9" s="100">
        <v>8</v>
      </c>
      <c r="B9" s="101" t="s">
        <v>278</v>
      </c>
      <c r="C9" s="102" t="s">
        <v>161</v>
      </c>
      <c r="D9" s="102" t="s">
        <v>161</v>
      </c>
      <c r="E9" s="104" t="s">
        <v>161</v>
      </c>
      <c r="F9" s="99"/>
    </row>
    <row r="10" spans="1:6" x14ac:dyDescent="0.2">
      <c r="A10" s="100">
        <v>9</v>
      </c>
      <c r="B10" s="101" t="s">
        <v>279</v>
      </c>
      <c r="C10" s="102" t="s">
        <v>161</v>
      </c>
      <c r="D10" s="102" t="s">
        <v>161</v>
      </c>
      <c r="E10" s="104" t="s">
        <v>161</v>
      </c>
      <c r="F10" s="99"/>
    </row>
    <row r="11" spans="1:6" x14ac:dyDescent="0.2">
      <c r="A11" s="100">
        <v>11</v>
      </c>
      <c r="B11" s="105" t="s">
        <v>280</v>
      </c>
      <c r="C11" s="103" t="s">
        <v>91</v>
      </c>
      <c r="D11" s="103" t="s">
        <v>91</v>
      </c>
      <c r="E11" s="104" t="s">
        <v>161</v>
      </c>
      <c r="F11" s="106" t="s">
        <v>277</v>
      </c>
    </row>
    <row r="12" spans="1:6" x14ac:dyDescent="0.2">
      <c r="A12" s="100">
        <v>12</v>
      </c>
      <c r="B12" s="105" t="s">
        <v>188</v>
      </c>
      <c r="C12" s="103" t="s">
        <v>161</v>
      </c>
      <c r="D12" s="103" t="s">
        <v>161</v>
      </c>
      <c r="E12" s="104" t="s">
        <v>161</v>
      </c>
      <c r="F12" s="99"/>
    </row>
    <row r="13" spans="1:6" x14ac:dyDescent="0.2">
      <c r="A13" s="100">
        <v>13</v>
      </c>
      <c r="B13" s="105" t="s">
        <v>195</v>
      </c>
      <c r="C13" s="103" t="s">
        <v>161</v>
      </c>
      <c r="D13" s="103" t="s">
        <v>91</v>
      </c>
      <c r="E13" s="104" t="s">
        <v>161</v>
      </c>
      <c r="F13" s="99"/>
    </row>
    <row r="14" spans="1:6" x14ac:dyDescent="0.2">
      <c r="A14" s="100">
        <v>14</v>
      </c>
      <c r="B14" s="105" t="s">
        <v>204</v>
      </c>
      <c r="C14" s="103" t="s">
        <v>161</v>
      </c>
      <c r="D14" s="103" t="s">
        <v>161</v>
      </c>
      <c r="E14" s="104" t="s">
        <v>161</v>
      </c>
      <c r="F14" s="99"/>
    </row>
    <row r="15" spans="1:6" x14ac:dyDescent="0.2">
      <c r="A15" s="100">
        <v>15</v>
      </c>
      <c r="B15" s="105" t="s">
        <v>281</v>
      </c>
      <c r="C15" s="103" t="s">
        <v>161</v>
      </c>
      <c r="D15" s="103" t="s">
        <v>161</v>
      </c>
      <c r="E15" s="104" t="s">
        <v>161</v>
      </c>
      <c r="F15" s="99"/>
    </row>
    <row r="16" spans="1:6" x14ac:dyDescent="0.2">
      <c r="A16" s="100">
        <v>17</v>
      </c>
      <c r="B16" s="105" t="s">
        <v>229</v>
      </c>
      <c r="C16" s="103" t="s">
        <v>91</v>
      </c>
      <c r="D16" s="103" t="s">
        <v>91</v>
      </c>
      <c r="E16" s="104" t="s">
        <v>161</v>
      </c>
      <c r="F16" s="106" t="s">
        <v>277</v>
      </c>
    </row>
    <row r="17" spans="1:6" x14ac:dyDescent="0.2">
      <c r="A17" s="100">
        <v>18</v>
      </c>
      <c r="B17" s="105" t="s">
        <v>233</v>
      </c>
      <c r="C17" s="103" t="s">
        <v>91</v>
      </c>
      <c r="D17" s="103" t="s">
        <v>91</v>
      </c>
      <c r="E17" s="104" t="s">
        <v>161</v>
      </c>
      <c r="F17" s="106" t="s">
        <v>277</v>
      </c>
    </row>
    <row r="18" spans="1:6" x14ac:dyDescent="0.2">
      <c r="A18" s="100">
        <v>19</v>
      </c>
      <c r="B18" s="105" t="s">
        <v>245</v>
      </c>
      <c r="C18" s="103" t="s">
        <v>161</v>
      </c>
      <c r="D18" s="103" t="s">
        <v>161</v>
      </c>
      <c r="E18" s="104" t="s">
        <v>161</v>
      </c>
      <c r="F18" s="99"/>
    </row>
    <row r="19" spans="1:6" x14ac:dyDescent="0.2">
      <c r="A19" s="100">
        <v>20</v>
      </c>
      <c r="B19" s="105" t="s">
        <v>240</v>
      </c>
      <c r="C19" s="103" t="s">
        <v>161</v>
      </c>
      <c r="D19" s="103" t="s">
        <v>161</v>
      </c>
      <c r="E19" s="104" t="s">
        <v>161</v>
      </c>
      <c r="F19" s="99"/>
    </row>
    <row r="20" spans="1:6" x14ac:dyDescent="0.2">
      <c r="A20" s="100">
        <v>21</v>
      </c>
      <c r="B20" s="105" t="s">
        <v>260</v>
      </c>
      <c r="C20" s="103" t="s">
        <v>161</v>
      </c>
      <c r="D20" s="103" t="s">
        <v>161</v>
      </c>
      <c r="E20" s="104" t="s">
        <v>161</v>
      </c>
      <c r="F20" s="9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994C2-BA02-4CD2-A71F-71695B269181}">
  <dimension ref="A1:O38"/>
  <sheetViews>
    <sheetView topLeftCell="K1" workbookViewId="0">
      <selection activeCell="N6" sqref="N6"/>
    </sheetView>
  </sheetViews>
  <sheetFormatPr baseColWidth="10" defaultColWidth="29.5" defaultRowHeight="15" x14ac:dyDescent="0.2"/>
  <cols>
    <col min="4" max="4" width="27" style="9" bestFit="1" customWidth="1"/>
    <col min="5" max="5" width="15.5" customWidth="1"/>
    <col min="6" max="6" width="29.5" style="9"/>
  </cols>
  <sheetData>
    <row r="1" spans="1:15" x14ac:dyDescent="0.2">
      <c r="J1" s="130" t="s">
        <v>282</v>
      </c>
      <c r="K1" s="130" t="s">
        <v>283</v>
      </c>
      <c r="L1" s="130" t="s">
        <v>284</v>
      </c>
      <c r="M1" s="130" t="s">
        <v>285</v>
      </c>
      <c r="N1" s="131" t="s">
        <v>286</v>
      </c>
      <c r="O1" s="130" t="s">
        <v>287</v>
      </c>
    </row>
    <row r="2" spans="1:15" ht="45" x14ac:dyDescent="0.2">
      <c r="A2" t="s">
        <v>288</v>
      </c>
      <c r="D2" s="2" t="s">
        <v>40</v>
      </c>
      <c r="E2" s="14" t="s">
        <v>41</v>
      </c>
      <c r="F2" s="7" t="s">
        <v>42</v>
      </c>
      <c r="G2" s="8" t="s">
        <v>43</v>
      </c>
      <c r="H2" s="99" t="s">
        <v>45</v>
      </c>
      <c r="J2" s="132" t="s">
        <v>108</v>
      </c>
      <c r="K2" s="133" t="s">
        <v>289</v>
      </c>
      <c r="L2" s="134" t="s">
        <v>290</v>
      </c>
      <c r="M2" s="134" t="s">
        <v>291</v>
      </c>
      <c r="N2" s="135" t="s">
        <v>292</v>
      </c>
      <c r="O2" s="136" t="s">
        <v>293</v>
      </c>
    </row>
    <row r="3" spans="1:15" ht="30" x14ac:dyDescent="0.2">
      <c r="A3" t="s">
        <v>178</v>
      </c>
      <c r="D3" s="3" t="s">
        <v>56</v>
      </c>
      <c r="E3" s="11" t="s">
        <v>80</v>
      </c>
      <c r="F3" s="6" t="s">
        <v>81</v>
      </c>
      <c r="G3" s="8" t="s">
        <v>57</v>
      </c>
      <c r="H3" s="99" t="s">
        <v>96</v>
      </c>
      <c r="J3" s="132" t="s">
        <v>177</v>
      </c>
      <c r="K3" s="133" t="s">
        <v>289</v>
      </c>
      <c r="L3" s="133" t="s">
        <v>294</v>
      </c>
      <c r="M3" s="133" t="s">
        <v>295</v>
      </c>
      <c r="N3" s="135" t="s">
        <v>296</v>
      </c>
      <c r="O3" s="136" t="s">
        <v>297</v>
      </c>
    </row>
    <row r="4" spans="1:15" ht="105" x14ac:dyDescent="0.2">
      <c r="A4" t="s">
        <v>39</v>
      </c>
      <c r="D4" s="4" t="s">
        <v>65</v>
      </c>
      <c r="E4" s="11" t="s">
        <v>110</v>
      </c>
      <c r="F4" s="6" t="s">
        <v>111</v>
      </c>
      <c r="G4" s="8" t="s">
        <v>66</v>
      </c>
      <c r="H4" s="99" t="s">
        <v>93</v>
      </c>
      <c r="J4" s="132" t="s">
        <v>38</v>
      </c>
      <c r="K4" s="133" t="s">
        <v>289</v>
      </c>
      <c r="L4" s="133" t="s">
        <v>294</v>
      </c>
      <c r="M4" s="133" t="s">
        <v>78</v>
      </c>
      <c r="N4" s="135" t="s">
        <v>298</v>
      </c>
      <c r="O4" s="137" t="s">
        <v>299</v>
      </c>
    </row>
    <row r="5" spans="1:15" ht="105" x14ac:dyDescent="0.2">
      <c r="A5" t="s">
        <v>78</v>
      </c>
      <c r="D5" s="5" t="s">
        <v>65</v>
      </c>
      <c r="E5" s="11" t="s">
        <v>142</v>
      </c>
      <c r="F5" s="7" t="s">
        <v>111</v>
      </c>
      <c r="G5" s="8" t="s">
        <v>300</v>
      </c>
      <c r="J5" s="132" t="s">
        <v>222</v>
      </c>
      <c r="K5" s="133" t="s">
        <v>289</v>
      </c>
      <c r="L5" s="133" t="s">
        <v>294</v>
      </c>
      <c r="M5" s="138" t="s">
        <v>39</v>
      </c>
      <c r="N5" s="135" t="s">
        <v>301</v>
      </c>
      <c r="O5" s="137" t="s">
        <v>302</v>
      </c>
    </row>
    <row r="6" spans="1:15" ht="105" x14ac:dyDescent="0.2">
      <c r="A6" t="s">
        <v>303</v>
      </c>
      <c r="D6" s="4" t="s">
        <v>65</v>
      </c>
      <c r="E6" s="11" t="s">
        <v>180</v>
      </c>
      <c r="F6" s="6" t="s">
        <v>111</v>
      </c>
      <c r="G6" s="8" t="s">
        <v>99</v>
      </c>
      <c r="J6" s="132"/>
      <c r="K6" s="133" t="s">
        <v>289</v>
      </c>
      <c r="L6" s="133" t="s">
        <v>294</v>
      </c>
      <c r="M6" s="133" t="s">
        <v>303</v>
      </c>
      <c r="N6" s="135" t="s">
        <v>300</v>
      </c>
      <c r="O6" s="136" t="s">
        <v>304</v>
      </c>
    </row>
    <row r="7" spans="1:15" ht="75" x14ac:dyDescent="0.2">
      <c r="A7" t="s">
        <v>232</v>
      </c>
      <c r="D7" s="6" t="s">
        <v>79</v>
      </c>
      <c r="E7" s="11" t="s">
        <v>186</v>
      </c>
      <c r="F7" s="6" t="s">
        <v>143</v>
      </c>
      <c r="G7" s="1" t="s">
        <v>112</v>
      </c>
      <c r="J7" s="132"/>
      <c r="K7" s="133" t="s">
        <v>289</v>
      </c>
      <c r="L7" s="133" t="s">
        <v>294</v>
      </c>
      <c r="M7" s="133" t="s">
        <v>178</v>
      </c>
      <c r="N7" s="135" t="s">
        <v>305</v>
      </c>
      <c r="O7" s="136" t="s">
        <v>292</v>
      </c>
    </row>
    <row r="8" spans="1:15" ht="75" x14ac:dyDescent="0.2">
      <c r="A8" t="s">
        <v>228</v>
      </c>
      <c r="D8" s="7" t="s">
        <v>109</v>
      </c>
      <c r="E8" s="10" t="s">
        <v>225</v>
      </c>
      <c r="F8" s="6" t="s">
        <v>181</v>
      </c>
      <c r="G8" s="1" t="s">
        <v>132</v>
      </c>
      <c r="J8" s="132"/>
      <c r="K8" s="133" t="s">
        <v>289</v>
      </c>
      <c r="L8" s="133" t="s">
        <v>294</v>
      </c>
      <c r="M8" s="139" t="s">
        <v>306</v>
      </c>
      <c r="N8" s="135" t="s">
        <v>307</v>
      </c>
      <c r="O8" s="140" t="s">
        <v>141</v>
      </c>
    </row>
    <row r="9" spans="1:15" ht="75" x14ac:dyDescent="0.2">
      <c r="A9" t="s">
        <v>223</v>
      </c>
      <c r="D9" s="6" t="s">
        <v>141</v>
      </c>
      <c r="E9" s="11" t="s">
        <v>225</v>
      </c>
      <c r="F9" s="7" t="s">
        <v>181</v>
      </c>
      <c r="G9" s="1" t="s">
        <v>144</v>
      </c>
      <c r="J9" s="132"/>
      <c r="K9" s="141" t="s">
        <v>308</v>
      </c>
      <c r="L9" s="141" t="s">
        <v>309</v>
      </c>
      <c r="M9" s="141" t="s">
        <v>310</v>
      </c>
      <c r="N9" s="135" t="s">
        <v>311</v>
      </c>
      <c r="O9" s="136" t="s">
        <v>312</v>
      </c>
    </row>
    <row r="10" spans="1:15" ht="60" x14ac:dyDescent="0.2">
      <c r="D10" s="6" t="s">
        <v>153</v>
      </c>
      <c r="E10" s="10" t="s">
        <v>230</v>
      </c>
      <c r="F10" s="6" t="s">
        <v>187</v>
      </c>
      <c r="G10" s="1" t="s">
        <v>167</v>
      </c>
      <c r="J10" s="132"/>
      <c r="K10" s="141" t="s">
        <v>308</v>
      </c>
      <c r="L10" s="141" t="s">
        <v>309</v>
      </c>
      <c r="M10" s="141" t="s">
        <v>313</v>
      </c>
      <c r="N10" s="135" t="s">
        <v>314</v>
      </c>
      <c r="O10" s="136" t="s">
        <v>315</v>
      </c>
    </row>
    <row r="11" spans="1:15" ht="45" x14ac:dyDescent="0.2">
      <c r="D11" s="6" t="s">
        <v>179</v>
      </c>
      <c r="E11" s="11" t="s">
        <v>234</v>
      </c>
      <c r="F11" s="7" t="s">
        <v>226</v>
      </c>
      <c r="G11" s="1" t="s">
        <v>316</v>
      </c>
      <c r="J11" s="132"/>
      <c r="K11" s="141" t="s">
        <v>308</v>
      </c>
      <c r="L11" s="141" t="s">
        <v>317</v>
      </c>
      <c r="M11" s="141" t="s">
        <v>318</v>
      </c>
      <c r="N11" s="135" t="s">
        <v>319</v>
      </c>
      <c r="O11" s="135" t="s">
        <v>320</v>
      </c>
    </row>
    <row r="12" spans="1:15" ht="75" x14ac:dyDescent="0.2">
      <c r="D12" s="7" t="s">
        <v>179</v>
      </c>
      <c r="E12" s="10" t="s">
        <v>238</v>
      </c>
      <c r="F12" s="7" t="s">
        <v>231</v>
      </c>
      <c r="G12" s="1" t="s">
        <v>321</v>
      </c>
      <c r="J12" s="132"/>
      <c r="K12" s="142" t="s">
        <v>322</v>
      </c>
      <c r="L12" s="142" t="s">
        <v>323</v>
      </c>
      <c r="M12" s="142" t="s">
        <v>324</v>
      </c>
      <c r="N12" s="135" t="s">
        <v>325</v>
      </c>
      <c r="O12" s="136" t="s">
        <v>326</v>
      </c>
    </row>
    <row r="13" spans="1:15" ht="60" x14ac:dyDescent="0.2">
      <c r="D13" s="6" t="s">
        <v>185</v>
      </c>
      <c r="F13" s="6" t="s">
        <v>235</v>
      </c>
      <c r="G13" s="1" t="s">
        <v>188</v>
      </c>
      <c r="J13" s="132"/>
      <c r="K13" s="142" t="s">
        <v>322</v>
      </c>
      <c r="L13" s="142" t="s">
        <v>323</v>
      </c>
      <c r="M13" s="143" t="s">
        <v>228</v>
      </c>
      <c r="N13" s="135" t="s">
        <v>327</v>
      </c>
      <c r="O13" s="136" t="s">
        <v>328</v>
      </c>
    </row>
    <row r="14" spans="1:15" ht="52" x14ac:dyDescent="0.2">
      <c r="D14" s="7" t="s">
        <v>224</v>
      </c>
      <c r="F14" s="7" t="s">
        <v>239</v>
      </c>
      <c r="G14" s="1" t="s">
        <v>195</v>
      </c>
      <c r="J14" s="132"/>
      <c r="K14" s="142" t="s">
        <v>322</v>
      </c>
      <c r="L14" s="142" t="s">
        <v>323</v>
      </c>
      <c r="M14" s="143" t="s">
        <v>232</v>
      </c>
      <c r="N14" s="135" t="s">
        <v>188</v>
      </c>
      <c r="O14" s="136" t="s">
        <v>329</v>
      </c>
    </row>
    <row r="15" spans="1:15" ht="39" x14ac:dyDescent="0.2">
      <c r="D15" s="8" t="s">
        <v>229</v>
      </c>
      <c r="G15" s="1" t="s">
        <v>204</v>
      </c>
      <c r="J15" s="132"/>
      <c r="K15" s="142" t="s">
        <v>322</v>
      </c>
      <c r="L15" s="143" t="s">
        <v>330</v>
      </c>
      <c r="M15" s="143" t="s">
        <v>331</v>
      </c>
      <c r="N15" s="135" t="s">
        <v>195</v>
      </c>
      <c r="O15" s="135" t="s">
        <v>82</v>
      </c>
    </row>
    <row r="16" spans="1:15" ht="26" x14ac:dyDescent="0.2">
      <c r="D16" s="8" t="s">
        <v>233</v>
      </c>
      <c r="G16" s="1" t="s">
        <v>213</v>
      </c>
      <c r="J16" s="132"/>
      <c r="K16" s="142" t="s">
        <v>332</v>
      </c>
      <c r="L16" s="142" t="s">
        <v>333</v>
      </c>
      <c r="M16" s="142" t="s">
        <v>334</v>
      </c>
      <c r="N16" s="135" t="s">
        <v>204</v>
      </c>
      <c r="O16" s="136" t="s">
        <v>65</v>
      </c>
    </row>
    <row r="17" spans="4:15" ht="39" x14ac:dyDescent="0.2">
      <c r="D17" s="7" t="s">
        <v>237</v>
      </c>
      <c r="G17" s="1" t="s">
        <v>227</v>
      </c>
      <c r="J17" s="132"/>
      <c r="K17" s="142" t="s">
        <v>332</v>
      </c>
      <c r="L17" s="142" t="s">
        <v>335</v>
      </c>
      <c r="M17" s="142" t="s">
        <v>336</v>
      </c>
      <c r="N17" s="135" t="s">
        <v>337</v>
      </c>
      <c r="O17" s="137" t="s">
        <v>338</v>
      </c>
    </row>
    <row r="18" spans="4:15" ht="39" x14ac:dyDescent="0.2">
      <c r="G18" s="1" t="s">
        <v>229</v>
      </c>
      <c r="J18" s="132"/>
      <c r="K18" s="143" t="s">
        <v>339</v>
      </c>
      <c r="L18" s="142" t="s">
        <v>335</v>
      </c>
      <c r="M18" s="143" t="s">
        <v>340</v>
      </c>
      <c r="N18" s="135" t="s">
        <v>229</v>
      </c>
      <c r="O18" s="136" t="s">
        <v>341</v>
      </c>
    </row>
    <row r="19" spans="4:15" ht="26" x14ac:dyDescent="0.2">
      <c r="G19" s="1" t="s">
        <v>233</v>
      </c>
      <c r="J19" s="132"/>
      <c r="K19" s="143" t="s">
        <v>342</v>
      </c>
      <c r="L19" s="143" t="s">
        <v>342</v>
      </c>
      <c r="M19" s="143" t="s">
        <v>342</v>
      </c>
      <c r="N19" s="135" t="s">
        <v>343</v>
      </c>
      <c r="O19" s="136" t="s">
        <v>344</v>
      </c>
    </row>
    <row r="20" spans="4:15" x14ac:dyDescent="0.2">
      <c r="G20" s="1" t="s">
        <v>240</v>
      </c>
      <c r="J20" s="132"/>
      <c r="K20" s="132"/>
      <c r="L20" s="132"/>
      <c r="M20" s="132"/>
      <c r="N20" s="135" t="s">
        <v>245</v>
      </c>
      <c r="O20" s="136" t="s">
        <v>345</v>
      </c>
    </row>
    <row r="21" spans="4:15" ht="30" x14ac:dyDescent="0.2">
      <c r="G21" s="12" t="s">
        <v>245</v>
      </c>
      <c r="J21" s="132"/>
      <c r="K21" s="132"/>
      <c r="L21" s="132"/>
      <c r="M21" s="132"/>
      <c r="N21" s="135" t="s">
        <v>240</v>
      </c>
      <c r="O21" s="136" t="s">
        <v>345</v>
      </c>
    </row>
    <row r="22" spans="4:15" x14ac:dyDescent="0.2">
      <c r="G22" s="13" t="s">
        <v>260</v>
      </c>
      <c r="J22" s="132"/>
      <c r="K22" s="132"/>
      <c r="L22" s="132"/>
      <c r="M22" s="132"/>
      <c r="N22" s="135" t="s">
        <v>260</v>
      </c>
      <c r="O22" s="136" t="s">
        <v>346</v>
      </c>
    </row>
    <row r="23" spans="4:15" x14ac:dyDescent="0.2">
      <c r="J23" s="132"/>
      <c r="K23" s="132"/>
      <c r="L23" s="132"/>
      <c r="M23" s="132"/>
      <c r="N23" s="135" t="s">
        <v>347</v>
      </c>
      <c r="O23" s="137" t="s">
        <v>348</v>
      </c>
    </row>
    <row r="24" spans="4:15" x14ac:dyDescent="0.2">
      <c r="J24" s="132"/>
      <c r="K24" s="132"/>
      <c r="L24" s="132"/>
      <c r="M24" s="132"/>
      <c r="N24" s="135"/>
      <c r="O24" s="136" t="s">
        <v>349</v>
      </c>
    </row>
    <row r="25" spans="4:15" x14ac:dyDescent="0.2">
      <c r="J25" s="132"/>
      <c r="K25" s="132"/>
      <c r="L25" s="132"/>
      <c r="M25" s="132"/>
      <c r="N25" s="135"/>
      <c r="O25" s="136" t="s">
        <v>350</v>
      </c>
    </row>
    <row r="26" spans="4:15" x14ac:dyDescent="0.2">
      <c r="J26" s="132"/>
      <c r="K26" s="132"/>
      <c r="L26" s="132"/>
      <c r="M26" s="132"/>
      <c r="N26" s="135"/>
      <c r="O26" s="136" t="s">
        <v>109</v>
      </c>
    </row>
    <row r="27" spans="4:15" x14ac:dyDescent="0.2">
      <c r="J27" s="132"/>
      <c r="K27" s="132"/>
      <c r="L27" s="132"/>
      <c r="M27" s="132"/>
      <c r="N27" s="135"/>
      <c r="O27" s="136" t="s">
        <v>185</v>
      </c>
    </row>
    <row r="28" spans="4:15" x14ac:dyDescent="0.2">
      <c r="J28" s="132"/>
      <c r="K28" s="132"/>
      <c r="L28" s="132"/>
      <c r="M28" s="132"/>
      <c r="N28" s="135"/>
      <c r="O28" s="135" t="s">
        <v>351</v>
      </c>
    </row>
    <row r="29" spans="4:15" x14ac:dyDescent="0.2">
      <c r="J29" s="132"/>
      <c r="K29" s="132"/>
      <c r="L29" s="132"/>
      <c r="M29" s="132"/>
      <c r="N29" s="135"/>
      <c r="O29" s="136" t="s">
        <v>352</v>
      </c>
    </row>
    <row r="30" spans="4:15" x14ac:dyDescent="0.2">
      <c r="J30" s="132"/>
      <c r="K30" s="132"/>
      <c r="L30" s="132"/>
      <c r="M30" s="132"/>
      <c r="N30" s="135"/>
      <c r="O30" s="136" t="s">
        <v>353</v>
      </c>
    </row>
    <row r="31" spans="4:15" x14ac:dyDescent="0.2">
      <c r="J31" s="132"/>
      <c r="K31" s="132"/>
      <c r="L31" s="132"/>
      <c r="M31" s="132"/>
      <c r="N31" s="135"/>
      <c r="O31" s="136" t="s">
        <v>354</v>
      </c>
    </row>
    <row r="32" spans="4:15" x14ac:dyDescent="0.2">
      <c r="J32" s="132"/>
      <c r="K32" s="132"/>
      <c r="L32" s="132"/>
      <c r="M32" s="132"/>
      <c r="N32" s="135"/>
      <c r="O32" s="136" t="s">
        <v>224</v>
      </c>
    </row>
    <row r="33" spans="10:15" x14ac:dyDescent="0.2">
      <c r="J33" s="132"/>
      <c r="K33" s="132"/>
      <c r="L33" s="132"/>
      <c r="M33" s="132"/>
      <c r="N33" s="135"/>
      <c r="O33" s="137" t="s">
        <v>355</v>
      </c>
    </row>
    <row r="34" spans="10:15" x14ac:dyDescent="0.2">
      <c r="J34" s="132"/>
      <c r="K34" s="132"/>
      <c r="L34" s="132"/>
      <c r="M34" s="132"/>
      <c r="N34" s="135"/>
      <c r="O34" s="137" t="s">
        <v>356</v>
      </c>
    </row>
    <row r="35" spans="10:15" x14ac:dyDescent="0.2">
      <c r="J35" s="132"/>
      <c r="K35" s="132"/>
      <c r="L35" s="132"/>
      <c r="M35" s="132"/>
      <c r="N35" s="135"/>
      <c r="O35" s="137" t="s">
        <v>357</v>
      </c>
    </row>
    <row r="36" spans="10:15" x14ac:dyDescent="0.2">
      <c r="J36" s="132"/>
      <c r="K36" s="132"/>
      <c r="L36" s="132"/>
      <c r="M36" s="132"/>
      <c r="N36" s="135"/>
      <c r="O36" s="136" t="s">
        <v>358</v>
      </c>
    </row>
    <row r="37" spans="10:15" x14ac:dyDescent="0.2">
      <c r="J37" s="132"/>
      <c r="K37" s="132"/>
      <c r="L37" s="132"/>
      <c r="M37" s="132"/>
      <c r="N37" s="135"/>
      <c r="O37" s="136" t="s">
        <v>359</v>
      </c>
    </row>
    <row r="38" spans="10:15" x14ac:dyDescent="0.2">
      <c r="J38" s="132"/>
      <c r="K38" s="132"/>
      <c r="L38" s="132"/>
      <c r="M38" s="132"/>
      <c r="N38" s="144"/>
      <c r="O38" s="136" t="s">
        <v>342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D38E2-657F-1E4A-B359-74AF910E21A3}">
  <sheetPr>
    <tabColor rgb="FF92D050"/>
  </sheetPr>
  <dimension ref="A1:AM29"/>
  <sheetViews>
    <sheetView tabSelected="1" zoomScaleNormal="100" workbookViewId="0">
      <pane ySplit="2" topLeftCell="A3" activePane="bottomLeft" state="frozen"/>
      <selection activeCell="F1" sqref="F1"/>
      <selection pane="bottomLeft" activeCell="AI22" sqref="AI22"/>
    </sheetView>
  </sheetViews>
  <sheetFormatPr baseColWidth="10" defaultColWidth="9.1640625" defaultRowHeight="13.5" customHeight="1" x14ac:dyDescent="0.2"/>
  <cols>
    <col min="1" max="1" width="12.83203125" style="95" customWidth="1"/>
    <col min="2" max="2" width="17.5" style="95" customWidth="1"/>
    <col min="3" max="3" width="17" style="95" customWidth="1"/>
    <col min="4" max="4" width="10.6640625" style="95" customWidth="1"/>
    <col min="5" max="5" width="18.5" style="95" customWidth="1"/>
    <col min="6" max="6" width="22.5" style="95" customWidth="1"/>
    <col min="7" max="7" width="14.83203125" style="95" customWidth="1"/>
    <col min="8" max="8" width="25" style="95" customWidth="1"/>
    <col min="9" max="9" width="42" style="95" customWidth="1"/>
    <col min="10" max="11" width="31.5" style="95" customWidth="1"/>
    <col min="12" max="12" width="20.1640625" style="95" customWidth="1"/>
    <col min="13" max="13" width="11.33203125" style="95" customWidth="1"/>
    <col min="14" max="14" width="18.5" style="95" customWidth="1"/>
    <col min="15" max="15" width="13.6640625" style="95" customWidth="1"/>
    <col min="16" max="16" width="13.6640625" style="95" hidden="1" customWidth="1"/>
    <col min="17" max="17" width="14.5" style="95" customWidth="1"/>
    <col min="18" max="18" width="14.5" style="95" hidden="1" customWidth="1"/>
    <col min="19" max="19" width="19.5" style="95" customWidth="1"/>
    <col min="20" max="20" width="39" style="95" customWidth="1"/>
    <col min="21" max="21" width="9.1640625" style="95" customWidth="1"/>
    <col min="22" max="22" width="41.5" style="146" customWidth="1"/>
    <col min="23" max="23" width="26.33203125" style="148" customWidth="1"/>
    <col min="24" max="24" width="33.6640625" style="95" customWidth="1"/>
    <col min="25" max="25" width="30.83203125" style="95" customWidth="1"/>
    <col min="26" max="26" width="100.83203125" style="95" customWidth="1"/>
    <col min="27" max="27" width="27.5" style="151" customWidth="1"/>
    <col min="28" max="28" width="31.6640625" style="151" customWidth="1"/>
    <col min="29" max="30" width="61.33203125" style="95" customWidth="1"/>
    <col min="31" max="31" width="13.1640625" style="95" customWidth="1"/>
    <col min="32" max="32" width="36.1640625" style="95" customWidth="1"/>
    <col min="33" max="33" width="23.6640625" style="95" customWidth="1"/>
    <col min="34" max="34" width="29" style="95" customWidth="1"/>
    <col min="35" max="35" width="37.5" style="95" customWidth="1"/>
    <col min="36" max="36" width="61.33203125" style="95" customWidth="1"/>
    <col min="37" max="37" width="29.5" style="95" customWidth="1"/>
    <col min="38" max="38" width="39" style="95" customWidth="1"/>
    <col min="39" max="39" width="34.83203125" style="95" customWidth="1"/>
    <col min="40" max="16384" width="9.1640625" style="95"/>
  </cols>
  <sheetData>
    <row r="1" spans="1:39" ht="13.5" customHeight="1" x14ac:dyDescent="0.2">
      <c r="T1" s="212" t="s">
        <v>360</v>
      </c>
      <c r="U1" s="212"/>
      <c r="V1" s="212"/>
      <c r="W1" s="212"/>
      <c r="X1" s="212"/>
      <c r="Y1" s="212"/>
      <c r="Z1" s="212"/>
      <c r="AA1" s="212"/>
      <c r="AB1" s="213" t="s">
        <v>361</v>
      </c>
      <c r="AC1" s="213"/>
      <c r="AD1" s="213"/>
      <c r="AE1" s="213"/>
      <c r="AF1" s="213"/>
      <c r="AG1" s="213"/>
      <c r="AH1" s="213"/>
      <c r="AI1" s="213"/>
      <c r="AJ1" s="213"/>
      <c r="AK1" s="214"/>
      <c r="AL1" s="214"/>
      <c r="AM1" s="214"/>
    </row>
    <row r="2" spans="1:39" s="147" customFormat="1" ht="27.75" customHeight="1" x14ac:dyDescent="0.2">
      <c r="A2" s="215" t="s">
        <v>5</v>
      </c>
      <c r="B2" s="215" t="s">
        <v>6</v>
      </c>
      <c r="C2" s="215" t="s">
        <v>7</v>
      </c>
      <c r="D2" s="215" t="s">
        <v>362</v>
      </c>
      <c r="E2" s="215" t="s">
        <v>9</v>
      </c>
      <c r="F2" s="215" t="s">
        <v>10</v>
      </c>
      <c r="G2" s="215" t="s">
        <v>12</v>
      </c>
      <c r="H2" s="215" t="s">
        <v>363</v>
      </c>
      <c r="I2" s="216" t="s">
        <v>459</v>
      </c>
      <c r="J2" s="215" t="s">
        <v>15</v>
      </c>
      <c r="K2" s="216" t="s">
        <v>460</v>
      </c>
      <c r="L2" s="215" t="s">
        <v>16</v>
      </c>
      <c r="M2" s="215" t="s">
        <v>17</v>
      </c>
      <c r="N2" s="215" t="s">
        <v>18</v>
      </c>
      <c r="O2" s="215" t="s">
        <v>19</v>
      </c>
      <c r="P2" s="216" t="s">
        <v>461</v>
      </c>
      <c r="Q2" s="215" t="s">
        <v>20</v>
      </c>
      <c r="R2" s="216" t="s">
        <v>462</v>
      </c>
      <c r="S2" s="215" t="s">
        <v>21</v>
      </c>
      <c r="T2" s="217" t="s">
        <v>364</v>
      </c>
      <c r="U2" s="217" t="s">
        <v>365</v>
      </c>
      <c r="V2" s="217" t="s">
        <v>366</v>
      </c>
      <c r="W2" s="217" t="s">
        <v>367</v>
      </c>
      <c r="X2" s="217" t="s">
        <v>368</v>
      </c>
      <c r="Y2" s="217" t="s">
        <v>369</v>
      </c>
      <c r="Z2" s="218" t="s">
        <v>370</v>
      </c>
      <c r="AA2" s="219" t="s">
        <v>371</v>
      </c>
      <c r="AB2" s="220" t="s">
        <v>372</v>
      </c>
      <c r="AC2" s="221" t="s">
        <v>364</v>
      </c>
      <c r="AD2" s="222" t="s">
        <v>373</v>
      </c>
      <c r="AE2" s="223" t="s">
        <v>374</v>
      </c>
      <c r="AF2" s="223" t="s">
        <v>375</v>
      </c>
      <c r="AG2" s="224" t="s">
        <v>376</v>
      </c>
      <c r="AH2" s="225" t="s">
        <v>367</v>
      </c>
      <c r="AI2" s="225" t="s">
        <v>368</v>
      </c>
      <c r="AJ2" s="226" t="s">
        <v>377</v>
      </c>
      <c r="AK2" s="227" t="s">
        <v>369</v>
      </c>
      <c r="AL2" s="227" t="s">
        <v>370</v>
      </c>
      <c r="AM2" s="227" t="s">
        <v>451</v>
      </c>
    </row>
    <row r="3" spans="1:39" ht="81.75" customHeight="1" x14ac:dyDescent="0.2">
      <c r="A3" s="149" t="s">
        <v>463</v>
      </c>
      <c r="B3" s="149" t="s">
        <v>39</v>
      </c>
      <c r="C3" s="149" t="s">
        <v>292</v>
      </c>
      <c r="D3" s="149" t="s">
        <v>464</v>
      </c>
      <c r="E3" s="149" t="s">
        <v>465</v>
      </c>
      <c r="F3" s="149" t="s">
        <v>292</v>
      </c>
      <c r="G3" s="149" t="s">
        <v>45</v>
      </c>
      <c r="H3" s="149" t="s">
        <v>466</v>
      </c>
      <c r="I3" s="228" t="s">
        <v>467</v>
      </c>
      <c r="J3" s="149" t="s">
        <v>468</v>
      </c>
      <c r="K3" s="228" t="s">
        <v>467</v>
      </c>
      <c r="L3" s="149" t="s">
        <v>199</v>
      </c>
      <c r="M3" s="149">
        <v>15000</v>
      </c>
      <c r="N3" s="149">
        <v>300</v>
      </c>
      <c r="O3" s="149">
        <v>7500</v>
      </c>
      <c r="P3" s="228"/>
      <c r="Q3" s="149">
        <v>15000</v>
      </c>
      <c r="R3" s="228"/>
      <c r="S3" s="149" t="s">
        <v>378</v>
      </c>
      <c r="T3" s="149" t="s">
        <v>469</v>
      </c>
      <c r="U3" s="149">
        <v>27</v>
      </c>
      <c r="V3" s="149" t="s">
        <v>470</v>
      </c>
      <c r="W3" s="149">
        <v>104</v>
      </c>
      <c r="X3" s="149" t="s">
        <v>471</v>
      </c>
      <c r="Y3" s="149">
        <v>222</v>
      </c>
      <c r="Z3" s="149" t="s">
        <v>472</v>
      </c>
      <c r="AA3" s="229" t="s">
        <v>379</v>
      </c>
      <c r="AB3" s="230">
        <v>288</v>
      </c>
      <c r="AC3" s="231" t="s">
        <v>473</v>
      </c>
      <c r="AD3" s="161" t="s">
        <v>379</v>
      </c>
      <c r="AE3" s="230">
        <v>315</v>
      </c>
      <c r="AF3" s="232" t="s">
        <v>474</v>
      </c>
      <c r="AG3" s="233" t="s">
        <v>379</v>
      </c>
      <c r="AH3" s="234">
        <v>407</v>
      </c>
      <c r="AI3" s="235" t="s">
        <v>475</v>
      </c>
      <c r="AJ3" s="168" t="s">
        <v>379</v>
      </c>
      <c r="AK3" s="234">
        <v>434</v>
      </c>
      <c r="AL3" s="235" t="s">
        <v>476</v>
      </c>
      <c r="AM3" s="233" t="s">
        <v>379</v>
      </c>
    </row>
    <row r="4" spans="1:39" ht="27.75" customHeight="1" x14ac:dyDescent="0.2">
      <c r="A4" s="149" t="s">
        <v>463</v>
      </c>
      <c r="B4" s="149" t="s">
        <v>39</v>
      </c>
      <c r="C4" s="149" t="s">
        <v>292</v>
      </c>
      <c r="D4" s="149" t="s">
        <v>464</v>
      </c>
      <c r="E4" s="149" t="s">
        <v>465</v>
      </c>
      <c r="F4" s="149" t="s">
        <v>477</v>
      </c>
      <c r="G4" s="149" t="s">
        <v>45</v>
      </c>
      <c r="H4" s="149" t="s">
        <v>478</v>
      </c>
      <c r="I4" s="228"/>
      <c r="J4" s="149" t="s">
        <v>479</v>
      </c>
      <c r="K4" s="228"/>
      <c r="L4" s="149" t="s">
        <v>199</v>
      </c>
      <c r="M4" s="149">
        <v>40</v>
      </c>
      <c r="N4" s="149">
        <v>15</v>
      </c>
      <c r="O4" s="149">
        <v>30</v>
      </c>
      <c r="P4" s="228"/>
      <c r="Q4" s="149">
        <v>40</v>
      </c>
      <c r="R4" s="228"/>
      <c r="S4" s="149" t="s">
        <v>378</v>
      </c>
      <c r="T4" s="149" t="s">
        <v>480</v>
      </c>
      <c r="U4" s="149">
        <v>0</v>
      </c>
      <c r="V4" s="149" t="s">
        <v>481</v>
      </c>
      <c r="W4" s="149">
        <v>1</v>
      </c>
      <c r="X4" s="149" t="s">
        <v>482</v>
      </c>
      <c r="Y4" s="149">
        <v>1</v>
      </c>
      <c r="Z4" s="149" t="s">
        <v>483</v>
      </c>
      <c r="AA4" s="236" t="s">
        <v>484</v>
      </c>
      <c r="AB4" s="237" t="s">
        <v>485</v>
      </c>
      <c r="AC4" s="238" t="s">
        <v>486</v>
      </c>
      <c r="AD4" s="161" t="s">
        <v>379</v>
      </c>
      <c r="AE4" s="239">
        <v>3</v>
      </c>
      <c r="AF4" s="240" t="s">
        <v>487</v>
      </c>
      <c r="AG4" s="241" t="s">
        <v>379</v>
      </c>
      <c r="AH4" s="242">
        <v>3</v>
      </c>
      <c r="AI4" s="243" t="s">
        <v>488</v>
      </c>
      <c r="AJ4" s="244" t="s">
        <v>379</v>
      </c>
      <c r="AK4" s="242">
        <v>3</v>
      </c>
      <c r="AL4" s="243" t="s">
        <v>489</v>
      </c>
      <c r="AM4" s="241" t="s">
        <v>379</v>
      </c>
    </row>
    <row r="5" spans="1:39" ht="58.5" customHeight="1" x14ac:dyDescent="0.2">
      <c r="A5" s="149" t="s">
        <v>463</v>
      </c>
      <c r="B5" s="149" t="s">
        <v>295</v>
      </c>
      <c r="C5" s="149" t="s">
        <v>65</v>
      </c>
      <c r="D5" s="149" t="s">
        <v>464</v>
      </c>
      <c r="E5" s="149" t="s">
        <v>465</v>
      </c>
      <c r="F5" s="149" t="s">
        <v>296</v>
      </c>
      <c r="G5" s="149" t="s">
        <v>45</v>
      </c>
      <c r="H5" s="149" t="s">
        <v>490</v>
      </c>
      <c r="I5" s="228" t="s">
        <v>467</v>
      </c>
      <c r="J5" s="149" t="s">
        <v>490</v>
      </c>
      <c r="K5" s="228"/>
      <c r="L5" s="149" t="s">
        <v>70</v>
      </c>
      <c r="M5" s="149">
        <v>6000</v>
      </c>
      <c r="N5" s="149">
        <v>2000</v>
      </c>
      <c r="O5" s="149">
        <v>3000</v>
      </c>
      <c r="P5" s="228"/>
      <c r="Q5" s="149">
        <v>6000</v>
      </c>
      <c r="R5" s="228"/>
      <c r="S5" s="149" t="s">
        <v>378</v>
      </c>
      <c r="T5" s="149" t="s">
        <v>491</v>
      </c>
      <c r="U5" s="245" t="s">
        <v>492</v>
      </c>
      <c r="V5" s="149" t="s">
        <v>493</v>
      </c>
      <c r="W5" s="149" t="s">
        <v>494</v>
      </c>
      <c r="X5" s="149" t="s">
        <v>495</v>
      </c>
      <c r="Y5" s="149">
        <v>1871.51</v>
      </c>
      <c r="Z5" s="149" t="s">
        <v>496</v>
      </c>
      <c r="AA5" s="236" t="s">
        <v>379</v>
      </c>
      <c r="AB5" s="237">
        <v>2077.7399999999998</v>
      </c>
      <c r="AC5" s="238" t="s">
        <v>497</v>
      </c>
      <c r="AD5" s="161" t="s">
        <v>379</v>
      </c>
      <c r="AE5" s="239" t="s">
        <v>498</v>
      </c>
      <c r="AF5" s="240" t="s">
        <v>499</v>
      </c>
      <c r="AG5" s="241" t="s">
        <v>379</v>
      </c>
      <c r="AH5" s="246" t="s">
        <v>500</v>
      </c>
      <c r="AI5" s="247" t="s">
        <v>501</v>
      </c>
      <c r="AJ5" s="244" t="s">
        <v>380</v>
      </c>
      <c r="AK5" s="248" t="s">
        <v>502</v>
      </c>
      <c r="AL5" s="248" t="s">
        <v>503</v>
      </c>
      <c r="AM5" s="241" t="s">
        <v>380</v>
      </c>
    </row>
    <row r="6" spans="1:39" ht="73.5" customHeight="1" x14ac:dyDescent="0.2">
      <c r="A6" s="149" t="s">
        <v>38</v>
      </c>
      <c r="B6" s="149" t="s">
        <v>39</v>
      </c>
      <c r="C6" s="149" t="s">
        <v>320</v>
      </c>
      <c r="D6" s="149" t="s">
        <v>464</v>
      </c>
      <c r="E6" s="149" t="s">
        <v>465</v>
      </c>
      <c r="F6" s="149" t="s">
        <v>298</v>
      </c>
      <c r="G6" s="149" t="s">
        <v>45</v>
      </c>
      <c r="H6" s="149" t="s">
        <v>504</v>
      </c>
      <c r="I6" s="228" t="s">
        <v>467</v>
      </c>
      <c r="J6" s="149" t="s">
        <v>505</v>
      </c>
      <c r="K6" s="228"/>
      <c r="L6" s="149" t="s">
        <v>60</v>
      </c>
      <c r="M6" s="249">
        <v>0.3</v>
      </c>
      <c r="N6" s="249">
        <v>0.1</v>
      </c>
      <c r="O6" s="249">
        <v>0.2</v>
      </c>
      <c r="P6" s="228"/>
      <c r="Q6" s="249">
        <v>0.3</v>
      </c>
      <c r="R6" s="228"/>
      <c r="S6" s="149" t="s">
        <v>378</v>
      </c>
      <c r="T6" s="149" t="s">
        <v>506</v>
      </c>
      <c r="U6" s="149">
        <v>0</v>
      </c>
      <c r="V6" s="149" t="s">
        <v>507</v>
      </c>
      <c r="W6" s="149">
        <v>0.04</v>
      </c>
      <c r="X6" s="149" t="s">
        <v>508</v>
      </c>
      <c r="Y6" s="149">
        <v>0.06</v>
      </c>
      <c r="Z6" s="149" t="s">
        <v>509</v>
      </c>
      <c r="AA6" s="236" t="s">
        <v>379</v>
      </c>
      <c r="AB6" s="237" t="s">
        <v>510</v>
      </c>
      <c r="AC6" s="238" t="s">
        <v>511</v>
      </c>
      <c r="AD6" s="161" t="s">
        <v>379</v>
      </c>
      <c r="AE6" s="250" t="s">
        <v>512</v>
      </c>
      <c r="AF6" s="240" t="s">
        <v>513</v>
      </c>
      <c r="AG6" s="233" t="s">
        <v>380</v>
      </c>
      <c r="AH6" s="246" t="s">
        <v>514</v>
      </c>
      <c r="AI6" s="247" t="s">
        <v>515</v>
      </c>
      <c r="AJ6" s="168" t="s">
        <v>380</v>
      </c>
      <c r="AK6" s="251">
        <v>0.25</v>
      </c>
      <c r="AL6" s="252" t="s">
        <v>516</v>
      </c>
      <c r="AM6" s="233" t="s">
        <v>380</v>
      </c>
    </row>
    <row r="7" spans="1:39" ht="27.5" customHeight="1" x14ac:dyDescent="0.2">
      <c r="A7" s="149" t="s">
        <v>38</v>
      </c>
      <c r="B7" s="149" t="s">
        <v>178</v>
      </c>
      <c r="C7" s="149" t="s">
        <v>358</v>
      </c>
      <c r="D7" s="149" t="s">
        <v>464</v>
      </c>
      <c r="E7" s="149" t="s">
        <v>465</v>
      </c>
      <c r="F7" s="149" t="s">
        <v>301</v>
      </c>
      <c r="G7" s="149" t="s">
        <v>93</v>
      </c>
      <c r="H7" s="149" t="s">
        <v>517</v>
      </c>
      <c r="I7" s="228" t="s">
        <v>467</v>
      </c>
      <c r="J7" s="155" t="s">
        <v>518</v>
      </c>
      <c r="K7" s="228" t="s">
        <v>467</v>
      </c>
      <c r="L7" s="149" t="s">
        <v>60</v>
      </c>
      <c r="M7" s="149">
        <v>1</v>
      </c>
      <c r="N7" s="149">
        <v>0.8</v>
      </c>
      <c r="O7" s="149">
        <v>1</v>
      </c>
      <c r="P7" s="228" t="s">
        <v>519</v>
      </c>
      <c r="Q7" s="149">
        <v>1</v>
      </c>
      <c r="R7" s="228" t="s">
        <v>519</v>
      </c>
      <c r="S7" s="149" t="s">
        <v>378</v>
      </c>
      <c r="T7" s="149" t="s">
        <v>520</v>
      </c>
      <c r="U7" s="149">
        <v>0.05</v>
      </c>
      <c r="V7" s="149" t="s">
        <v>521</v>
      </c>
      <c r="W7" s="149">
        <v>0.3</v>
      </c>
      <c r="X7" s="149" t="s">
        <v>522</v>
      </c>
      <c r="Y7" s="149">
        <v>0.9</v>
      </c>
      <c r="Z7" s="149" t="s">
        <v>523</v>
      </c>
      <c r="AA7" s="236" t="s">
        <v>380</v>
      </c>
      <c r="AB7" s="233">
        <v>0.9</v>
      </c>
      <c r="AC7" s="155" t="s">
        <v>523</v>
      </c>
      <c r="AD7" s="161" t="s">
        <v>379</v>
      </c>
      <c r="AE7" s="233">
        <v>0.9</v>
      </c>
      <c r="AF7" s="253" t="s">
        <v>524</v>
      </c>
      <c r="AG7" s="233" t="s">
        <v>379</v>
      </c>
      <c r="AH7" s="248">
        <v>0.9</v>
      </c>
      <c r="AI7" s="254" t="s">
        <v>523</v>
      </c>
      <c r="AJ7" s="168" t="s">
        <v>379</v>
      </c>
      <c r="AK7" s="248">
        <v>0.9</v>
      </c>
      <c r="AL7" s="254" t="s">
        <v>525</v>
      </c>
      <c r="AM7" s="233" t="s">
        <v>379</v>
      </c>
    </row>
    <row r="8" spans="1:39" ht="69" customHeight="1" x14ac:dyDescent="0.2">
      <c r="A8" s="149" t="s">
        <v>38</v>
      </c>
      <c r="B8" s="149" t="s">
        <v>178</v>
      </c>
      <c r="C8" s="149" t="s">
        <v>358</v>
      </c>
      <c r="D8" s="149" t="s">
        <v>464</v>
      </c>
      <c r="E8" s="149" t="s">
        <v>465</v>
      </c>
      <c r="F8" s="149" t="s">
        <v>301</v>
      </c>
      <c r="G8" s="149" t="s">
        <v>93</v>
      </c>
      <c r="H8" s="155" t="s">
        <v>526</v>
      </c>
      <c r="I8" s="228" t="s">
        <v>467</v>
      </c>
      <c r="J8" s="155" t="s">
        <v>527</v>
      </c>
      <c r="K8" s="228" t="s">
        <v>467</v>
      </c>
      <c r="L8" s="149" t="s">
        <v>60</v>
      </c>
      <c r="M8" s="149">
        <v>1</v>
      </c>
      <c r="N8" s="149">
        <v>0.2</v>
      </c>
      <c r="O8" s="149">
        <v>0.6</v>
      </c>
      <c r="P8" s="228" t="s">
        <v>519</v>
      </c>
      <c r="Q8" s="149">
        <v>1</v>
      </c>
      <c r="R8" s="228" t="s">
        <v>519</v>
      </c>
      <c r="S8" s="149" t="s">
        <v>378</v>
      </c>
      <c r="T8" s="149" t="s">
        <v>528</v>
      </c>
      <c r="U8" s="149">
        <v>0.15</v>
      </c>
      <c r="V8" s="149" t="s">
        <v>529</v>
      </c>
      <c r="W8" s="149">
        <v>0.45</v>
      </c>
      <c r="X8" s="149" t="s">
        <v>530</v>
      </c>
      <c r="Y8" s="149">
        <v>0.66</v>
      </c>
      <c r="Z8" s="155" t="s">
        <v>531</v>
      </c>
      <c r="AA8" s="236" t="s">
        <v>379</v>
      </c>
      <c r="AB8" s="233">
        <v>0.66</v>
      </c>
      <c r="AC8" s="155" t="s">
        <v>531</v>
      </c>
      <c r="AD8" s="161" t="s">
        <v>379</v>
      </c>
      <c r="AE8" s="233">
        <v>0.66</v>
      </c>
      <c r="AF8" s="253" t="s">
        <v>532</v>
      </c>
      <c r="AG8" s="233" t="s">
        <v>379</v>
      </c>
      <c r="AH8" s="248">
        <v>0.66</v>
      </c>
      <c r="AI8" s="254" t="s">
        <v>531</v>
      </c>
      <c r="AJ8" s="168" t="s">
        <v>379</v>
      </c>
      <c r="AK8" s="248">
        <v>0.66</v>
      </c>
      <c r="AL8" s="254" t="s">
        <v>533</v>
      </c>
      <c r="AM8" s="233" t="s">
        <v>484</v>
      </c>
    </row>
    <row r="9" spans="1:39" ht="145.5" customHeight="1" x14ac:dyDescent="0.2">
      <c r="A9" s="149" t="s">
        <v>38</v>
      </c>
      <c r="B9" s="149" t="s">
        <v>306</v>
      </c>
      <c r="C9" s="149" t="s">
        <v>82</v>
      </c>
      <c r="D9" s="149" t="s">
        <v>464</v>
      </c>
      <c r="E9" s="149" t="s">
        <v>534</v>
      </c>
      <c r="F9" s="149" t="s">
        <v>300</v>
      </c>
      <c r="G9" s="149" t="s">
        <v>96</v>
      </c>
      <c r="H9" s="155" t="s">
        <v>535</v>
      </c>
      <c r="I9" s="228" t="s">
        <v>467</v>
      </c>
      <c r="J9" s="155" t="s">
        <v>535</v>
      </c>
      <c r="K9" s="228" t="s">
        <v>467</v>
      </c>
      <c r="L9" s="149" t="s">
        <v>199</v>
      </c>
      <c r="M9" s="149">
        <v>2000</v>
      </c>
      <c r="N9" s="149">
        <v>100</v>
      </c>
      <c r="O9" s="149">
        <v>1000</v>
      </c>
      <c r="P9" s="228" t="s">
        <v>519</v>
      </c>
      <c r="Q9" s="149">
        <v>2000</v>
      </c>
      <c r="R9" s="228" t="s">
        <v>519</v>
      </c>
      <c r="S9" s="149" t="s">
        <v>378</v>
      </c>
      <c r="T9" s="149" t="s">
        <v>536</v>
      </c>
      <c r="U9" s="149">
        <v>6</v>
      </c>
      <c r="V9" s="255" t="s">
        <v>537</v>
      </c>
      <c r="W9" s="149">
        <v>6</v>
      </c>
      <c r="X9" s="255" t="s">
        <v>538</v>
      </c>
      <c r="Y9" s="149">
        <v>11</v>
      </c>
      <c r="Z9" s="149" t="s">
        <v>539</v>
      </c>
      <c r="AA9" s="236" t="s">
        <v>484</v>
      </c>
      <c r="AB9" s="233">
        <v>11</v>
      </c>
      <c r="AC9" s="155" t="s">
        <v>539</v>
      </c>
      <c r="AD9" s="256" t="s">
        <v>484</v>
      </c>
      <c r="AE9" s="233">
        <v>11</v>
      </c>
      <c r="AF9" s="253" t="s">
        <v>540</v>
      </c>
      <c r="AG9" s="233" t="s">
        <v>484</v>
      </c>
      <c r="AH9" s="248">
        <v>11</v>
      </c>
      <c r="AI9" s="254" t="s">
        <v>540</v>
      </c>
      <c r="AJ9" s="168" t="s">
        <v>484</v>
      </c>
      <c r="AK9" s="248">
        <v>107</v>
      </c>
      <c r="AL9" s="248" t="s">
        <v>541</v>
      </c>
      <c r="AM9" s="233" t="s">
        <v>379</v>
      </c>
    </row>
    <row r="10" spans="1:39" ht="78.75" customHeight="1" x14ac:dyDescent="0.2">
      <c r="A10" s="149" t="s">
        <v>38</v>
      </c>
      <c r="B10" s="149" t="s">
        <v>306</v>
      </c>
      <c r="C10" s="149" t="s">
        <v>82</v>
      </c>
      <c r="D10" s="149" t="s">
        <v>464</v>
      </c>
      <c r="E10" s="149" t="s">
        <v>534</v>
      </c>
      <c r="F10" s="149" t="s">
        <v>300</v>
      </c>
      <c r="G10" s="149" t="s">
        <v>96</v>
      </c>
      <c r="H10" s="155" t="s">
        <v>542</v>
      </c>
      <c r="I10" s="228" t="s">
        <v>467</v>
      </c>
      <c r="J10" s="149" t="s">
        <v>543</v>
      </c>
      <c r="K10" s="228" t="s">
        <v>467</v>
      </c>
      <c r="L10" s="149" t="s">
        <v>199</v>
      </c>
      <c r="M10" s="149">
        <v>100</v>
      </c>
      <c r="N10" s="149">
        <v>10</v>
      </c>
      <c r="O10" s="149">
        <v>50</v>
      </c>
      <c r="P10" s="228" t="s">
        <v>519</v>
      </c>
      <c r="Q10" s="149">
        <v>100</v>
      </c>
      <c r="R10" s="228" t="s">
        <v>519</v>
      </c>
      <c r="S10" s="149" t="s">
        <v>378</v>
      </c>
      <c r="T10" s="149" t="s">
        <v>544</v>
      </c>
      <c r="U10" s="149">
        <v>1</v>
      </c>
      <c r="V10" s="149" t="s">
        <v>545</v>
      </c>
      <c r="W10" s="149">
        <v>4</v>
      </c>
      <c r="X10" s="149" t="s">
        <v>546</v>
      </c>
      <c r="Y10" s="149">
        <v>6</v>
      </c>
      <c r="Z10" s="149" t="s">
        <v>547</v>
      </c>
      <c r="AA10" s="236" t="s">
        <v>379</v>
      </c>
      <c r="AB10" s="233">
        <v>6</v>
      </c>
      <c r="AC10" s="155" t="s">
        <v>547</v>
      </c>
      <c r="AD10" s="161" t="s">
        <v>379</v>
      </c>
      <c r="AE10" s="233">
        <v>6</v>
      </c>
      <c r="AF10" s="253" t="s">
        <v>548</v>
      </c>
      <c r="AG10" s="233" t="s">
        <v>379</v>
      </c>
      <c r="AH10" s="248">
        <v>6</v>
      </c>
      <c r="AI10" s="254" t="s">
        <v>548</v>
      </c>
      <c r="AJ10" s="168" t="s">
        <v>379</v>
      </c>
      <c r="AK10" s="248">
        <v>14</v>
      </c>
      <c r="AL10" s="248" t="s">
        <v>549</v>
      </c>
      <c r="AM10" s="233" t="s">
        <v>379</v>
      </c>
    </row>
    <row r="11" spans="1:39" ht="147" customHeight="1" x14ac:dyDescent="0.2">
      <c r="A11" s="149" t="s">
        <v>108</v>
      </c>
      <c r="B11" s="149" t="s">
        <v>78</v>
      </c>
      <c r="C11" s="149" t="s">
        <v>109</v>
      </c>
      <c r="D11" s="149" t="s">
        <v>464</v>
      </c>
      <c r="E11" s="149" t="s">
        <v>550</v>
      </c>
      <c r="F11" s="149" t="s">
        <v>551</v>
      </c>
      <c r="G11" s="149" t="s">
        <v>93</v>
      </c>
      <c r="H11" s="149" t="s">
        <v>552</v>
      </c>
      <c r="I11" s="228" t="s">
        <v>553</v>
      </c>
      <c r="J11" s="149" t="s">
        <v>554</v>
      </c>
      <c r="K11" s="228" t="s">
        <v>555</v>
      </c>
      <c r="L11" s="149" t="s">
        <v>60</v>
      </c>
      <c r="M11" s="149">
        <v>1</v>
      </c>
      <c r="N11" s="149">
        <v>1</v>
      </c>
      <c r="O11" s="149">
        <v>1</v>
      </c>
      <c r="P11" s="228" t="s">
        <v>553</v>
      </c>
      <c r="Q11" s="149">
        <v>1</v>
      </c>
      <c r="R11" s="228" t="s">
        <v>555</v>
      </c>
      <c r="S11" s="149" t="s">
        <v>378</v>
      </c>
      <c r="T11" s="149" t="s">
        <v>556</v>
      </c>
      <c r="U11" s="149">
        <v>0.78</v>
      </c>
      <c r="V11" s="149" t="s">
        <v>557</v>
      </c>
      <c r="W11" s="149">
        <v>0.78</v>
      </c>
      <c r="X11" s="149" t="s">
        <v>558</v>
      </c>
      <c r="Y11" s="149">
        <v>0.78</v>
      </c>
      <c r="Z11" s="149" t="s">
        <v>559</v>
      </c>
      <c r="AA11" s="236" t="s">
        <v>379</v>
      </c>
      <c r="AB11" s="237">
        <v>0.92</v>
      </c>
      <c r="AC11" s="238" t="s">
        <v>560</v>
      </c>
      <c r="AD11" s="161" t="s">
        <v>379</v>
      </c>
      <c r="AE11" s="237">
        <v>0.95</v>
      </c>
      <c r="AF11" s="257" t="s">
        <v>561</v>
      </c>
      <c r="AG11" s="233" t="s">
        <v>379</v>
      </c>
      <c r="AH11" s="258">
        <v>1</v>
      </c>
      <c r="AI11" s="247" t="s">
        <v>562</v>
      </c>
      <c r="AJ11" s="168" t="s">
        <v>380</v>
      </c>
      <c r="AK11" s="246">
        <v>1</v>
      </c>
      <c r="AL11" s="246" t="s">
        <v>562</v>
      </c>
      <c r="AM11" s="233" t="s">
        <v>380</v>
      </c>
    </row>
    <row r="12" spans="1:39" ht="61.5" customHeight="1" x14ac:dyDescent="0.2">
      <c r="A12" s="149" t="s">
        <v>108</v>
      </c>
      <c r="B12" s="149" t="s">
        <v>78</v>
      </c>
      <c r="C12" s="149" t="s">
        <v>109</v>
      </c>
      <c r="D12" s="149" t="s">
        <v>464</v>
      </c>
      <c r="E12" s="149" t="s">
        <v>550</v>
      </c>
      <c r="F12" s="149" t="s">
        <v>551</v>
      </c>
      <c r="G12" s="149" t="s">
        <v>93</v>
      </c>
      <c r="H12" s="149" t="s">
        <v>563</v>
      </c>
      <c r="I12" s="259" t="s">
        <v>467</v>
      </c>
      <c r="J12" s="149" t="s">
        <v>564</v>
      </c>
      <c r="K12" s="259" t="s">
        <v>467</v>
      </c>
      <c r="L12" s="149" t="s">
        <v>60</v>
      </c>
      <c r="M12" s="149">
        <v>1</v>
      </c>
      <c r="N12" s="149">
        <v>0.5</v>
      </c>
      <c r="O12" s="149">
        <v>0.8</v>
      </c>
      <c r="P12" s="228" t="s">
        <v>565</v>
      </c>
      <c r="Q12" s="149">
        <v>1</v>
      </c>
      <c r="R12" s="228">
        <v>1</v>
      </c>
      <c r="S12" s="149" t="s">
        <v>378</v>
      </c>
      <c r="T12" s="149" t="s">
        <v>566</v>
      </c>
      <c r="U12" s="149">
        <v>0.24</v>
      </c>
      <c r="V12" s="149" t="s">
        <v>567</v>
      </c>
      <c r="W12" s="149">
        <v>0.5</v>
      </c>
      <c r="X12" s="149" t="s">
        <v>568</v>
      </c>
      <c r="Y12" s="149">
        <v>0.5</v>
      </c>
      <c r="Z12" s="149" t="s">
        <v>569</v>
      </c>
      <c r="AA12" s="236" t="s">
        <v>380</v>
      </c>
      <c r="AB12" s="154">
        <v>0.5</v>
      </c>
      <c r="AC12" s="238" t="s">
        <v>570</v>
      </c>
      <c r="AD12" s="161" t="s">
        <v>379</v>
      </c>
      <c r="AE12" s="237">
        <v>0.7</v>
      </c>
      <c r="AF12" s="257" t="s">
        <v>571</v>
      </c>
      <c r="AG12" s="233" t="s">
        <v>379</v>
      </c>
      <c r="AH12" s="258">
        <v>0.7</v>
      </c>
      <c r="AI12" s="260" t="s">
        <v>572</v>
      </c>
      <c r="AJ12" s="168" t="s">
        <v>379</v>
      </c>
      <c r="AK12" s="248">
        <v>0.8</v>
      </c>
      <c r="AL12" s="248" t="s">
        <v>573</v>
      </c>
      <c r="AM12" s="233" t="s">
        <v>379</v>
      </c>
    </row>
    <row r="13" spans="1:39" ht="69" customHeight="1" x14ac:dyDescent="0.2">
      <c r="A13" s="149" t="s">
        <v>108</v>
      </c>
      <c r="B13" s="149" t="s">
        <v>78</v>
      </c>
      <c r="C13" s="149" t="s">
        <v>350</v>
      </c>
      <c r="D13" s="149" t="s">
        <v>464</v>
      </c>
      <c r="E13" s="149" t="s">
        <v>550</v>
      </c>
      <c r="F13" s="149" t="s">
        <v>307</v>
      </c>
      <c r="G13" s="149" t="s">
        <v>93</v>
      </c>
      <c r="H13" s="149" t="s">
        <v>574</v>
      </c>
      <c r="I13" s="261" t="s">
        <v>467</v>
      </c>
      <c r="J13" s="149" t="s">
        <v>575</v>
      </c>
      <c r="K13" s="259" t="s">
        <v>467</v>
      </c>
      <c r="L13" s="149" t="s">
        <v>60</v>
      </c>
      <c r="M13" s="149">
        <v>1</v>
      </c>
      <c r="N13" s="149">
        <v>0.5</v>
      </c>
      <c r="O13" s="149">
        <v>1</v>
      </c>
      <c r="P13" s="228">
        <v>1</v>
      </c>
      <c r="Q13" s="149">
        <v>1</v>
      </c>
      <c r="R13" s="228">
        <v>1</v>
      </c>
      <c r="S13" s="149" t="s">
        <v>378</v>
      </c>
      <c r="T13" s="149" t="s">
        <v>576</v>
      </c>
      <c r="U13" s="149">
        <v>0.25</v>
      </c>
      <c r="V13" s="149" t="s">
        <v>577</v>
      </c>
      <c r="W13" s="149">
        <v>0.25</v>
      </c>
      <c r="X13" s="149" t="s">
        <v>578</v>
      </c>
      <c r="Y13" s="149">
        <v>0.4</v>
      </c>
      <c r="Z13" s="149" t="s">
        <v>579</v>
      </c>
      <c r="AA13" s="236" t="s">
        <v>379</v>
      </c>
      <c r="AB13" s="237">
        <v>0.4</v>
      </c>
      <c r="AC13" s="238" t="s">
        <v>580</v>
      </c>
      <c r="AD13" s="161" t="s">
        <v>379</v>
      </c>
      <c r="AE13" s="237">
        <v>0.4</v>
      </c>
      <c r="AF13" s="257" t="s">
        <v>581</v>
      </c>
      <c r="AG13" s="233" t="s">
        <v>379</v>
      </c>
      <c r="AH13" s="262">
        <v>0.4</v>
      </c>
      <c r="AI13" s="260" t="s">
        <v>582</v>
      </c>
      <c r="AJ13" s="168" t="s">
        <v>379</v>
      </c>
      <c r="AK13" s="248">
        <v>0.4</v>
      </c>
      <c r="AL13" s="248" t="s">
        <v>582</v>
      </c>
      <c r="AM13" s="233" t="s">
        <v>379</v>
      </c>
    </row>
    <row r="14" spans="1:39" ht="129.75" customHeight="1" x14ac:dyDescent="0.2">
      <c r="A14" s="149" t="s">
        <v>108</v>
      </c>
      <c r="B14" s="149" t="s">
        <v>78</v>
      </c>
      <c r="C14" s="149" t="s">
        <v>350</v>
      </c>
      <c r="D14" s="149" t="s">
        <v>464</v>
      </c>
      <c r="E14" s="149" t="s">
        <v>550</v>
      </c>
      <c r="F14" s="149" t="s">
        <v>307</v>
      </c>
      <c r="G14" s="149" t="s">
        <v>93</v>
      </c>
      <c r="H14" s="149" t="s">
        <v>574</v>
      </c>
      <c r="I14" s="261" t="s">
        <v>583</v>
      </c>
      <c r="J14" s="149" t="s">
        <v>584</v>
      </c>
      <c r="K14" s="259" t="s">
        <v>585</v>
      </c>
      <c r="L14" s="149" t="s">
        <v>60</v>
      </c>
      <c r="M14" s="149">
        <v>1</v>
      </c>
      <c r="N14" s="149">
        <v>1</v>
      </c>
      <c r="O14" s="149">
        <v>1</v>
      </c>
      <c r="P14" s="228" t="s">
        <v>586</v>
      </c>
      <c r="Q14" s="149">
        <v>1</v>
      </c>
      <c r="R14" s="228">
        <v>1</v>
      </c>
      <c r="S14" s="149" t="s">
        <v>378</v>
      </c>
      <c r="T14" s="149" t="s">
        <v>587</v>
      </c>
      <c r="U14" s="149">
        <v>0.15</v>
      </c>
      <c r="V14" s="149" t="s">
        <v>588</v>
      </c>
      <c r="W14" s="149">
        <v>0.5</v>
      </c>
      <c r="X14" s="149" t="s">
        <v>589</v>
      </c>
      <c r="Y14" s="149">
        <v>0.8</v>
      </c>
      <c r="Z14" s="149" t="s">
        <v>590</v>
      </c>
      <c r="AA14" s="236" t="s">
        <v>379</v>
      </c>
      <c r="AB14" s="237">
        <v>0.1</v>
      </c>
      <c r="AC14" s="263" t="s">
        <v>591</v>
      </c>
      <c r="AD14" s="161" t="s">
        <v>379</v>
      </c>
      <c r="AE14" s="239">
        <v>0.1</v>
      </c>
      <c r="AF14" s="240" t="s">
        <v>592</v>
      </c>
      <c r="AG14" s="233" t="s">
        <v>379</v>
      </c>
      <c r="AH14" s="258">
        <v>0.4</v>
      </c>
      <c r="AI14" s="247" t="s">
        <v>593</v>
      </c>
      <c r="AJ14" s="168" t="s">
        <v>379</v>
      </c>
      <c r="AK14" s="227">
        <v>1</v>
      </c>
      <c r="AL14" s="248" t="s">
        <v>594</v>
      </c>
      <c r="AM14" s="233" t="s">
        <v>380</v>
      </c>
    </row>
    <row r="15" spans="1:39" ht="42.75" customHeight="1" x14ac:dyDescent="0.2">
      <c r="A15" s="149" t="s">
        <v>108</v>
      </c>
      <c r="B15" s="149" t="s">
        <v>78</v>
      </c>
      <c r="C15" s="149" t="s">
        <v>141</v>
      </c>
      <c r="D15" s="149" t="s">
        <v>464</v>
      </c>
      <c r="E15" s="149" t="s">
        <v>550</v>
      </c>
      <c r="F15" s="149" t="s">
        <v>144</v>
      </c>
      <c r="G15" s="149" t="s">
        <v>93</v>
      </c>
      <c r="H15" s="149" t="s">
        <v>595</v>
      </c>
      <c r="I15" s="261" t="s">
        <v>467</v>
      </c>
      <c r="J15" s="149" t="s">
        <v>596</v>
      </c>
      <c r="K15" s="261" t="s">
        <v>467</v>
      </c>
      <c r="L15" s="149" t="s">
        <v>60</v>
      </c>
      <c r="M15" s="149">
        <v>1</v>
      </c>
      <c r="N15" s="149">
        <v>1</v>
      </c>
      <c r="O15" s="149">
        <v>1</v>
      </c>
      <c r="P15" s="228">
        <v>1</v>
      </c>
      <c r="Q15" s="149">
        <v>1</v>
      </c>
      <c r="R15" s="228">
        <v>1</v>
      </c>
      <c r="S15" s="149" t="s">
        <v>378</v>
      </c>
      <c r="T15" s="149" t="s">
        <v>597</v>
      </c>
      <c r="U15" s="149">
        <v>0.9</v>
      </c>
      <c r="V15" s="149" t="s">
        <v>598</v>
      </c>
      <c r="W15" s="149">
        <v>0.9</v>
      </c>
      <c r="X15" s="149" t="s">
        <v>599</v>
      </c>
      <c r="Y15" s="149">
        <v>0.9</v>
      </c>
      <c r="Z15" s="149" t="s">
        <v>600</v>
      </c>
      <c r="AA15" s="236" t="s">
        <v>379</v>
      </c>
      <c r="AB15" s="237">
        <v>0.9</v>
      </c>
      <c r="AC15" s="238" t="s">
        <v>601</v>
      </c>
      <c r="AD15" s="161" t="s">
        <v>379</v>
      </c>
      <c r="AE15" s="237">
        <v>0.9</v>
      </c>
      <c r="AF15" s="257" t="s">
        <v>602</v>
      </c>
      <c r="AG15" s="233" t="s">
        <v>379</v>
      </c>
      <c r="AH15" s="262">
        <v>0.9</v>
      </c>
      <c r="AI15" s="260" t="s">
        <v>603</v>
      </c>
      <c r="AJ15" s="168" t="s">
        <v>379</v>
      </c>
      <c r="AK15" s="248">
        <v>0.9</v>
      </c>
      <c r="AL15" s="248" t="s">
        <v>603</v>
      </c>
      <c r="AM15" s="233" t="s">
        <v>379</v>
      </c>
    </row>
    <row r="16" spans="1:39" ht="45.75" customHeight="1" x14ac:dyDescent="0.2">
      <c r="A16" s="149" t="s">
        <v>108</v>
      </c>
      <c r="B16" s="149" t="s">
        <v>78</v>
      </c>
      <c r="C16" s="149" t="s">
        <v>141</v>
      </c>
      <c r="D16" s="149" t="s">
        <v>464</v>
      </c>
      <c r="E16" s="149" t="s">
        <v>550</v>
      </c>
      <c r="F16" s="149" t="s">
        <v>144</v>
      </c>
      <c r="G16" s="149" t="s">
        <v>93</v>
      </c>
      <c r="H16" s="149" t="s">
        <v>604</v>
      </c>
      <c r="I16" s="261" t="s">
        <v>467</v>
      </c>
      <c r="J16" s="149" t="s">
        <v>605</v>
      </c>
      <c r="K16" s="261" t="s">
        <v>467</v>
      </c>
      <c r="L16" s="149" t="s">
        <v>60</v>
      </c>
      <c r="M16" s="149">
        <v>1</v>
      </c>
      <c r="N16" s="149">
        <v>1</v>
      </c>
      <c r="O16" s="149">
        <v>1</v>
      </c>
      <c r="P16" s="228">
        <v>1</v>
      </c>
      <c r="Q16" s="149">
        <v>1</v>
      </c>
      <c r="R16" s="228">
        <v>1</v>
      </c>
      <c r="S16" s="149" t="s">
        <v>378</v>
      </c>
      <c r="T16" s="149"/>
      <c r="U16" s="149">
        <v>0.5</v>
      </c>
      <c r="V16" s="149" t="s">
        <v>606</v>
      </c>
      <c r="W16" s="149">
        <v>0.9</v>
      </c>
      <c r="X16" s="149" t="s">
        <v>607</v>
      </c>
      <c r="Y16" s="149">
        <v>0.9</v>
      </c>
      <c r="Z16" s="149" t="s">
        <v>608</v>
      </c>
      <c r="AA16" s="236" t="s">
        <v>379</v>
      </c>
      <c r="AB16" s="237">
        <v>0.9</v>
      </c>
      <c r="AC16" s="238" t="s">
        <v>609</v>
      </c>
      <c r="AD16" s="161" t="s">
        <v>379</v>
      </c>
      <c r="AE16" s="237">
        <v>0.9</v>
      </c>
      <c r="AF16" s="257" t="s">
        <v>610</v>
      </c>
      <c r="AG16" s="233" t="s">
        <v>379</v>
      </c>
      <c r="AH16" s="258">
        <v>0.9</v>
      </c>
      <c r="AI16" s="260" t="s">
        <v>603</v>
      </c>
      <c r="AJ16" s="168" t="s">
        <v>379</v>
      </c>
      <c r="AK16" s="248">
        <v>0.9</v>
      </c>
      <c r="AL16" s="248" t="s">
        <v>603</v>
      </c>
      <c r="AM16" s="233" t="s">
        <v>379</v>
      </c>
    </row>
    <row r="17" spans="1:39" ht="36" customHeight="1" x14ac:dyDescent="0.2">
      <c r="A17" s="149" t="s">
        <v>108</v>
      </c>
      <c r="B17" s="149" t="s">
        <v>78</v>
      </c>
      <c r="C17" s="149" t="s">
        <v>328</v>
      </c>
      <c r="D17" s="149" t="s">
        <v>464</v>
      </c>
      <c r="E17" s="149" t="s">
        <v>611</v>
      </c>
      <c r="F17" s="149" t="s">
        <v>314</v>
      </c>
      <c r="G17" s="149" t="s">
        <v>45</v>
      </c>
      <c r="H17" s="155" t="s">
        <v>612</v>
      </c>
      <c r="I17" s="228"/>
      <c r="J17" s="149" t="s">
        <v>613</v>
      </c>
      <c r="K17" s="228"/>
      <c r="L17" s="149" t="s">
        <v>199</v>
      </c>
      <c r="M17" s="149">
        <v>10</v>
      </c>
      <c r="N17" s="149">
        <v>8</v>
      </c>
      <c r="O17" s="149">
        <v>10</v>
      </c>
      <c r="P17" s="228">
        <v>0</v>
      </c>
      <c r="Q17" s="149">
        <v>10</v>
      </c>
      <c r="R17" s="228"/>
      <c r="S17" s="149" t="s">
        <v>378</v>
      </c>
      <c r="T17" s="149" t="s">
        <v>614</v>
      </c>
      <c r="U17" s="149">
        <v>0</v>
      </c>
      <c r="V17" s="149" t="s">
        <v>615</v>
      </c>
      <c r="W17" s="149">
        <v>0</v>
      </c>
      <c r="X17" s="149" t="s">
        <v>616</v>
      </c>
      <c r="Y17" s="149">
        <v>1</v>
      </c>
      <c r="Z17" s="149" t="s">
        <v>617</v>
      </c>
      <c r="AA17" s="236" t="s">
        <v>484</v>
      </c>
      <c r="AB17" s="237">
        <v>1</v>
      </c>
      <c r="AC17" s="238" t="s">
        <v>618</v>
      </c>
      <c r="AD17" s="161" t="s">
        <v>379</v>
      </c>
      <c r="AE17" s="237">
        <v>1</v>
      </c>
      <c r="AF17" s="257" t="s">
        <v>619</v>
      </c>
      <c r="AG17" s="233" t="s">
        <v>379</v>
      </c>
      <c r="AH17" s="264">
        <v>0</v>
      </c>
      <c r="AI17" s="265" t="s">
        <v>620</v>
      </c>
      <c r="AJ17" s="168" t="s">
        <v>379</v>
      </c>
      <c r="AK17" s="248">
        <v>0</v>
      </c>
      <c r="AL17" s="248" t="s">
        <v>621</v>
      </c>
      <c r="AM17" s="233" t="s">
        <v>379</v>
      </c>
    </row>
    <row r="18" spans="1:39" ht="44.25" customHeight="1" x14ac:dyDescent="0.2">
      <c r="A18" s="149" t="s">
        <v>108</v>
      </c>
      <c r="B18" s="149" t="s">
        <v>78</v>
      </c>
      <c r="C18" s="149" t="s">
        <v>328</v>
      </c>
      <c r="D18" s="149" t="s">
        <v>464</v>
      </c>
      <c r="E18" s="149" t="s">
        <v>611</v>
      </c>
      <c r="F18" s="149" t="s">
        <v>314</v>
      </c>
      <c r="G18" s="149" t="s">
        <v>45</v>
      </c>
      <c r="H18" s="155" t="s">
        <v>622</v>
      </c>
      <c r="I18" s="228"/>
      <c r="J18" s="149" t="s">
        <v>623</v>
      </c>
      <c r="K18" s="228"/>
      <c r="L18" s="149" t="s">
        <v>199</v>
      </c>
      <c r="M18" s="149">
        <v>5</v>
      </c>
      <c r="N18" s="149">
        <v>3</v>
      </c>
      <c r="O18" s="149">
        <v>5</v>
      </c>
      <c r="P18" s="228">
        <v>0</v>
      </c>
      <c r="Q18" s="149">
        <v>5</v>
      </c>
      <c r="R18" s="228"/>
      <c r="S18" s="149" t="s">
        <v>378</v>
      </c>
      <c r="T18" s="149" t="s">
        <v>624</v>
      </c>
      <c r="U18" s="149">
        <v>0</v>
      </c>
      <c r="V18" s="149" t="s">
        <v>625</v>
      </c>
      <c r="W18" s="149">
        <v>0</v>
      </c>
      <c r="X18" s="149" t="s">
        <v>626</v>
      </c>
      <c r="Y18" s="149">
        <v>0</v>
      </c>
      <c r="Z18" s="149" t="s">
        <v>627</v>
      </c>
      <c r="AA18" s="236" t="s">
        <v>484</v>
      </c>
      <c r="AB18" s="237">
        <v>0</v>
      </c>
      <c r="AC18" s="266" t="s">
        <v>628</v>
      </c>
      <c r="AD18" s="161" t="s">
        <v>379</v>
      </c>
      <c r="AE18" s="239">
        <v>0</v>
      </c>
      <c r="AF18" s="240" t="s">
        <v>629</v>
      </c>
      <c r="AG18" s="233" t="s">
        <v>484</v>
      </c>
      <c r="AH18" s="246">
        <v>0</v>
      </c>
      <c r="AI18" s="247" t="s">
        <v>630</v>
      </c>
      <c r="AJ18" s="168" t="s">
        <v>484</v>
      </c>
      <c r="AK18" s="227">
        <v>0</v>
      </c>
      <c r="AL18" s="248" t="s">
        <v>631</v>
      </c>
      <c r="AM18" s="233" t="s">
        <v>379</v>
      </c>
    </row>
    <row r="19" spans="1:39" ht="34.5" customHeight="1" x14ac:dyDescent="0.2">
      <c r="A19" s="149" t="s">
        <v>108</v>
      </c>
      <c r="B19" s="149" t="s">
        <v>78</v>
      </c>
      <c r="C19" s="149" t="s">
        <v>354</v>
      </c>
      <c r="D19" s="149" t="s">
        <v>464</v>
      </c>
      <c r="E19" s="149" t="s">
        <v>611</v>
      </c>
      <c r="F19" s="149" t="s">
        <v>319</v>
      </c>
      <c r="G19" s="149" t="s">
        <v>45</v>
      </c>
      <c r="H19" s="155" t="s">
        <v>632</v>
      </c>
      <c r="I19" s="228"/>
      <c r="J19" s="149" t="s">
        <v>633</v>
      </c>
      <c r="K19" s="228"/>
      <c r="L19" s="149" t="s">
        <v>199</v>
      </c>
      <c r="M19" s="149">
        <v>15</v>
      </c>
      <c r="N19" s="149">
        <v>5</v>
      </c>
      <c r="O19" s="149">
        <v>10</v>
      </c>
      <c r="P19" s="228">
        <v>0</v>
      </c>
      <c r="Q19" s="149">
        <v>15</v>
      </c>
      <c r="R19" s="228"/>
      <c r="S19" s="149" t="s">
        <v>378</v>
      </c>
      <c r="T19" s="149" t="s">
        <v>634</v>
      </c>
      <c r="U19" s="149">
        <v>0</v>
      </c>
      <c r="V19" s="149" t="s">
        <v>635</v>
      </c>
      <c r="W19" s="149">
        <v>0</v>
      </c>
      <c r="X19" s="149" t="s">
        <v>636</v>
      </c>
      <c r="Y19" s="149">
        <v>1</v>
      </c>
      <c r="Z19" s="149" t="s">
        <v>637</v>
      </c>
      <c r="AA19" s="236" t="s">
        <v>484</v>
      </c>
      <c r="AB19" s="237">
        <v>0</v>
      </c>
      <c r="AC19" s="231" t="s">
        <v>638</v>
      </c>
      <c r="AD19" s="161" t="s">
        <v>379</v>
      </c>
      <c r="AE19" s="230">
        <v>1</v>
      </c>
      <c r="AF19" s="232" t="s">
        <v>639</v>
      </c>
      <c r="AG19" s="233" t="s">
        <v>380</v>
      </c>
      <c r="AH19" s="248">
        <v>0</v>
      </c>
      <c r="AI19" s="254"/>
      <c r="AJ19" s="168" t="s">
        <v>380</v>
      </c>
      <c r="AK19" s="227">
        <v>0</v>
      </c>
      <c r="AL19" s="248" t="s">
        <v>640</v>
      </c>
      <c r="AM19" s="233" t="s">
        <v>380</v>
      </c>
    </row>
    <row r="20" spans="1:39" ht="27.75" customHeight="1" x14ac:dyDescent="0.2">
      <c r="A20" s="149" t="s">
        <v>108</v>
      </c>
      <c r="B20" s="149" t="s">
        <v>78</v>
      </c>
      <c r="C20" s="149" t="s">
        <v>350</v>
      </c>
      <c r="D20" s="149" t="s">
        <v>464</v>
      </c>
      <c r="E20" s="149" t="s">
        <v>611</v>
      </c>
      <c r="F20" s="149" t="s">
        <v>325</v>
      </c>
      <c r="G20" s="149" t="s">
        <v>45</v>
      </c>
      <c r="H20" s="149" t="s">
        <v>641</v>
      </c>
      <c r="I20" s="261" t="s">
        <v>467</v>
      </c>
      <c r="J20" s="149" t="s">
        <v>642</v>
      </c>
      <c r="K20" s="261" t="s">
        <v>467</v>
      </c>
      <c r="L20" s="149" t="s">
        <v>199</v>
      </c>
      <c r="M20" s="149">
        <v>4</v>
      </c>
      <c r="N20" s="149">
        <v>1</v>
      </c>
      <c r="O20" s="149">
        <v>2</v>
      </c>
      <c r="P20" s="267">
        <v>2</v>
      </c>
      <c r="Q20" s="149">
        <v>4</v>
      </c>
      <c r="R20" s="267">
        <v>4</v>
      </c>
      <c r="S20" s="149" t="s">
        <v>378</v>
      </c>
      <c r="T20" s="149" t="s">
        <v>643</v>
      </c>
      <c r="U20" s="149">
        <v>0</v>
      </c>
      <c r="V20" s="149" t="s">
        <v>644</v>
      </c>
      <c r="W20" s="149">
        <v>1</v>
      </c>
      <c r="X20" s="149" t="s">
        <v>645</v>
      </c>
      <c r="Y20" s="149">
        <v>1</v>
      </c>
      <c r="Z20" s="149" t="s">
        <v>646</v>
      </c>
      <c r="AA20" s="236" t="s">
        <v>380</v>
      </c>
      <c r="AB20" s="154"/>
      <c r="AC20" s="238" t="s">
        <v>647</v>
      </c>
      <c r="AD20" s="161" t="s">
        <v>379</v>
      </c>
      <c r="AE20" s="237">
        <v>0.2</v>
      </c>
      <c r="AF20" s="257" t="s">
        <v>648</v>
      </c>
      <c r="AG20" s="233" t="s">
        <v>379</v>
      </c>
      <c r="AH20" s="258">
        <v>2</v>
      </c>
      <c r="AI20" s="260" t="s">
        <v>649</v>
      </c>
      <c r="AJ20" s="168" t="s">
        <v>380</v>
      </c>
      <c r="AK20" s="248">
        <v>2</v>
      </c>
      <c r="AL20" s="248" t="s">
        <v>650</v>
      </c>
      <c r="AM20" s="233" t="s">
        <v>380</v>
      </c>
    </row>
    <row r="21" spans="1:39" s="145" customFormat="1" ht="27.75" customHeight="1" x14ac:dyDescent="0.2">
      <c r="A21" s="149" t="s">
        <v>177</v>
      </c>
      <c r="B21" s="149" t="s">
        <v>178</v>
      </c>
      <c r="C21" s="149" t="s">
        <v>293</v>
      </c>
      <c r="D21" s="149" t="s">
        <v>464</v>
      </c>
      <c r="E21" s="149" t="s">
        <v>651</v>
      </c>
      <c r="F21" s="149" t="s">
        <v>327</v>
      </c>
      <c r="G21" s="149" t="s">
        <v>45</v>
      </c>
      <c r="H21" s="149" t="s">
        <v>652</v>
      </c>
      <c r="I21" s="228" t="s">
        <v>467</v>
      </c>
      <c r="J21" s="149" t="s">
        <v>653</v>
      </c>
      <c r="K21" s="228" t="s">
        <v>467</v>
      </c>
      <c r="L21" s="149" t="s">
        <v>654</v>
      </c>
      <c r="M21" s="149">
        <v>800000</v>
      </c>
      <c r="N21" s="149">
        <v>800000</v>
      </c>
      <c r="O21" s="149">
        <v>800000</v>
      </c>
      <c r="P21" s="228" t="s">
        <v>519</v>
      </c>
      <c r="Q21" s="149">
        <v>800000</v>
      </c>
      <c r="R21" s="228" t="s">
        <v>519</v>
      </c>
      <c r="S21" s="149" t="s">
        <v>655</v>
      </c>
      <c r="T21" s="149" t="s">
        <v>656</v>
      </c>
      <c r="U21" s="149">
        <v>784.83</v>
      </c>
      <c r="V21" s="149" t="s">
        <v>657</v>
      </c>
      <c r="W21" s="149">
        <v>777170</v>
      </c>
      <c r="X21" s="149" t="s">
        <v>658</v>
      </c>
      <c r="Y21" s="149">
        <v>774566</v>
      </c>
      <c r="Z21" s="149" t="s">
        <v>659</v>
      </c>
      <c r="AA21" s="236" t="s">
        <v>379</v>
      </c>
      <c r="AB21" s="154">
        <v>757.74699999999996</v>
      </c>
      <c r="AC21" s="268" t="s">
        <v>660</v>
      </c>
      <c r="AD21" s="161" t="s">
        <v>379</v>
      </c>
      <c r="AE21" s="269">
        <v>763098</v>
      </c>
      <c r="AF21" s="270" t="s">
        <v>661</v>
      </c>
      <c r="AG21" s="233" t="s">
        <v>379</v>
      </c>
      <c r="AH21" s="271">
        <v>749322</v>
      </c>
      <c r="AI21" s="265" t="s">
        <v>662</v>
      </c>
      <c r="AJ21" s="168" t="s">
        <v>379</v>
      </c>
      <c r="AK21" s="272">
        <v>742699</v>
      </c>
      <c r="AL21" s="248" t="s">
        <v>663</v>
      </c>
      <c r="AM21" s="233" t="s">
        <v>379</v>
      </c>
    </row>
    <row r="22" spans="1:39" s="145" customFormat="1" ht="27.75" customHeight="1" x14ac:dyDescent="0.2">
      <c r="A22" s="149" t="s">
        <v>177</v>
      </c>
      <c r="B22" s="149" t="s">
        <v>178</v>
      </c>
      <c r="C22" s="149" t="s">
        <v>293</v>
      </c>
      <c r="D22" s="149" t="s">
        <v>464</v>
      </c>
      <c r="E22" s="149" t="s">
        <v>651</v>
      </c>
      <c r="F22" s="149" t="s">
        <v>327</v>
      </c>
      <c r="G22" s="149" t="s">
        <v>45</v>
      </c>
      <c r="H22" s="149" t="s">
        <v>664</v>
      </c>
      <c r="I22" s="228" t="s">
        <v>467</v>
      </c>
      <c r="J22" s="149" t="s">
        <v>665</v>
      </c>
      <c r="K22" s="228" t="s">
        <v>467</v>
      </c>
      <c r="L22" s="149" t="s">
        <v>60</v>
      </c>
      <c r="M22" s="149">
        <v>0.2009</v>
      </c>
      <c r="N22" s="149">
        <v>0.2001</v>
      </c>
      <c r="O22" s="149">
        <v>0.2001</v>
      </c>
      <c r="P22" s="228" t="s">
        <v>519</v>
      </c>
      <c r="Q22" s="149">
        <v>0.2009</v>
      </c>
      <c r="R22" s="228" t="s">
        <v>519</v>
      </c>
      <c r="S22" s="149" t="s">
        <v>378</v>
      </c>
      <c r="T22" s="149" t="s">
        <v>666</v>
      </c>
      <c r="U22" s="149">
        <v>19.850000000000001</v>
      </c>
      <c r="V22" s="155" t="s">
        <v>667</v>
      </c>
      <c r="W22" s="149">
        <v>19.850000000000001</v>
      </c>
      <c r="X22" s="149" t="s">
        <v>668</v>
      </c>
      <c r="Y22" s="149">
        <v>19.329999999999998</v>
      </c>
      <c r="Z22" s="149" t="s">
        <v>669</v>
      </c>
      <c r="AA22" s="236" t="s">
        <v>379</v>
      </c>
      <c r="AB22" s="154">
        <v>19.329999999999998</v>
      </c>
      <c r="AC22" s="268" t="s">
        <v>670</v>
      </c>
      <c r="AD22" s="161" t="s">
        <v>379</v>
      </c>
      <c r="AE22" s="154">
        <v>19.329999999999998</v>
      </c>
      <c r="AF22" s="270" t="s">
        <v>671</v>
      </c>
      <c r="AG22" s="233" t="s">
        <v>379</v>
      </c>
      <c r="AH22" s="258">
        <v>19.329999999999998</v>
      </c>
      <c r="AI22" s="265" t="s">
        <v>671</v>
      </c>
      <c r="AJ22" s="168" t="s">
        <v>379</v>
      </c>
      <c r="AK22" s="248">
        <v>19.329999999999998</v>
      </c>
      <c r="AL22" s="248" t="s">
        <v>671</v>
      </c>
      <c r="AM22" s="233" t="s">
        <v>379</v>
      </c>
    </row>
    <row r="23" spans="1:39" ht="27.5" customHeight="1" x14ac:dyDescent="0.2">
      <c r="A23" s="149" t="s">
        <v>177</v>
      </c>
      <c r="B23" s="149" t="s">
        <v>78</v>
      </c>
      <c r="C23" s="149" t="s">
        <v>185</v>
      </c>
      <c r="D23" s="149" t="s">
        <v>464</v>
      </c>
      <c r="E23" s="149" t="s">
        <v>672</v>
      </c>
      <c r="F23" s="149" t="s">
        <v>188</v>
      </c>
      <c r="G23" s="149" t="s">
        <v>93</v>
      </c>
      <c r="H23" s="155" t="s">
        <v>673</v>
      </c>
      <c r="I23" s="228" t="s">
        <v>467</v>
      </c>
      <c r="J23" s="149" t="s">
        <v>674</v>
      </c>
      <c r="K23" s="228" t="s">
        <v>467</v>
      </c>
      <c r="L23" s="149" t="s">
        <v>60</v>
      </c>
      <c r="M23" s="149">
        <v>1</v>
      </c>
      <c r="N23" s="149">
        <v>1</v>
      </c>
      <c r="O23" s="149">
        <v>1</v>
      </c>
      <c r="P23" s="228" t="s">
        <v>519</v>
      </c>
      <c r="Q23" s="149">
        <v>1</v>
      </c>
      <c r="R23" s="228" t="s">
        <v>519</v>
      </c>
      <c r="S23" s="149" t="s">
        <v>378</v>
      </c>
      <c r="T23" s="149" t="s">
        <v>675</v>
      </c>
      <c r="U23" s="149">
        <v>0.95</v>
      </c>
      <c r="V23" s="149" t="s">
        <v>676</v>
      </c>
      <c r="W23" s="149">
        <v>1</v>
      </c>
      <c r="X23" s="149" t="s">
        <v>677</v>
      </c>
      <c r="Y23" s="149">
        <v>1</v>
      </c>
      <c r="Z23" s="149" t="s">
        <v>677</v>
      </c>
      <c r="AA23" s="273" t="s">
        <v>380</v>
      </c>
      <c r="AB23" s="237">
        <v>1</v>
      </c>
      <c r="AC23" s="238"/>
      <c r="AD23" s="161" t="s">
        <v>379</v>
      </c>
      <c r="AE23" s="237">
        <v>1</v>
      </c>
      <c r="AF23" s="257" t="s">
        <v>678</v>
      </c>
      <c r="AG23" s="233" t="s">
        <v>380</v>
      </c>
      <c r="AH23" s="264">
        <v>1</v>
      </c>
      <c r="AI23" s="265" t="s">
        <v>678</v>
      </c>
      <c r="AJ23" s="168" t="s">
        <v>380</v>
      </c>
      <c r="AK23" s="274">
        <v>1</v>
      </c>
      <c r="AL23" s="275" t="s">
        <v>679</v>
      </c>
      <c r="AM23" s="233" t="s">
        <v>380</v>
      </c>
    </row>
    <row r="24" spans="1:39" ht="27.75" customHeight="1" x14ac:dyDescent="0.2">
      <c r="A24" s="149" t="s">
        <v>177</v>
      </c>
      <c r="B24" s="149" t="s">
        <v>78</v>
      </c>
      <c r="C24" s="149" t="s">
        <v>185</v>
      </c>
      <c r="D24" s="149" t="s">
        <v>464</v>
      </c>
      <c r="E24" s="149" t="s">
        <v>672</v>
      </c>
      <c r="F24" s="149" t="s">
        <v>188</v>
      </c>
      <c r="G24" s="149" t="s">
        <v>93</v>
      </c>
      <c r="H24" s="155" t="s">
        <v>680</v>
      </c>
      <c r="I24" s="228" t="s">
        <v>467</v>
      </c>
      <c r="J24" s="149" t="s">
        <v>681</v>
      </c>
      <c r="K24" s="228" t="s">
        <v>467</v>
      </c>
      <c r="L24" s="149" t="s">
        <v>60</v>
      </c>
      <c r="M24" s="149">
        <v>1</v>
      </c>
      <c r="N24" s="149">
        <v>0.4</v>
      </c>
      <c r="O24" s="149">
        <v>0.7</v>
      </c>
      <c r="P24" s="228" t="s">
        <v>519</v>
      </c>
      <c r="Q24" s="149">
        <v>1</v>
      </c>
      <c r="R24" s="228" t="s">
        <v>519</v>
      </c>
      <c r="S24" s="149" t="s">
        <v>378</v>
      </c>
      <c r="T24" s="149" t="s">
        <v>682</v>
      </c>
      <c r="U24" s="149">
        <v>0.2</v>
      </c>
      <c r="V24" s="149" t="s">
        <v>683</v>
      </c>
      <c r="W24" s="149">
        <v>0.3</v>
      </c>
      <c r="X24" s="149" t="s">
        <v>684</v>
      </c>
      <c r="Y24" s="149">
        <v>0.5</v>
      </c>
      <c r="Z24" s="149" t="s">
        <v>685</v>
      </c>
      <c r="AA24" s="273" t="s">
        <v>380</v>
      </c>
      <c r="AB24" s="237">
        <v>0.5</v>
      </c>
      <c r="AC24" s="238" t="s">
        <v>686</v>
      </c>
      <c r="AD24" s="161" t="s">
        <v>379</v>
      </c>
      <c r="AE24" s="237">
        <v>0.55000000000000004</v>
      </c>
      <c r="AF24" s="257" t="s">
        <v>687</v>
      </c>
      <c r="AG24" s="233" t="s">
        <v>379</v>
      </c>
      <c r="AH24" s="264">
        <v>0.6</v>
      </c>
      <c r="AI24" s="265" t="s">
        <v>688</v>
      </c>
      <c r="AJ24" s="168" t="s">
        <v>379</v>
      </c>
      <c r="AK24" s="274">
        <v>0.65</v>
      </c>
      <c r="AL24" s="275" t="s">
        <v>688</v>
      </c>
      <c r="AM24" s="233" t="s">
        <v>379</v>
      </c>
    </row>
    <row r="25" spans="1:39" ht="27.75" customHeight="1" x14ac:dyDescent="0.2">
      <c r="A25" s="149" t="s">
        <v>177</v>
      </c>
      <c r="B25" s="149" t="s">
        <v>295</v>
      </c>
      <c r="C25" s="149" t="s">
        <v>185</v>
      </c>
      <c r="D25" s="149" t="s">
        <v>464</v>
      </c>
      <c r="E25" s="149" t="s">
        <v>672</v>
      </c>
      <c r="F25" s="149" t="s">
        <v>195</v>
      </c>
      <c r="G25" s="149" t="s">
        <v>93</v>
      </c>
      <c r="H25" s="155" t="s">
        <v>689</v>
      </c>
      <c r="I25" s="228" t="s">
        <v>467</v>
      </c>
      <c r="J25" s="149" t="s">
        <v>690</v>
      </c>
      <c r="K25" s="228" t="s">
        <v>467</v>
      </c>
      <c r="L25" s="149" t="s">
        <v>60</v>
      </c>
      <c r="M25" s="149">
        <v>1</v>
      </c>
      <c r="N25" s="149">
        <v>1</v>
      </c>
      <c r="O25" s="149">
        <v>1</v>
      </c>
      <c r="P25" s="228" t="s">
        <v>519</v>
      </c>
      <c r="Q25" s="149">
        <v>1</v>
      </c>
      <c r="R25" s="228" t="s">
        <v>519</v>
      </c>
      <c r="S25" s="149" t="s">
        <v>378</v>
      </c>
      <c r="T25" s="149" t="s">
        <v>691</v>
      </c>
      <c r="U25" s="149">
        <v>0.6</v>
      </c>
      <c r="V25" s="149" t="s">
        <v>692</v>
      </c>
      <c r="W25" s="149">
        <v>0.75</v>
      </c>
      <c r="X25" s="149" t="s">
        <v>693</v>
      </c>
      <c r="Y25" s="149">
        <v>0.95</v>
      </c>
      <c r="Z25" s="149" t="s">
        <v>694</v>
      </c>
      <c r="AA25" s="273" t="s">
        <v>380</v>
      </c>
      <c r="AB25" s="237">
        <v>0.32</v>
      </c>
      <c r="AC25" s="238" t="s">
        <v>695</v>
      </c>
      <c r="AD25" s="161" t="s">
        <v>379</v>
      </c>
      <c r="AE25" s="237">
        <v>0.5</v>
      </c>
      <c r="AF25" s="257" t="s">
        <v>696</v>
      </c>
      <c r="AG25" s="233" t="s">
        <v>379</v>
      </c>
      <c r="AH25" s="264">
        <v>0.63</v>
      </c>
      <c r="AI25" s="265" t="s">
        <v>697</v>
      </c>
      <c r="AJ25" s="168" t="s">
        <v>379</v>
      </c>
      <c r="AK25" s="274">
        <v>0.63</v>
      </c>
      <c r="AL25" s="274" t="s">
        <v>698</v>
      </c>
      <c r="AM25" s="233" t="s">
        <v>379</v>
      </c>
    </row>
    <row r="26" spans="1:39" ht="9" customHeight="1" x14ac:dyDescent="0.2">
      <c r="A26" s="149" t="s">
        <v>177</v>
      </c>
      <c r="B26" s="149" t="s">
        <v>295</v>
      </c>
      <c r="C26" s="149" t="s">
        <v>185</v>
      </c>
      <c r="D26" s="149" t="s">
        <v>464</v>
      </c>
      <c r="E26" s="149" t="s">
        <v>672</v>
      </c>
      <c r="F26" s="149" t="s">
        <v>204</v>
      </c>
      <c r="G26" s="149" t="s">
        <v>93</v>
      </c>
      <c r="H26" s="155" t="s">
        <v>699</v>
      </c>
      <c r="I26" s="228" t="s">
        <v>467</v>
      </c>
      <c r="J26" s="149" t="s">
        <v>700</v>
      </c>
      <c r="K26" s="228" t="s">
        <v>467</v>
      </c>
      <c r="L26" s="149" t="s">
        <v>60</v>
      </c>
      <c r="M26" s="149">
        <v>1</v>
      </c>
      <c r="N26" s="149">
        <v>0.4</v>
      </c>
      <c r="O26" s="149">
        <v>0.7</v>
      </c>
      <c r="P26" s="228" t="s">
        <v>519</v>
      </c>
      <c r="Q26" s="149">
        <v>1</v>
      </c>
      <c r="R26" s="228" t="s">
        <v>519</v>
      </c>
      <c r="S26" s="149" t="s">
        <v>378</v>
      </c>
      <c r="T26" s="149" t="s">
        <v>701</v>
      </c>
      <c r="U26" s="149">
        <v>0.25</v>
      </c>
      <c r="V26" s="149" t="s">
        <v>702</v>
      </c>
      <c r="W26" s="149">
        <v>0.35</v>
      </c>
      <c r="X26" s="149" t="s">
        <v>703</v>
      </c>
      <c r="Y26" s="149">
        <v>0.4</v>
      </c>
      <c r="Z26" s="149" t="s">
        <v>704</v>
      </c>
      <c r="AA26" s="273" t="s">
        <v>380</v>
      </c>
      <c r="AB26" s="237">
        <v>0.5</v>
      </c>
      <c r="AC26" s="276" t="s">
        <v>705</v>
      </c>
      <c r="AD26" s="161" t="s">
        <v>379</v>
      </c>
      <c r="AE26" s="277" t="s">
        <v>706</v>
      </c>
      <c r="AF26" s="278" t="s">
        <v>707</v>
      </c>
      <c r="AG26" s="233" t="s">
        <v>379</v>
      </c>
      <c r="AH26" s="274" t="s">
        <v>708</v>
      </c>
      <c r="AI26" s="275" t="s">
        <v>709</v>
      </c>
      <c r="AJ26" s="168" t="s">
        <v>379</v>
      </c>
      <c r="AK26" s="274">
        <v>0.77</v>
      </c>
      <c r="AL26" s="275" t="s">
        <v>710</v>
      </c>
      <c r="AM26" s="233" t="s">
        <v>379</v>
      </c>
    </row>
    <row r="27" spans="1:39" ht="13.5" customHeight="1" x14ac:dyDescent="0.2">
      <c r="H27" s="145"/>
      <c r="I27" s="145"/>
    </row>
    <row r="28" spans="1:39" ht="13.5" customHeight="1" x14ac:dyDescent="0.2">
      <c r="H28" s="145"/>
      <c r="I28" s="145"/>
    </row>
    <row r="29" spans="1:39" ht="13.5" customHeight="1" x14ac:dyDescent="0.2">
      <c r="H29" s="145"/>
      <c r="I29" s="145"/>
    </row>
  </sheetData>
  <autoFilter ref="A2:AM26" xr:uid="{2A467CC6-2105-4F20-A0DC-B79E9929A506}"/>
  <mergeCells count="2">
    <mergeCell ref="T1:AA1"/>
    <mergeCell ref="AB1:AM1"/>
  </mergeCells>
  <conditionalFormatting sqref="AA3:AA26">
    <cfRule type="containsText" dxfId="11" priority="10" operator="containsText" text="Meta no cumplida">
      <formula>NOT(ISERROR(SEARCH("Meta no cumplida",AA3)))</formula>
    </cfRule>
    <cfRule type="containsText" dxfId="10" priority="11" operator="containsText" text="Meta cumplida parcialmente">
      <formula>NOT(ISERROR(SEARCH("Meta cumplida parcialmente",AA3)))</formula>
    </cfRule>
    <cfRule type="containsText" dxfId="9" priority="12" operator="containsText" text="Meta cumplida">
      <formula>NOT(ISERROR(SEARCH("Meta cumplida",AA3)))</formula>
    </cfRule>
  </conditionalFormatting>
  <conditionalFormatting sqref="AG3:AG26">
    <cfRule type="containsText" dxfId="8" priority="7" operator="containsText" text="Meta no cumplida">
      <formula>NOT(ISERROR(SEARCH("Meta no cumplida",AG3)))</formula>
    </cfRule>
    <cfRule type="containsText" dxfId="7" priority="8" operator="containsText" text="Meta cumplida parcialmente">
      <formula>NOT(ISERROR(SEARCH("Meta cumplida parcialmente",AG3)))</formula>
    </cfRule>
    <cfRule type="containsText" dxfId="6" priority="9" operator="containsText" text="Meta cumplida">
      <formula>NOT(ISERROR(SEARCH("Meta cumplida",AG3)))</formula>
    </cfRule>
  </conditionalFormatting>
  <conditionalFormatting sqref="AJ3:AJ26">
    <cfRule type="containsText" dxfId="5" priority="4" operator="containsText" text="Meta no cumplida">
      <formula>NOT(ISERROR(SEARCH("Meta no cumplida",AJ3)))</formula>
    </cfRule>
    <cfRule type="containsText" dxfId="4" priority="5" operator="containsText" text="Meta cumplida parcialmente">
      <formula>NOT(ISERROR(SEARCH("Meta cumplida parcialmente",AJ3)))</formula>
    </cfRule>
    <cfRule type="containsText" dxfId="3" priority="6" operator="containsText" text="Meta cumplida">
      <formula>NOT(ISERROR(SEARCH("Meta cumplida",AJ3)))</formula>
    </cfRule>
  </conditionalFormatting>
  <conditionalFormatting sqref="AM3:AM26">
    <cfRule type="containsText" dxfId="2" priority="1" operator="containsText" text="Meta no cumplida">
      <formula>NOT(ISERROR(SEARCH("Meta no cumplida",AM3)))</formula>
    </cfRule>
    <cfRule type="containsText" dxfId="1" priority="2" operator="containsText" text="Meta cumplida parcialmente">
      <formula>NOT(ISERROR(SEARCH("Meta cumplida parcialmente",AM3)))</formula>
    </cfRule>
    <cfRule type="containsText" dxfId="0" priority="3" operator="containsText" text="Meta cumplida">
      <formula>NOT(ISERROR(SEARCH("Meta cumplida",AM3)))</formula>
    </cfRule>
  </conditionalFormatting>
  <dataValidations count="1">
    <dataValidation type="list" allowBlank="1" showInputMessage="1" showErrorMessage="1" sqref="AA3:AA26 AG3:AG26 AJ3:AJ26 AM3:AM26" xr:uid="{D103639F-DD38-6E48-A4D1-427E7B55E711}">
      <formula1>"Meta cumplida, Meta no cumplida, Meta cumplida parcialmente"</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67CC6-2105-4F20-A0DC-B79E9929A506}">
  <sheetPr>
    <tabColor rgb="FF92D050"/>
  </sheetPr>
  <dimension ref="A1:AI12"/>
  <sheetViews>
    <sheetView topLeftCell="AC1" zoomScaleNormal="100" workbookViewId="0">
      <pane ySplit="2" topLeftCell="A3" activePane="bottomLeft" state="frozen"/>
      <selection activeCell="F1" sqref="F1"/>
      <selection pane="bottomLeft" activeCell="AH6" sqref="AH6"/>
    </sheetView>
  </sheetViews>
  <sheetFormatPr baseColWidth="10" defaultColWidth="9.1640625" defaultRowHeight="13.5" customHeight="1" x14ac:dyDescent="0.2"/>
  <cols>
    <col min="1" max="1" width="12.83203125" style="95" hidden="1" customWidth="1"/>
    <col min="2" max="2" width="17.5" style="95" hidden="1" customWidth="1"/>
    <col min="3" max="3" width="27.6640625" style="95" hidden="1" customWidth="1"/>
    <col min="4" max="4" width="19.33203125" style="95" customWidth="1"/>
    <col min="5" max="5" width="30.5" style="95" customWidth="1"/>
    <col min="6" max="6" width="22.5" style="95" customWidth="1"/>
    <col min="7" max="7" width="14.83203125" style="95" customWidth="1"/>
    <col min="8" max="8" width="94.5" style="95" customWidth="1"/>
    <col min="9" max="9" width="31.5" style="95" customWidth="1"/>
    <col min="10" max="10" width="20.1640625" style="95" customWidth="1"/>
    <col min="11" max="11" width="11.33203125" style="95" customWidth="1"/>
    <col min="12" max="12" width="18.5" style="95" customWidth="1"/>
    <col min="13" max="13" width="13.6640625" style="95" customWidth="1"/>
    <col min="14" max="14" width="14.5" style="95" customWidth="1"/>
    <col min="15" max="15" width="19.5" style="95" customWidth="1"/>
    <col min="16" max="16" width="39" style="95" hidden="1" customWidth="1"/>
    <col min="17" max="17" width="9.1640625" style="95" hidden="1" customWidth="1"/>
    <col min="18" max="18" width="41.5" style="146" hidden="1" customWidth="1"/>
    <col min="19" max="19" width="26.33203125" style="148" hidden="1" customWidth="1"/>
    <col min="20" max="20" width="33.6640625" style="95" hidden="1" customWidth="1"/>
    <col min="21" max="21" width="30.83203125" style="95" hidden="1" customWidth="1"/>
    <col min="22" max="22" width="100.83203125" style="95" hidden="1" customWidth="1"/>
    <col min="23" max="23" width="27.5" style="151" hidden="1" customWidth="1"/>
    <col min="24" max="24" width="24.33203125" style="151" customWidth="1"/>
    <col min="25" max="25" width="61.33203125" style="95" customWidth="1"/>
    <col min="26" max="26" width="34" style="95" customWidth="1"/>
    <col min="27" max="27" width="24.33203125" style="95" customWidth="1"/>
    <col min="28" max="29" width="61.33203125" style="95" customWidth="1"/>
    <col min="30" max="30" width="25.6640625" style="95" customWidth="1"/>
    <col min="31" max="31" width="37.6640625" style="95" customWidth="1"/>
    <col min="32" max="32" width="33.1640625" style="95" customWidth="1"/>
    <col min="33" max="33" width="18" style="95" customWidth="1"/>
    <col min="34" max="34" width="78.33203125" style="95" customWidth="1"/>
    <col min="35" max="35" width="17.1640625" style="95" customWidth="1"/>
    <col min="36" max="16384" width="9.1640625" style="95"/>
  </cols>
  <sheetData>
    <row r="1" spans="1:35" ht="13.5" customHeight="1" x14ac:dyDescent="0.2">
      <c r="P1" s="212" t="s">
        <v>360</v>
      </c>
      <c r="Q1" s="212"/>
      <c r="R1" s="212"/>
      <c r="S1" s="212"/>
      <c r="T1" s="212"/>
      <c r="U1" s="212"/>
      <c r="V1" s="212"/>
      <c r="W1" s="212"/>
      <c r="X1" s="213" t="s">
        <v>361</v>
      </c>
      <c r="Y1" s="213"/>
      <c r="Z1" s="213"/>
      <c r="AA1" s="213"/>
      <c r="AB1" s="213"/>
      <c r="AC1" s="213"/>
      <c r="AD1" s="213"/>
      <c r="AE1" s="213"/>
      <c r="AF1" s="213"/>
      <c r="AG1" s="213"/>
      <c r="AH1" s="213"/>
      <c r="AI1" s="213"/>
    </row>
    <row r="2" spans="1:35" s="147" customFormat="1" ht="27.75" customHeight="1" x14ac:dyDescent="0.2">
      <c r="A2" s="162" t="s">
        <v>5</v>
      </c>
      <c r="B2" s="162" t="s">
        <v>6</v>
      </c>
      <c r="C2" s="162" t="s">
        <v>7</v>
      </c>
      <c r="D2" s="162" t="s">
        <v>362</v>
      </c>
      <c r="E2" s="162" t="s">
        <v>9</v>
      </c>
      <c r="F2" s="162" t="s">
        <v>10</v>
      </c>
      <c r="G2" s="162" t="s">
        <v>12</v>
      </c>
      <c r="H2" s="162" t="s">
        <v>363</v>
      </c>
      <c r="I2" s="162" t="s">
        <v>15</v>
      </c>
      <c r="J2" s="162" t="s">
        <v>16</v>
      </c>
      <c r="K2" s="162" t="s">
        <v>17</v>
      </c>
      <c r="L2" s="162" t="s">
        <v>18</v>
      </c>
      <c r="M2" s="162" t="s">
        <v>19</v>
      </c>
      <c r="N2" s="162" t="s">
        <v>20</v>
      </c>
      <c r="O2" s="162" t="s">
        <v>21</v>
      </c>
      <c r="P2" s="163" t="s">
        <v>364</v>
      </c>
      <c r="Q2" s="163" t="s">
        <v>365</v>
      </c>
      <c r="R2" s="163" t="s">
        <v>366</v>
      </c>
      <c r="S2" s="163" t="s">
        <v>367</v>
      </c>
      <c r="T2" s="163" t="s">
        <v>368</v>
      </c>
      <c r="U2" s="163" t="s">
        <v>369</v>
      </c>
      <c r="V2" s="164" t="s">
        <v>370</v>
      </c>
      <c r="W2" s="165" t="s">
        <v>371</v>
      </c>
      <c r="X2" s="190" t="s">
        <v>372</v>
      </c>
      <c r="Y2" s="191" t="s">
        <v>364</v>
      </c>
      <c r="Z2" s="192" t="s">
        <v>373</v>
      </c>
      <c r="AA2" s="193" t="s">
        <v>374</v>
      </c>
      <c r="AB2" s="193" t="s">
        <v>375</v>
      </c>
      <c r="AC2" s="194" t="s">
        <v>376</v>
      </c>
      <c r="AD2" s="185" t="s">
        <v>367</v>
      </c>
      <c r="AE2" s="185" t="s">
        <v>368</v>
      </c>
      <c r="AF2" s="195" t="s">
        <v>377</v>
      </c>
      <c r="AG2" s="196" t="s">
        <v>369</v>
      </c>
      <c r="AH2" s="196" t="s">
        <v>370</v>
      </c>
      <c r="AI2" s="182" t="s">
        <v>451</v>
      </c>
    </row>
    <row r="3" spans="1:35" ht="44.25" customHeight="1" x14ac:dyDescent="0.2">
      <c r="A3" s="149" t="s">
        <v>222</v>
      </c>
      <c r="B3" s="149" t="s">
        <v>303</v>
      </c>
      <c r="C3" s="149" t="s">
        <v>381</v>
      </c>
      <c r="D3" s="149" t="s">
        <v>382</v>
      </c>
      <c r="E3" s="149" t="s">
        <v>383</v>
      </c>
      <c r="F3" s="149" t="s">
        <v>342</v>
      </c>
      <c r="G3" s="149" t="s">
        <v>93</v>
      </c>
      <c r="H3" s="149" t="s">
        <v>384</v>
      </c>
      <c r="I3" s="149" t="s">
        <v>385</v>
      </c>
      <c r="J3" s="149" t="s">
        <v>60</v>
      </c>
      <c r="K3" s="149">
        <v>1</v>
      </c>
      <c r="L3" s="149">
        <v>0.3</v>
      </c>
      <c r="M3" s="149">
        <v>0.71</v>
      </c>
      <c r="N3" s="149">
        <v>1</v>
      </c>
      <c r="O3" s="149" t="s">
        <v>378</v>
      </c>
      <c r="P3" s="149" t="s">
        <v>386</v>
      </c>
      <c r="Q3" s="149">
        <v>0</v>
      </c>
      <c r="R3" s="149" t="s">
        <v>387</v>
      </c>
      <c r="S3" s="149">
        <v>0</v>
      </c>
      <c r="T3" s="149" t="s">
        <v>388</v>
      </c>
      <c r="U3" s="149">
        <v>0.3</v>
      </c>
      <c r="V3" s="150" t="s">
        <v>389</v>
      </c>
      <c r="W3" s="152" t="s">
        <v>380</v>
      </c>
      <c r="X3" s="159">
        <v>0.5</v>
      </c>
      <c r="Y3" s="166" t="s">
        <v>390</v>
      </c>
      <c r="Z3" s="161" t="s">
        <v>379</v>
      </c>
      <c r="AA3" s="170">
        <v>0.5</v>
      </c>
      <c r="AB3" s="175" t="s">
        <v>391</v>
      </c>
      <c r="AC3" s="178" t="s">
        <v>379</v>
      </c>
      <c r="AD3" s="186">
        <v>0.5</v>
      </c>
      <c r="AE3" s="188" t="s">
        <v>448</v>
      </c>
      <c r="AF3" s="183" t="s">
        <v>379</v>
      </c>
      <c r="AG3" s="44">
        <v>0</v>
      </c>
      <c r="AH3" s="200" t="s">
        <v>456</v>
      </c>
      <c r="AI3" s="197" t="s">
        <v>454</v>
      </c>
    </row>
    <row r="4" spans="1:35" s="145" customFormat="1" ht="44.25" customHeight="1" x14ac:dyDescent="0.2">
      <c r="A4" s="149" t="s">
        <v>222</v>
      </c>
      <c r="B4" s="149" t="s">
        <v>334</v>
      </c>
      <c r="C4" s="149" t="s">
        <v>359</v>
      </c>
      <c r="D4" s="149" t="s">
        <v>382</v>
      </c>
      <c r="E4" s="149" t="s">
        <v>392</v>
      </c>
      <c r="F4" s="149" t="s">
        <v>343</v>
      </c>
      <c r="G4" s="149" t="s">
        <v>93</v>
      </c>
      <c r="H4" s="149" t="s">
        <v>393</v>
      </c>
      <c r="I4" s="149" t="s">
        <v>394</v>
      </c>
      <c r="J4" s="149" t="s">
        <v>60</v>
      </c>
      <c r="K4" s="149">
        <v>1</v>
      </c>
      <c r="L4" s="149">
        <v>0.25</v>
      </c>
      <c r="M4" s="149">
        <v>0.35</v>
      </c>
      <c r="N4" s="149">
        <v>0.4</v>
      </c>
      <c r="O4" s="149" t="s">
        <v>378</v>
      </c>
      <c r="P4" s="149" t="s">
        <v>395</v>
      </c>
      <c r="Q4" s="149">
        <v>0.1</v>
      </c>
      <c r="R4" s="149" t="s">
        <v>396</v>
      </c>
      <c r="S4" s="149">
        <v>0.2</v>
      </c>
      <c r="T4" s="149" t="s">
        <v>397</v>
      </c>
      <c r="U4" s="149">
        <v>0.25</v>
      </c>
      <c r="V4" s="150" t="s">
        <v>398</v>
      </c>
      <c r="W4" s="153" t="s">
        <v>380</v>
      </c>
      <c r="X4" s="157">
        <v>0.5</v>
      </c>
      <c r="Y4" s="160" t="s">
        <v>399</v>
      </c>
      <c r="Z4" s="161" t="s">
        <v>379</v>
      </c>
      <c r="AA4" s="158">
        <v>0.6</v>
      </c>
      <c r="AB4" s="176" t="s">
        <v>400</v>
      </c>
      <c r="AC4" s="179" t="s">
        <v>379</v>
      </c>
      <c r="AD4" s="186">
        <v>0.8</v>
      </c>
      <c r="AE4" s="188" t="s">
        <v>447</v>
      </c>
      <c r="AF4" s="183" t="s">
        <v>379</v>
      </c>
      <c r="AG4" s="199">
        <v>1</v>
      </c>
      <c r="AH4" s="201" t="s">
        <v>455</v>
      </c>
      <c r="AI4" s="202" t="s">
        <v>380</v>
      </c>
    </row>
    <row r="5" spans="1:35" ht="44.25" customHeight="1" x14ac:dyDescent="0.2">
      <c r="A5" s="149" t="s">
        <v>222</v>
      </c>
      <c r="B5" s="149" t="s">
        <v>39</v>
      </c>
      <c r="C5" s="149" t="s">
        <v>401</v>
      </c>
      <c r="D5" s="149" t="s">
        <v>382</v>
      </c>
      <c r="E5" s="149" t="s">
        <v>402</v>
      </c>
      <c r="F5" s="149" t="s">
        <v>342</v>
      </c>
      <c r="G5" s="149" t="s">
        <v>93</v>
      </c>
      <c r="H5" s="149" t="s">
        <v>403</v>
      </c>
      <c r="I5" s="149" t="s">
        <v>404</v>
      </c>
      <c r="J5" s="149" t="s">
        <v>60</v>
      </c>
      <c r="K5" s="149">
        <v>1</v>
      </c>
      <c r="L5" s="149">
        <v>0.4</v>
      </c>
      <c r="M5" s="149">
        <v>1</v>
      </c>
      <c r="N5" s="149">
        <v>1</v>
      </c>
      <c r="O5" s="149" t="s">
        <v>378</v>
      </c>
      <c r="P5" s="149" t="s">
        <v>405</v>
      </c>
      <c r="Q5" s="149">
        <v>0</v>
      </c>
      <c r="R5" s="149" t="s">
        <v>387</v>
      </c>
      <c r="S5" s="149">
        <v>0.3</v>
      </c>
      <c r="T5" s="149" t="s">
        <v>406</v>
      </c>
      <c r="U5" s="149">
        <v>0.4</v>
      </c>
      <c r="V5" s="150" t="s">
        <v>407</v>
      </c>
      <c r="W5" s="153" t="s">
        <v>380</v>
      </c>
      <c r="X5" s="157">
        <v>0.5</v>
      </c>
      <c r="Y5" s="167" t="s">
        <v>408</v>
      </c>
      <c r="Z5" s="161" t="s">
        <v>379</v>
      </c>
      <c r="AA5" s="158">
        <v>0.5</v>
      </c>
      <c r="AB5" s="176" t="s">
        <v>409</v>
      </c>
      <c r="AC5" s="179" t="s">
        <v>379</v>
      </c>
      <c r="AD5" s="186">
        <v>0.5</v>
      </c>
      <c r="AE5" s="188" t="s">
        <v>449</v>
      </c>
      <c r="AF5" s="183" t="s">
        <v>379</v>
      </c>
      <c r="AG5" s="205">
        <v>0.5</v>
      </c>
      <c r="AH5" s="206" t="s">
        <v>458</v>
      </c>
      <c r="AI5" s="203" t="s">
        <v>379</v>
      </c>
    </row>
    <row r="6" spans="1:35" ht="329.5" customHeight="1" x14ac:dyDescent="0.2">
      <c r="A6" s="149" t="s">
        <v>222</v>
      </c>
      <c r="B6" s="149" t="s">
        <v>342</v>
      </c>
      <c r="C6" s="149" t="s">
        <v>410</v>
      </c>
      <c r="D6" s="149" t="s">
        <v>382</v>
      </c>
      <c r="E6" s="149" t="s">
        <v>411</v>
      </c>
      <c r="F6" s="149" t="s">
        <v>342</v>
      </c>
      <c r="G6" s="149" t="s">
        <v>45</v>
      </c>
      <c r="H6" s="149" t="s">
        <v>412</v>
      </c>
      <c r="I6" s="149" t="s">
        <v>413</v>
      </c>
      <c r="J6" s="149" t="s">
        <v>60</v>
      </c>
      <c r="K6" s="149">
        <v>1</v>
      </c>
      <c r="L6" s="149">
        <v>0.6</v>
      </c>
      <c r="M6" s="149">
        <v>0.8</v>
      </c>
      <c r="N6" s="149">
        <v>1</v>
      </c>
      <c r="O6" s="149" t="s">
        <v>378</v>
      </c>
      <c r="P6" s="149"/>
      <c r="Q6" s="149">
        <v>0.33</v>
      </c>
      <c r="R6" s="149" t="s">
        <v>414</v>
      </c>
      <c r="S6" s="149">
        <v>0.52</v>
      </c>
      <c r="T6" s="149" t="s">
        <v>415</v>
      </c>
      <c r="U6" s="149">
        <v>0.6</v>
      </c>
      <c r="V6" s="150" t="s">
        <v>416</v>
      </c>
      <c r="W6" s="152" t="s">
        <v>380</v>
      </c>
      <c r="X6" s="157">
        <v>0.65</v>
      </c>
      <c r="Y6" s="156" t="s">
        <v>417</v>
      </c>
      <c r="Z6" s="161" t="s">
        <v>379</v>
      </c>
      <c r="AA6" s="169" t="s">
        <v>418</v>
      </c>
      <c r="AB6" s="177" t="s">
        <v>419</v>
      </c>
      <c r="AC6" s="168" t="s">
        <v>379</v>
      </c>
      <c r="AD6" s="154">
        <v>0.75</v>
      </c>
      <c r="AE6" s="188" t="s">
        <v>420</v>
      </c>
      <c r="AF6" s="184" t="s">
        <v>380</v>
      </c>
      <c r="AG6" s="198">
        <v>0.8</v>
      </c>
      <c r="AH6" s="200" t="s">
        <v>457</v>
      </c>
      <c r="AI6" s="202" t="s">
        <v>380</v>
      </c>
    </row>
    <row r="7" spans="1:35" s="145" customFormat="1" ht="44.25" customHeight="1" x14ac:dyDescent="0.2">
      <c r="A7" s="149" t="s">
        <v>222</v>
      </c>
      <c r="B7" s="149" t="s">
        <v>39</v>
      </c>
      <c r="C7" s="149" t="s">
        <v>224</v>
      </c>
      <c r="D7" s="149" t="s">
        <v>382</v>
      </c>
      <c r="E7" s="149" t="s">
        <v>421</v>
      </c>
      <c r="F7" s="149" t="s">
        <v>342</v>
      </c>
      <c r="G7" s="149" t="s">
        <v>93</v>
      </c>
      <c r="H7" s="155" t="s">
        <v>422</v>
      </c>
      <c r="I7" s="149" t="s">
        <v>423</v>
      </c>
      <c r="J7" s="149" t="s">
        <v>60</v>
      </c>
      <c r="K7" s="149">
        <v>1</v>
      </c>
      <c r="L7" s="149">
        <v>0.4</v>
      </c>
      <c r="M7" s="149">
        <v>0.8</v>
      </c>
      <c r="N7" s="149">
        <v>1</v>
      </c>
      <c r="O7" s="149" t="s">
        <v>378</v>
      </c>
      <c r="P7" s="149" t="s">
        <v>424</v>
      </c>
      <c r="Q7" s="149">
        <v>0.25</v>
      </c>
      <c r="R7" s="149" t="s">
        <v>425</v>
      </c>
      <c r="S7" s="149">
        <v>0.36</v>
      </c>
      <c r="T7" s="149" t="s">
        <v>426</v>
      </c>
      <c r="U7" s="149">
        <v>0.4</v>
      </c>
      <c r="V7" s="150" t="s">
        <v>427</v>
      </c>
      <c r="W7" s="152" t="s">
        <v>380</v>
      </c>
      <c r="X7" s="157">
        <v>0.4</v>
      </c>
      <c r="Y7" s="187" t="s">
        <v>428</v>
      </c>
      <c r="Z7" s="161" t="s">
        <v>379</v>
      </c>
      <c r="AA7" s="171">
        <v>0.5</v>
      </c>
      <c r="AB7" s="173" t="s">
        <v>429</v>
      </c>
      <c r="AC7" s="180" t="s">
        <v>380</v>
      </c>
      <c r="AD7" s="186">
        <v>0.6</v>
      </c>
      <c r="AE7" s="189" t="s">
        <v>450</v>
      </c>
      <c r="AF7" s="184" t="s">
        <v>380</v>
      </c>
      <c r="AG7" s="198">
        <v>0.6</v>
      </c>
      <c r="AH7" s="200" t="s">
        <v>452</v>
      </c>
      <c r="AI7" s="203" t="s">
        <v>379</v>
      </c>
    </row>
    <row r="8" spans="1:35" s="145" customFormat="1" ht="44.25" customHeight="1" x14ac:dyDescent="0.2">
      <c r="A8" s="149" t="s">
        <v>222</v>
      </c>
      <c r="B8" s="149" t="s">
        <v>39</v>
      </c>
      <c r="C8" s="149" t="s">
        <v>224</v>
      </c>
      <c r="D8" s="149" t="s">
        <v>382</v>
      </c>
      <c r="E8" s="155" t="s">
        <v>430</v>
      </c>
      <c r="F8" s="149" t="s">
        <v>342</v>
      </c>
      <c r="G8" s="149" t="s">
        <v>93</v>
      </c>
      <c r="H8" s="149" t="s">
        <v>431</v>
      </c>
      <c r="I8" s="149" t="s">
        <v>432</v>
      </c>
      <c r="J8" s="149" t="s">
        <v>60</v>
      </c>
      <c r="K8" s="149">
        <v>1</v>
      </c>
      <c r="L8" s="149">
        <v>0.3</v>
      </c>
      <c r="M8" s="149">
        <v>0.7</v>
      </c>
      <c r="N8" s="149">
        <v>1</v>
      </c>
      <c r="O8" s="149" t="s">
        <v>378</v>
      </c>
      <c r="P8" s="149" t="s">
        <v>433</v>
      </c>
      <c r="Q8" s="149">
        <v>0.1</v>
      </c>
      <c r="R8" s="149" t="s">
        <v>434</v>
      </c>
      <c r="S8" s="149">
        <v>0.2</v>
      </c>
      <c r="T8" s="149" t="s">
        <v>435</v>
      </c>
      <c r="U8" s="149">
        <v>0.3</v>
      </c>
      <c r="V8" s="150" t="s">
        <v>436</v>
      </c>
      <c r="W8" s="152" t="s">
        <v>380</v>
      </c>
      <c r="X8" s="157">
        <v>0.4</v>
      </c>
      <c r="Y8" s="187" t="s">
        <v>437</v>
      </c>
      <c r="Z8" s="161" t="s">
        <v>379</v>
      </c>
      <c r="AA8" s="172">
        <v>0.45</v>
      </c>
      <c r="AB8" s="174" t="s">
        <v>438</v>
      </c>
      <c r="AC8" s="181" t="s">
        <v>380</v>
      </c>
      <c r="AD8" s="186">
        <v>0.55000000000000004</v>
      </c>
      <c r="AE8" s="188" t="s">
        <v>439</v>
      </c>
      <c r="AF8" s="184" t="s">
        <v>380</v>
      </c>
      <c r="AG8" s="198">
        <v>0.7</v>
      </c>
      <c r="AH8" s="188" t="s">
        <v>453</v>
      </c>
      <c r="AI8" s="204" t="s">
        <v>380</v>
      </c>
    </row>
    <row r="9" spans="1:35" s="145" customFormat="1" ht="44.25" customHeight="1" x14ac:dyDescent="0.2">
      <c r="A9" s="149" t="s">
        <v>222</v>
      </c>
      <c r="B9" s="149" t="s">
        <v>342</v>
      </c>
      <c r="C9" s="149" t="s">
        <v>342</v>
      </c>
      <c r="D9" s="149" t="s">
        <v>382</v>
      </c>
      <c r="E9" s="155" t="s">
        <v>440</v>
      </c>
      <c r="F9" s="149" t="s">
        <v>343</v>
      </c>
      <c r="G9" s="149" t="s">
        <v>93</v>
      </c>
      <c r="H9" s="149" t="s">
        <v>440</v>
      </c>
      <c r="I9" s="149" t="s">
        <v>441</v>
      </c>
      <c r="J9" s="149" t="s">
        <v>60</v>
      </c>
      <c r="K9" s="149">
        <v>1</v>
      </c>
      <c r="L9" s="149">
        <v>0.25</v>
      </c>
      <c r="M9" s="149">
        <v>0.5</v>
      </c>
      <c r="N9" s="149">
        <v>0.25</v>
      </c>
      <c r="O9" s="149" t="s">
        <v>378</v>
      </c>
      <c r="P9" s="149"/>
      <c r="Q9" s="149"/>
      <c r="R9" s="149"/>
      <c r="S9" s="149">
        <v>0.1</v>
      </c>
      <c r="T9" s="149" t="s">
        <v>442</v>
      </c>
      <c r="U9" s="149">
        <v>0.25</v>
      </c>
      <c r="V9" s="150" t="s">
        <v>443</v>
      </c>
      <c r="W9" s="152" t="s">
        <v>380</v>
      </c>
      <c r="X9" s="158">
        <v>0.3</v>
      </c>
      <c r="Y9" s="187" t="s">
        <v>444</v>
      </c>
      <c r="Z9" s="161" t="s">
        <v>379</v>
      </c>
      <c r="AA9" s="172">
        <v>0.4</v>
      </c>
      <c r="AB9" s="174" t="s">
        <v>445</v>
      </c>
      <c r="AC9" s="181" t="s">
        <v>380</v>
      </c>
      <c r="AD9" s="186">
        <v>0.7</v>
      </c>
      <c r="AE9" s="188" t="s">
        <v>446</v>
      </c>
      <c r="AF9" s="184" t="s">
        <v>380</v>
      </c>
      <c r="AG9" s="198">
        <v>0.7</v>
      </c>
      <c r="AH9" s="188" t="s">
        <v>446</v>
      </c>
      <c r="AI9" s="204" t="s">
        <v>380</v>
      </c>
    </row>
    <row r="10" spans="1:35" ht="13.5" customHeight="1" x14ac:dyDescent="0.2">
      <c r="H10" s="145"/>
    </row>
    <row r="11" spans="1:35" ht="13.5" customHeight="1" x14ac:dyDescent="0.2">
      <c r="H11" s="145"/>
    </row>
    <row r="12" spans="1:35" ht="13.5" customHeight="1" x14ac:dyDescent="0.2">
      <c r="H12" s="145"/>
    </row>
  </sheetData>
  <autoFilter ref="A2:AF9" xr:uid="{2A467CC6-2105-4F20-A0DC-B79E9929A506}"/>
  <mergeCells count="2">
    <mergeCell ref="P1:W1"/>
    <mergeCell ref="X1:AI1"/>
  </mergeCells>
  <conditionalFormatting sqref="W3:W9">
    <cfRule type="containsText" dxfId="17" priority="22" operator="containsText" text="Meta no cumplida">
      <formula>NOT(ISERROR(SEARCH("Meta no cumplida",W3)))</formula>
    </cfRule>
    <cfRule type="containsText" dxfId="16" priority="23" operator="containsText" text="Meta cumplida parcialmente">
      <formula>NOT(ISERROR(SEARCH("Meta cumplida parcialmente",W3)))</formula>
    </cfRule>
    <cfRule type="containsText" dxfId="15" priority="24" operator="containsText" text="Meta cumplida">
      <formula>NOT(ISERROR(SEARCH("Meta cumplida",W3)))</formula>
    </cfRule>
  </conditionalFormatting>
  <conditionalFormatting sqref="AC6">
    <cfRule type="containsText" dxfId="14" priority="10" operator="containsText" text="Meta no cumplida">
      <formula>NOT(ISERROR(SEARCH("Meta no cumplida",AC6)))</formula>
    </cfRule>
    <cfRule type="containsText" dxfId="13" priority="11" operator="containsText" text="Meta cumplida parcialmente">
      <formula>NOT(ISERROR(SEARCH("Meta cumplida parcialmente",AC6)))</formula>
    </cfRule>
    <cfRule type="containsText" dxfId="12" priority="12" operator="containsText" text="Meta cumplida">
      <formula>NOT(ISERROR(SEARCH("Meta cumplida",AC6)))</formula>
    </cfRule>
  </conditionalFormatting>
  <dataValidations count="1">
    <dataValidation type="list" allowBlank="1" showInputMessage="1" showErrorMessage="1" sqref="AC6 W3:W9 AI7:AI9" xr:uid="{7AC30433-85E8-4D88-A4C5-117D4BE6308F}">
      <formula1>"Meta cumplida, Meta no cumplida, Meta cumplida parcialmente"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601F25-3150-491A-9529-D361652C7A5F}">
          <x14:formula1>
            <xm:f>Desplegables!$N$2:$N$23</xm:f>
          </x14:formula1>
          <xm:sqref>F4</xm:sqref>
        </x14:dataValidation>
        <x14:dataValidation type="list" allowBlank="1" showInputMessage="1" showErrorMessage="1" xr:uid="{46ABDB0C-65B6-4D2A-87E0-B48C7D56BEA2}">
          <x14:formula1>
            <xm:f>Desplegables!$H$2:$H$4</xm:f>
          </x14:formula1>
          <xm:sqref>G3:G6</xm:sqref>
        </x14:dataValidation>
        <x14:dataValidation type="list" allowBlank="1" showInputMessage="1" showErrorMessage="1" xr:uid="{61118FC1-EB95-49AA-945A-3E7C977B4054}">
          <x14:formula1>
            <xm:f>Desplegables!$J$2:$J$5</xm:f>
          </x14:formula1>
          <xm:sqref>A3:A6 A10:A12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7bdaeda-0798-405e-81b8-67b582481f51">
      <Terms xmlns="http://schemas.microsoft.com/office/infopath/2007/PartnerControls"/>
    </lcf76f155ced4ddcb4097134ff3c332f>
    <SharedWithUsers xmlns="16f8b2cb-aaff-490b-b112-0e3522325a8b">
      <UserInfo>
        <DisplayName>JENNIFER KATHERINE AVENDANO MANCERA</DisplayName>
        <AccountId>236</AccountId>
        <AccountType/>
      </UserInfo>
      <UserInfo>
        <DisplayName>CATALINA FONSECA VELANDIA</DisplayName>
        <AccountId>139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726EF928F7014287AA06C2776154CC" ma:contentTypeVersion="15" ma:contentTypeDescription="Create a new document." ma:contentTypeScope="" ma:versionID="80422fd638aa97931b4ad687e1964a99">
  <xsd:schema xmlns:xsd="http://www.w3.org/2001/XMLSchema" xmlns:xs="http://www.w3.org/2001/XMLSchema" xmlns:p="http://schemas.microsoft.com/office/2006/metadata/properties" xmlns:ns2="27bdaeda-0798-405e-81b8-67b582481f51" xmlns:ns3="16f8b2cb-aaff-490b-b112-0e3522325a8b" targetNamespace="http://schemas.microsoft.com/office/2006/metadata/properties" ma:root="true" ma:fieldsID="1100c8ed84176a17479e989d61e03be9" ns2:_="" ns3:_="">
    <xsd:import namespace="27bdaeda-0798-405e-81b8-67b582481f51"/>
    <xsd:import namespace="16f8b2cb-aaff-490b-b112-0e3522325a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bdaeda-0798-405e-81b8-67b582481f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f8b2cb-aaff-490b-b112-0e3522325a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3BDE2C-4C8F-4799-BE9B-6633AC402773}">
  <ds:schemaRefs>
    <ds:schemaRef ds:uri="http://schemas.microsoft.com/sharepoint/v3/contenttype/forms"/>
  </ds:schemaRefs>
</ds:datastoreItem>
</file>

<file path=customXml/itemProps2.xml><?xml version="1.0" encoding="utf-8"?>
<ds:datastoreItem xmlns:ds="http://schemas.openxmlformats.org/officeDocument/2006/customXml" ds:itemID="{85AD4AAC-238D-47B0-BB49-03F687DBEC3A}">
  <ds:schemaRefs>
    <ds:schemaRef ds:uri="http://schemas.microsoft.com/office/2006/metadata/properties"/>
    <ds:schemaRef ds:uri="http://schemas.microsoft.com/office/infopath/2007/PartnerControls"/>
    <ds:schemaRef ds:uri="27bdaeda-0798-405e-81b8-67b582481f51"/>
    <ds:schemaRef ds:uri="16f8b2cb-aaff-490b-b112-0e3522325a8b"/>
  </ds:schemaRefs>
</ds:datastoreItem>
</file>

<file path=customXml/itemProps3.xml><?xml version="1.0" encoding="utf-8"?>
<ds:datastoreItem xmlns:ds="http://schemas.openxmlformats.org/officeDocument/2006/customXml" ds:itemID="{E14C9F35-B09C-4C3D-9BCD-A15AABAD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bdaeda-0798-405e-81b8-67b582481f51"/>
    <ds:schemaRef ds:uri="16f8b2cb-aaff-490b-b112-0e3522325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FORMULACIÓN INDICADOR</vt:lpstr>
      <vt:lpstr>Cuadro de control</vt:lpstr>
      <vt:lpstr>Desplegables</vt:lpstr>
      <vt:lpstr>Indicadores PES</vt:lpstr>
      <vt:lpstr>Indicadores PEI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VIVIANNE BERMUDEZ FRANCO</dc:creator>
  <cp:keywords/>
  <dc:description/>
  <cp:lastModifiedBy>Catalina Fonseca</cp:lastModifiedBy>
  <cp:revision/>
  <dcterms:created xsi:type="dcterms:W3CDTF">2024-02-14T15:50:12Z</dcterms:created>
  <dcterms:modified xsi:type="dcterms:W3CDTF">2026-07-22T14:08:13Z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0x01010033726EF928F7014287AA06C2776154CC</vt:lpwstr>
  </property>
  <property fmtid="{D5CDD505-2E9C-101B-9397-08002B2CF9AE}" pid="3" name="MediaServiceImageTags">
    <vt:lpwstr/>
  </property>
</Properties>
</file>