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04"/>
  <workbookPr defaultThemeVersion="124226"/>
  <mc:AlternateContent xmlns:mc="http://schemas.openxmlformats.org/markup-compatibility/2006">
    <mc:Choice Requires="x15">
      <x15ac:absPath xmlns:x15ac="http://schemas.microsoft.com/office/spreadsheetml/2010/11/ac" url="C:\Users\claudia.villalobos\Downloads\"/>
    </mc:Choice>
  </mc:AlternateContent>
  <xr:revisionPtr revIDLastSave="0" documentId="8_{6C64510C-2C26-4572-AA40-B2FD83137B1B}" xr6:coauthVersionLast="47" xr6:coauthVersionMax="47" xr10:uidLastSave="{00000000-0000-0000-0000-000000000000}"/>
  <bookViews>
    <workbookView xWindow="-120" yWindow="-120" windowWidth="29040" windowHeight="15720" xr2:uid="{00000000-000D-0000-FFFF-FFFF00000000}"/>
  </bookViews>
  <sheets>
    <sheet name="MATRIZ DE ASPECTOS E IMPACTOS" sheetId="1" r:id="rId1"/>
    <sheet name="ESCALA VALORACIÓN SIGNIFICANCIA" sheetId="2" r:id="rId2"/>
  </sheets>
  <definedNames>
    <definedName name="_xlnm._FilterDatabase" localSheetId="0" hidden="1">'MATRIZ DE ASPECTOS E IMPACTOS'!$A$16:$W$68</definedName>
    <definedName name="_xlnm.Print_Area" localSheetId="1">'ESCALA VALORACIÓN SIGNIFICANCIA'!$A$1:$K$23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8" i="1" l="1"/>
  <c r="R68" i="1"/>
  <c r="S68" i="1" s="1"/>
  <c r="T68" i="1" s="1"/>
  <c r="R37" i="1"/>
  <c r="M37" i="1"/>
  <c r="S37" i="1" s="1"/>
  <c r="T37" i="1" s="1"/>
  <c r="R36" i="1"/>
  <c r="M36" i="1"/>
  <c r="R32" i="1"/>
  <c r="M32" i="1"/>
  <c r="R31" i="1"/>
  <c r="M31" i="1"/>
  <c r="R27" i="1"/>
  <c r="M27" i="1"/>
  <c r="R21" i="1"/>
  <c r="R22" i="1"/>
  <c r="R23" i="1"/>
  <c r="R24" i="1"/>
  <c r="R25" i="1"/>
  <c r="R26" i="1"/>
  <c r="R28" i="1"/>
  <c r="R29" i="1"/>
  <c r="R30" i="1"/>
  <c r="R33" i="1"/>
  <c r="R34" i="1"/>
  <c r="R35"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5" i="1"/>
  <c r="M34" i="1"/>
  <c r="M33" i="1"/>
  <c r="M30" i="1"/>
  <c r="M29" i="1"/>
  <c r="M28" i="1"/>
  <c r="M26" i="1"/>
  <c r="M25" i="1"/>
  <c r="M24" i="1"/>
  <c r="M23" i="1"/>
  <c r="M22" i="1"/>
  <c r="M21" i="1"/>
  <c r="R20" i="1"/>
  <c r="M20" i="1"/>
  <c r="S36" i="1" l="1"/>
  <c r="T36" i="1" s="1"/>
  <c r="S32" i="1"/>
  <c r="T32" i="1" s="1"/>
  <c r="S31" i="1"/>
  <c r="T31" i="1" s="1"/>
  <c r="S27" i="1"/>
  <c r="T27" i="1" s="1"/>
  <c r="S65" i="1"/>
  <c r="T65" i="1" s="1"/>
  <c r="S61" i="1"/>
  <c r="T61" i="1" s="1"/>
  <c r="S57" i="1"/>
  <c r="T57" i="1" s="1"/>
  <c r="S53" i="1"/>
  <c r="T53" i="1" s="1"/>
  <c r="S49" i="1"/>
  <c r="T49" i="1" s="1"/>
  <c r="S45" i="1"/>
  <c r="T45" i="1" s="1"/>
  <c r="S41" i="1"/>
  <c r="T41" i="1" s="1"/>
  <c r="S35" i="1"/>
  <c r="T35" i="1" s="1"/>
  <c r="S29" i="1"/>
  <c r="T29" i="1" s="1"/>
  <c r="S24" i="1"/>
  <c r="T24" i="1" s="1"/>
  <c r="S59" i="1"/>
  <c r="T59" i="1" s="1"/>
  <c r="S23" i="1"/>
  <c r="S66" i="1"/>
  <c r="T66" i="1" s="1"/>
  <c r="S58" i="1"/>
  <c r="T58" i="1" s="1"/>
  <c r="S46" i="1"/>
  <c r="T46" i="1" s="1"/>
  <c r="S38" i="1"/>
  <c r="T38" i="1" s="1"/>
  <c r="S21" i="1"/>
  <c r="S62" i="1"/>
  <c r="T62" i="1" s="1"/>
  <c r="S54" i="1"/>
  <c r="T54" i="1" s="1"/>
  <c r="S50" i="1"/>
  <c r="T50" i="1" s="1"/>
  <c r="S42" i="1"/>
  <c r="T42" i="1" s="1"/>
  <c r="S30" i="1"/>
  <c r="T30" i="1" s="1"/>
  <c r="S25" i="1"/>
  <c r="T25" i="1" s="1"/>
  <c r="S64" i="1"/>
  <c r="T64" i="1" s="1"/>
  <c r="S60" i="1"/>
  <c r="T60" i="1" s="1"/>
  <c r="S56" i="1"/>
  <c r="T56" i="1" s="1"/>
  <c r="S52" i="1"/>
  <c r="T52" i="1" s="1"/>
  <c r="S48" i="1"/>
  <c r="T48" i="1" s="1"/>
  <c r="S44" i="1"/>
  <c r="T44" i="1" s="1"/>
  <c r="S40" i="1"/>
  <c r="T40" i="1" s="1"/>
  <c r="S34" i="1"/>
  <c r="T34" i="1" s="1"/>
  <c r="S28" i="1"/>
  <c r="T28" i="1" s="1"/>
  <c r="S67" i="1"/>
  <c r="S63" i="1"/>
  <c r="T63" i="1" s="1"/>
  <c r="S55" i="1"/>
  <c r="T55" i="1" s="1"/>
  <c r="S51" i="1"/>
  <c r="T51" i="1" s="1"/>
  <c r="S47" i="1"/>
  <c r="T47" i="1" s="1"/>
  <c r="S43" i="1"/>
  <c r="T43" i="1" s="1"/>
  <c r="S39" i="1"/>
  <c r="T39" i="1" s="1"/>
  <c r="S33" i="1"/>
  <c r="T33" i="1" s="1"/>
  <c r="S26" i="1"/>
  <c r="T26" i="1" s="1"/>
  <c r="S22" i="1"/>
  <c r="T22" i="1" s="1"/>
  <c r="S20" i="1"/>
  <c r="T20" i="1" s="1"/>
  <c r="T23" i="1"/>
  <c r="T21" i="1"/>
  <c r="T6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PAULA LEON CAGUENAS</author>
    <author>Colaborador</author>
  </authors>
  <commentList>
    <comment ref="U16" authorId="0" shapeId="0" xr:uid="{00000000-0006-0000-0000-000001000000}">
      <text>
        <r>
          <rPr>
            <sz val="9"/>
            <color indexed="81"/>
            <rFont val="Tahoma"/>
            <family val="2"/>
          </rPr>
          <t xml:space="preserve">Son todos aquellos </t>
        </r>
        <r>
          <rPr>
            <b/>
            <sz val="9"/>
            <color indexed="81"/>
            <rFont val="Tahoma"/>
            <family val="2"/>
          </rPr>
          <t xml:space="preserve">programas y métodos </t>
        </r>
        <r>
          <rPr>
            <sz val="9"/>
            <color indexed="81"/>
            <rFont val="Tahoma"/>
            <family val="2"/>
          </rPr>
          <t>adoptados en el Ministerio para contrarrestar los impactos ambientales generados en las actividades y procesos.</t>
        </r>
      </text>
    </comment>
    <comment ref="V16" authorId="1" shapeId="0" xr:uid="{00000000-0006-0000-0000-000002000000}">
      <text>
        <r>
          <rPr>
            <b/>
            <sz val="9"/>
            <color indexed="81"/>
            <rFont val="Tahoma"/>
            <charset val="1"/>
          </rPr>
          <t>Colaborador:</t>
        </r>
        <r>
          <rPr>
            <sz val="9"/>
            <color indexed="81"/>
            <rFont val="Tahoma"/>
            <charset val="1"/>
          </rPr>
          <t xml:space="preserve">
la OPGI indica la fecha en la cual hace el seguimiento correspondiente</t>
        </r>
      </text>
    </comment>
    <comment ref="W16" authorId="1" shapeId="0" xr:uid="{00000000-0006-0000-0000-000003000000}">
      <text>
        <r>
          <rPr>
            <b/>
            <sz val="9"/>
            <color indexed="81"/>
            <rFont val="Tahoma"/>
            <charset val="1"/>
          </rPr>
          <t>Colaborador:</t>
        </r>
        <r>
          <rPr>
            <sz val="9"/>
            <color indexed="81"/>
            <rFont val="Tahoma"/>
            <charset val="1"/>
          </rPr>
          <t xml:space="preserve">
En este espacio la OPGI indicará el seguimiento efectuado a la ejecución de los controles operacionales definidos para cada aspecto ambiental.</t>
        </r>
      </text>
    </comment>
    <comment ref="A17" authorId="0" shapeId="0" xr:uid="{00000000-0006-0000-0000-000004000000}">
      <text>
        <r>
          <rPr>
            <b/>
            <sz val="9"/>
            <color indexed="81"/>
            <rFont val="Tahoma"/>
            <family val="2"/>
          </rPr>
          <t>Describir el proceso y actividad del Ministerio en la cual se identifica un aspecto ambiental, así como la regularidad de desarrollo de la actividad y la etapa del ciclo de vida correspondiente.</t>
        </r>
      </text>
    </comment>
    <comment ref="E17" authorId="1" shapeId="0" xr:uid="{00000000-0006-0000-0000-000005000000}">
      <text>
        <r>
          <rPr>
            <b/>
            <sz val="9"/>
            <color indexed="81"/>
            <rFont val="Tahoma"/>
            <family val="2"/>
          </rPr>
          <t>Indicar el aspecto ambiental que genera el desarrollo de la actividad identificada</t>
        </r>
        <r>
          <rPr>
            <sz val="9"/>
            <color indexed="81"/>
            <rFont val="Tahoma"/>
            <family val="2"/>
          </rPr>
          <t xml:space="preserve">
</t>
        </r>
      </text>
    </comment>
    <comment ref="G17" authorId="0" shapeId="0" xr:uid="{00000000-0006-0000-0000-000006000000}">
      <text>
        <r>
          <rPr>
            <b/>
            <sz val="9"/>
            <color indexed="81"/>
            <rFont val="Tahoma"/>
            <family val="2"/>
          </rPr>
          <t xml:space="preserve">Establecer el cambio en el medio ambiente, ya sea adverso o beneficioso, como resultado del aspecto ambiental identificado
</t>
        </r>
      </text>
    </comment>
    <comment ref="J17" authorId="0" shapeId="0" xr:uid="{00000000-0006-0000-0000-000007000000}">
      <text>
        <r>
          <rPr>
            <b/>
            <sz val="9"/>
            <color indexed="81"/>
            <rFont val="Tahoma"/>
            <family val="2"/>
          </rPr>
          <t xml:space="preserve">Describa la existencia y el cumplimiento de normativa ambiental específica frente del aspecto ambiental identificado.
</t>
        </r>
        <r>
          <rPr>
            <sz val="9"/>
            <color indexed="81"/>
            <rFont val="Tahoma"/>
            <family val="2"/>
          </rPr>
          <t xml:space="preserve">
</t>
        </r>
      </text>
    </comment>
    <comment ref="N17" authorId="0" shapeId="0" xr:uid="{00000000-0006-0000-0000-000008000000}">
      <text>
        <r>
          <rPr>
            <b/>
            <sz val="9"/>
            <color indexed="81"/>
            <rFont val="Tahoma"/>
            <family val="2"/>
          </rPr>
          <t xml:space="preserve">Describe la incidencia, frecuencia, severidad y alcance de cada impacto ambiental identificado. </t>
        </r>
      </text>
    </comment>
    <comment ref="S17" authorId="0" shapeId="0" xr:uid="{00000000-0006-0000-0000-000009000000}">
      <text>
        <r>
          <rPr>
            <b/>
            <sz val="9"/>
            <color indexed="81"/>
            <rFont val="Tahoma"/>
            <family val="2"/>
          </rPr>
          <t>Evalúa la significancia total del aspecto ambiental teniendo en cuenta las calificaciones obtenidas en el Criterio Legal y en el Criterio Impacto Ambiental.</t>
        </r>
      </text>
    </comment>
    <comment ref="A18" authorId="1" shapeId="0" xr:uid="{00000000-0006-0000-0000-00000A000000}">
      <text>
        <r>
          <rPr>
            <b/>
            <sz val="9"/>
            <color indexed="81"/>
            <rFont val="Tahoma"/>
            <family val="2"/>
          </rPr>
          <t>Seleccione de la lista desplegable el proceso al cual pertenece la actividad identificada</t>
        </r>
      </text>
    </comment>
    <comment ref="B18" authorId="1" shapeId="0" xr:uid="{00000000-0006-0000-0000-00000B000000}">
      <text>
        <r>
          <rPr>
            <b/>
            <sz val="9"/>
            <color indexed="81"/>
            <rFont val="Tahoma"/>
            <family val="2"/>
          </rPr>
          <t>Establezca la actividad que genera el aspecto ambiental</t>
        </r>
        <r>
          <rPr>
            <sz val="9"/>
            <color indexed="81"/>
            <rFont val="Tahoma"/>
            <family val="2"/>
          </rPr>
          <t xml:space="preserve">
</t>
        </r>
      </text>
    </comment>
    <comment ref="E18" authorId="0" shapeId="0" xr:uid="{00000000-0006-0000-0000-00000C000000}">
      <text>
        <r>
          <rPr>
            <b/>
            <sz val="9"/>
            <color indexed="81"/>
            <rFont val="Tahoma"/>
            <family val="2"/>
          </rPr>
          <t>Selecciones de la lista desplegable el aspecto ambiental generado con relación a la actividad identificada.</t>
        </r>
      </text>
    </comment>
    <comment ref="G18" authorId="0" shapeId="0" xr:uid="{00000000-0006-0000-0000-00000D000000}">
      <text>
        <r>
          <rPr>
            <b/>
            <sz val="9"/>
            <color indexed="81"/>
            <rFont val="Tahoma"/>
            <family val="2"/>
          </rPr>
          <t xml:space="preserve">Seleccione de la lista desplegable el cambio en el medio ambiente generado por el aspecto ambiental </t>
        </r>
        <r>
          <rPr>
            <sz val="9"/>
            <color indexed="81"/>
            <rFont val="Tahoma"/>
            <family val="2"/>
          </rPr>
          <t xml:space="preserve">
</t>
        </r>
      </text>
    </comment>
    <comment ref="I18" authorId="0" shapeId="0" xr:uid="{00000000-0006-0000-0000-00000E000000}">
      <text>
        <r>
          <rPr>
            <sz val="9"/>
            <color indexed="81"/>
            <rFont val="Tahoma"/>
            <family val="2"/>
          </rPr>
          <t xml:space="preserve">Describa si los cambios generados en el medio ambiente por le impacto ambiental son </t>
        </r>
        <r>
          <rPr>
            <b/>
            <sz val="9"/>
            <color indexed="81"/>
            <rFont val="Tahoma"/>
            <family val="2"/>
          </rPr>
          <t>Positivos (+) o Negativos (-)</t>
        </r>
      </text>
    </comment>
    <comment ref="J18" authorId="1" shapeId="0" xr:uid="{00000000-0006-0000-0000-00000F000000}">
      <text>
        <r>
          <rPr>
            <sz val="9"/>
            <color indexed="81"/>
            <rFont val="Tahoma"/>
            <family val="2"/>
          </rPr>
          <t xml:space="preserve">Califique teniendo en cuenta lo siguiente para el aspecto ambiental: </t>
        </r>
        <r>
          <rPr>
            <b/>
            <sz val="9"/>
            <color indexed="81"/>
            <rFont val="Tahoma"/>
            <family val="2"/>
          </rPr>
          <t xml:space="preserve">
 1:</t>
        </r>
        <r>
          <rPr>
            <sz val="9"/>
            <color indexed="81"/>
            <rFont val="Tahoma"/>
            <family val="2"/>
          </rPr>
          <t xml:space="preserve"> No tiene normatividad aplicable    </t>
        </r>
        <r>
          <rPr>
            <b/>
            <sz val="9"/>
            <color indexed="81"/>
            <rFont val="Tahoma"/>
            <family val="2"/>
          </rPr>
          <t xml:space="preserve"> 10: </t>
        </r>
        <r>
          <rPr>
            <sz val="9"/>
            <color indexed="81"/>
            <rFont val="Tahoma"/>
            <family val="2"/>
          </rPr>
          <t xml:space="preserve">Tiene normatividad aplicable </t>
        </r>
      </text>
    </comment>
    <comment ref="K18" authorId="0" shapeId="0" xr:uid="{00000000-0006-0000-0000-000010000000}">
      <text>
        <r>
          <rPr>
            <sz val="9"/>
            <color indexed="81"/>
            <rFont val="Tahoma"/>
            <family val="2"/>
          </rPr>
          <t xml:space="preserve">Defina si se está cumpliendo o no la normativa ambiental específica del aspecto ambiental.
</t>
        </r>
        <r>
          <rPr>
            <b/>
            <sz val="9"/>
            <color indexed="81"/>
            <rFont val="Tahoma"/>
            <family val="2"/>
          </rPr>
          <t xml:space="preserve">10: </t>
        </r>
        <r>
          <rPr>
            <sz val="9"/>
            <color indexed="81"/>
            <rFont val="Tahoma"/>
            <family val="2"/>
          </rPr>
          <t xml:space="preserve">No se cumple
</t>
        </r>
        <r>
          <rPr>
            <b/>
            <sz val="9"/>
            <color indexed="81"/>
            <rFont val="Tahoma"/>
            <family val="2"/>
          </rPr>
          <t xml:space="preserve">5: </t>
        </r>
        <r>
          <rPr>
            <sz val="9"/>
            <color indexed="81"/>
            <rFont val="Tahoma"/>
            <family val="2"/>
          </rPr>
          <t xml:space="preserve">Se cumple
</t>
        </r>
        <r>
          <rPr>
            <b/>
            <sz val="9"/>
            <color indexed="81"/>
            <rFont val="Tahoma"/>
            <family val="2"/>
          </rPr>
          <t xml:space="preserve">1: </t>
        </r>
        <r>
          <rPr>
            <sz val="9"/>
            <color indexed="81"/>
            <rFont val="Tahoma"/>
            <family val="2"/>
          </rPr>
          <t>No aplica</t>
        </r>
      </text>
    </comment>
    <comment ref="L18" authorId="1" shapeId="0" xr:uid="{00000000-0006-0000-0000-000011000000}">
      <text>
        <r>
          <rPr>
            <sz val="9"/>
            <color indexed="81"/>
            <rFont val="Tahoma"/>
            <family val="2"/>
          </rPr>
          <t>Diligenciar en caso de identificar normatividad la aplicable o aplicables, indicando el tipo norma (Política, Ley, Decreto, Resolución, Acuerdo, Circular, otro), seguido de Número de la normativa y año de expedición. En caso de no tener normatividad, colocar No Aplica.</t>
        </r>
        <r>
          <rPr>
            <b/>
            <sz val="9"/>
            <color indexed="81"/>
            <rFont val="Tahoma"/>
            <family val="2"/>
          </rPr>
          <t xml:space="preserve"> 
</t>
        </r>
        <r>
          <rPr>
            <sz val="9"/>
            <color indexed="81"/>
            <rFont val="Tahoma"/>
            <family val="2"/>
          </rPr>
          <t xml:space="preserve">
</t>
        </r>
      </text>
    </comment>
    <comment ref="M18" authorId="1" shapeId="0" xr:uid="{00000000-0006-0000-0000-000012000000}">
      <text>
        <r>
          <rPr>
            <sz val="9"/>
            <color indexed="81"/>
            <rFont val="Tahoma"/>
            <family val="2"/>
          </rPr>
          <t xml:space="preserve">Calificación generada automáticamente. Es la calificación final obtenida del criterio legal, el cual se obtiene al multiplicar la calificación dada (de 1 a 10) a la existencia de la normatividad ambiental específica del aspecto y la calificación dada (de 1 a 10) al cumplimiento de la norma.
</t>
        </r>
      </text>
    </comment>
    <comment ref="N18" authorId="0" shapeId="0" xr:uid="{00000000-0006-0000-0000-000013000000}">
      <text>
        <r>
          <rPr>
            <b/>
            <sz val="9"/>
            <color indexed="81"/>
            <rFont val="Tahoma"/>
            <family val="2"/>
          </rPr>
          <t xml:space="preserve">Califique seleccionando de la lista desplegable teniendo en cuenta el grado de afectación sobre el componente ambiental durante y después que se presenta la acción. </t>
        </r>
        <r>
          <rPr>
            <sz val="9"/>
            <color indexed="81"/>
            <rFont val="Tahoma"/>
            <family val="2"/>
          </rPr>
          <t xml:space="preserve">
</t>
        </r>
        <r>
          <rPr>
            <b/>
            <sz val="9"/>
            <color indexed="81"/>
            <rFont val="Tahoma"/>
            <family val="2"/>
          </rPr>
          <t xml:space="preserve">Directa (D): </t>
        </r>
        <r>
          <rPr>
            <sz val="9"/>
            <color indexed="81"/>
            <rFont val="Tahoma"/>
            <family val="2"/>
          </rPr>
          <t xml:space="preserve">Si el impacto tienen incidencia directa sobre el componente (Ej.: Afectación de la calidad del aire)
</t>
        </r>
        <r>
          <rPr>
            <b/>
            <sz val="9"/>
            <color indexed="81"/>
            <rFont val="Tahoma"/>
            <family val="2"/>
          </rPr>
          <t xml:space="preserve">Indirecta (I): </t>
        </r>
        <r>
          <rPr>
            <sz val="9"/>
            <color indexed="81"/>
            <rFont val="Tahoma"/>
            <family val="2"/>
          </rPr>
          <t xml:space="preserve"> Cuando la acción de control está fuera del alcance de la entidad (Ej.: Contaminación del suelo por disposición final de residuos)</t>
        </r>
      </text>
    </comment>
    <comment ref="O18" authorId="0" shapeId="0" xr:uid="{00000000-0006-0000-0000-000014000000}">
      <text>
        <r>
          <rPr>
            <b/>
            <sz val="9"/>
            <color indexed="81"/>
            <rFont val="Tahoma"/>
            <family val="2"/>
          </rPr>
          <t xml:space="preserve">Califique seleccionando de la lista desplegable, las ocasiones en que se está presentando el impacto en su interacción con el medio ambiente.
10: </t>
        </r>
        <r>
          <rPr>
            <sz val="9"/>
            <color indexed="81"/>
            <rFont val="Tahoma"/>
            <family val="2"/>
          </rPr>
          <t xml:space="preserve">Semanal o diario
</t>
        </r>
        <r>
          <rPr>
            <b/>
            <sz val="9"/>
            <color indexed="81"/>
            <rFont val="Tahoma"/>
            <family val="2"/>
          </rPr>
          <t xml:space="preserve">5: </t>
        </r>
        <r>
          <rPr>
            <sz val="9"/>
            <color indexed="81"/>
            <rFont val="Tahoma"/>
            <family val="2"/>
          </rPr>
          <t xml:space="preserve">Trimestral, bimensual o mensual
</t>
        </r>
        <r>
          <rPr>
            <b/>
            <sz val="9"/>
            <color indexed="81"/>
            <rFont val="Tahoma"/>
            <family val="2"/>
          </rPr>
          <t>1</t>
        </r>
        <r>
          <rPr>
            <sz val="9"/>
            <color indexed="81"/>
            <rFont val="Tahoma"/>
            <family val="2"/>
          </rPr>
          <t>: Anual o semestral</t>
        </r>
      </text>
    </comment>
    <comment ref="P18" authorId="0" shapeId="0" xr:uid="{00000000-0006-0000-0000-000015000000}">
      <text>
        <r>
          <rPr>
            <b/>
            <sz val="9"/>
            <color indexed="81"/>
            <rFont val="Tahoma"/>
            <family val="2"/>
          </rPr>
          <t xml:space="preserve">Califique seleccionando de la lista desplegable, el tipo de cambio sobre el recurso natural, generado por el impacto ambiental. 
10 (Cambio considerable): </t>
        </r>
        <r>
          <rPr>
            <sz val="9"/>
            <color indexed="81"/>
            <rFont val="Tahoma"/>
            <family val="2"/>
          </rPr>
          <t xml:space="preserve">El cambio tiende a incrementar la alteración sobre el medio.
</t>
        </r>
        <r>
          <rPr>
            <b/>
            <sz val="9"/>
            <color indexed="81"/>
            <rFont val="Tahoma"/>
            <family val="2"/>
          </rPr>
          <t xml:space="preserve">5 (Cambio moderado): </t>
        </r>
        <r>
          <rPr>
            <sz val="9"/>
            <color indexed="81"/>
            <rFont val="Tahoma"/>
            <family val="2"/>
          </rPr>
          <t xml:space="preserve">El cambio del impacto se mantiene constante.
</t>
        </r>
        <r>
          <rPr>
            <b/>
            <sz val="9"/>
            <color indexed="81"/>
            <rFont val="Tahoma"/>
            <family val="2"/>
          </rPr>
          <t xml:space="preserve">1 (Cambio leve): </t>
        </r>
        <r>
          <rPr>
            <sz val="9"/>
            <color indexed="81"/>
            <rFont val="Tahoma"/>
            <family val="2"/>
          </rPr>
          <t>Los cambios en el ambiente tienden a desaparecer con el tiempo.</t>
        </r>
      </text>
    </comment>
    <comment ref="Q18" authorId="0" shapeId="0" xr:uid="{00000000-0006-0000-0000-000016000000}">
      <text>
        <r>
          <rPr>
            <b/>
            <sz val="9"/>
            <color indexed="81"/>
            <rFont val="Tahoma"/>
            <family val="2"/>
          </rPr>
          <t xml:space="preserve">
</t>
        </r>
        <r>
          <rPr>
            <sz val="9"/>
            <color indexed="81"/>
            <rFont val="Tahoma"/>
            <family val="2"/>
          </rPr>
          <t>Califique seleccionando de la lista desplegable, el área de influencia  que puede verse afectada por el impacto ambiental generado.</t>
        </r>
        <r>
          <rPr>
            <b/>
            <sz val="9"/>
            <color indexed="81"/>
            <rFont val="Tahoma"/>
            <family val="2"/>
          </rPr>
          <t xml:space="preserve">
10 (Regional): </t>
        </r>
        <r>
          <rPr>
            <sz val="9"/>
            <color indexed="81"/>
            <rFont val="Tahoma"/>
            <family val="2"/>
          </rPr>
          <t>El impacto tiene efecto a nivel regional</t>
        </r>
        <r>
          <rPr>
            <b/>
            <sz val="9"/>
            <color indexed="81"/>
            <rFont val="Tahoma"/>
            <family val="2"/>
          </rPr>
          <t xml:space="preserve">
5 (Local): </t>
        </r>
        <r>
          <rPr>
            <sz val="9"/>
            <color indexed="81"/>
            <rFont val="Tahoma"/>
            <family val="2"/>
          </rPr>
          <t>El impacto no rebasa los límites de la entidad</t>
        </r>
        <r>
          <rPr>
            <b/>
            <sz val="9"/>
            <color indexed="81"/>
            <rFont val="Tahoma"/>
            <family val="2"/>
          </rPr>
          <t xml:space="preserve">
1 (Puntual):</t>
        </r>
        <r>
          <rPr>
            <sz val="9"/>
            <color indexed="81"/>
            <rFont val="Tahoma"/>
            <family val="2"/>
          </rPr>
          <t xml:space="preserve"> El impacto queda reducido en un espacio dentro de la entidad</t>
        </r>
      </text>
    </comment>
    <comment ref="R18" authorId="0" shapeId="0" xr:uid="{00000000-0006-0000-0000-000017000000}">
      <text>
        <r>
          <rPr>
            <sz val="9"/>
            <color indexed="81"/>
            <rFont val="Tahoma"/>
            <family val="2"/>
          </rPr>
          <t xml:space="preserve">Se calcula automáticamente el valor total del Criterio Impacto Ambiental teniendo en cuenta la siguiente fórmula: </t>
        </r>
        <r>
          <rPr>
            <b/>
            <sz val="9"/>
            <color indexed="81"/>
            <rFont val="Tahoma"/>
            <family val="2"/>
          </rPr>
          <t xml:space="preserve">
CIA=F*3,5+S*3,5+A*3</t>
        </r>
        <r>
          <rPr>
            <sz val="9"/>
            <color indexed="81"/>
            <rFont val="Tahoma"/>
            <family val="2"/>
          </rPr>
          <t xml:space="preserve">
</t>
        </r>
      </text>
    </comment>
    <comment ref="S18" authorId="0" shapeId="0" xr:uid="{00000000-0006-0000-0000-000018000000}">
      <text>
        <r>
          <rPr>
            <sz val="9"/>
            <color indexed="81"/>
            <rFont val="Tahoma"/>
            <family val="2"/>
          </rPr>
          <t xml:space="preserve">Se calcula automáticamente el valor de la significancia total del aspecto mediante la siguiente fórmula: 
</t>
        </r>
        <r>
          <rPr>
            <b/>
            <sz val="9"/>
            <color indexed="81"/>
            <rFont val="Tahoma"/>
            <family val="2"/>
          </rPr>
          <t xml:space="preserve">
STA=CL*0,5+CIA*0,5</t>
        </r>
      </text>
    </comment>
    <comment ref="T18" authorId="0" shapeId="0" xr:uid="{00000000-0006-0000-0000-000019000000}">
      <text>
        <r>
          <rPr>
            <b/>
            <sz val="9"/>
            <color indexed="81"/>
            <rFont val="Tahoma"/>
            <family val="2"/>
          </rPr>
          <t xml:space="preserve">Clasifica la significancia del impacto ambiental según el valor obtenido, así: 
SIGNIFICANCIA                      ESCALA
</t>
        </r>
        <r>
          <rPr>
            <sz val="9"/>
            <color indexed="81"/>
            <rFont val="Tahoma"/>
            <family val="2"/>
          </rPr>
          <t>NO SIGNIFICATIVO                  Menor a 31
BAJO                                     Entre 32 y 45
MEDIO                                   Entre 46 y 55
ALTO BAJO                            Ente 56 y 65
ALTO ALTO                            Mayor a 66</t>
        </r>
        <r>
          <rPr>
            <b/>
            <sz val="9"/>
            <color indexed="81"/>
            <rFont val="Tahoma"/>
            <family val="2"/>
          </rPr>
          <t xml:space="preserve">
</t>
        </r>
      </text>
    </comment>
    <comment ref="C19" authorId="1" shapeId="0" xr:uid="{00000000-0006-0000-0000-00001A000000}">
      <text>
        <r>
          <rPr>
            <b/>
            <sz val="9"/>
            <color indexed="81"/>
            <rFont val="Tahoma"/>
            <family val="2"/>
          </rPr>
          <t>Indique la regularidad en la lista desplegable con la cual se ejecuta la actividad: Norma, anormal o emergencia</t>
        </r>
        <r>
          <rPr>
            <sz val="9"/>
            <color indexed="81"/>
            <rFont val="Tahoma"/>
            <family val="2"/>
          </rPr>
          <t xml:space="preserve">
</t>
        </r>
      </text>
    </comment>
    <comment ref="D19" authorId="1" shapeId="0" xr:uid="{00000000-0006-0000-0000-00001B000000}">
      <text>
        <r>
          <rPr>
            <b/>
            <sz val="9"/>
            <color indexed="81"/>
            <rFont val="Tahoma"/>
            <family val="2"/>
          </rPr>
          <t>Seleccione de la lista desplegable, la fase del ciclo de vida en la cual con el desarrollo de la actividad el Ministerio se encuentra directamente relacionado</t>
        </r>
        <r>
          <rPr>
            <sz val="9"/>
            <color indexed="81"/>
            <rFont val="Tahoma"/>
            <family val="2"/>
          </rPr>
          <t xml:space="preserve">
</t>
        </r>
      </text>
    </comment>
    <comment ref="F19" authorId="1" shapeId="0" xr:uid="{00000000-0006-0000-0000-00001C000000}">
      <text>
        <r>
          <rPr>
            <b/>
            <sz val="9"/>
            <color indexed="81"/>
            <rFont val="Tahoma"/>
            <family val="2"/>
          </rPr>
          <t xml:space="preserve">En caso de identificar otro aspectos u aspectos diferentes a los establecidos en la lista desplegable, indiquelos en este espacio. </t>
        </r>
        <r>
          <rPr>
            <sz val="9"/>
            <color indexed="81"/>
            <rFont val="Tahoma"/>
            <family val="2"/>
          </rPr>
          <t xml:space="preserve">
</t>
        </r>
      </text>
    </comment>
    <comment ref="H19" authorId="1" shapeId="0" xr:uid="{00000000-0006-0000-0000-00001D000000}">
      <text>
        <r>
          <rPr>
            <b/>
            <sz val="9"/>
            <color indexed="81"/>
            <rFont val="Tahoma"/>
            <family val="2"/>
          </rPr>
          <t xml:space="preserve">En caso de identificar otros aspectos ambientales, indiquelos en este espacio. </t>
        </r>
        <r>
          <rPr>
            <sz val="9"/>
            <color indexed="81"/>
            <rFont val="Tahoma"/>
            <family val="2"/>
          </rPr>
          <t xml:space="preserve">
</t>
        </r>
      </text>
    </comment>
    <comment ref="U19" authorId="1" shapeId="0" xr:uid="{00000000-0006-0000-0000-00001E000000}">
      <text>
        <r>
          <rPr>
            <sz val="9"/>
            <color indexed="81"/>
            <rFont val="Tahoma"/>
            <family val="2"/>
          </rPr>
          <t>Indicar el documento que evidencia la ejecución del control establecido. Estos pueden ser procedimientos, instrucciones, registros, entre otros.</t>
        </r>
      </text>
    </comment>
  </commentList>
</comments>
</file>

<file path=xl/sharedStrings.xml><?xml version="1.0" encoding="utf-8"?>
<sst xmlns="http://schemas.openxmlformats.org/spreadsheetml/2006/main" count="704" uniqueCount="266">
  <si>
    <r>
      <rPr>
        <b/>
        <sz val="16"/>
        <color rgb="FFFF0000"/>
        <rFont val="Arial"/>
        <family val="2"/>
      </rPr>
      <t xml:space="preserve"> </t>
    </r>
    <r>
      <rPr>
        <b/>
        <sz val="16"/>
        <color theme="1"/>
        <rFont val="Arial"/>
        <family val="2"/>
      </rPr>
      <t>FORMATO MATRIZ DE ASPECTOS E IMPACTOS AMBIENTALES</t>
    </r>
  </si>
  <si>
    <t>E-ME-F-22</t>
  </si>
  <si>
    <t>2-12-2024</t>
  </si>
  <si>
    <t>V-4</t>
  </si>
  <si>
    <t>Control de cambios</t>
  </si>
  <si>
    <t xml:space="preserve">Versión </t>
  </si>
  <si>
    <t xml:space="preserve">Fecha </t>
  </si>
  <si>
    <t xml:space="preserve">Descripción de la modificación </t>
  </si>
  <si>
    <t>Primera versión del documento</t>
  </si>
  <si>
    <t>Seguimiento a la ejecuión de controles operacionales</t>
  </si>
  <si>
    <t>Seguimiento a la ejecuión de controles operacionales primer semestre de 2026</t>
  </si>
  <si>
    <t>Se incluyen de manera separada actividades específicas de mantenimiento de equipo como planta eléctrica, motobombas, ascensosres que se encontraban identificadas como una sola, así mismo se actualiza normatividad ambiental relaiconada con los Decretos únicos Sectoriales Distritales. (  Decreto 652 de 2025 y  Decreto 646 de 2025). Se adiciona nueva norma de Residuos Peligrosos Decreto 0766 de 2026 y se aclara la aplicabilidad de la versión 2015 de la norma ISO 14001 y su transición a la versión 2026</t>
  </si>
  <si>
    <t>IDENTIFICACIÓN DE ASPECTOS E IMPACTOS AMBIENTALES</t>
  </si>
  <si>
    <t>VALORACIÓN DE SIGNIFICANCIA DEL IMPACTO AMBIENTAL</t>
  </si>
  <si>
    <t>MEDIDAS DE CONTROL OPERACIONAL</t>
  </si>
  <si>
    <t>FECHA DE SEGUIMIENTO CONTROL</t>
  </si>
  <si>
    <t xml:space="preserve">SEGUIMIENTO IMPLEMENTACIÓN DEL CONTROL </t>
  </si>
  <si>
    <t>DESCRIPCIÓN DE LA ACTIVIDAD</t>
  </si>
  <si>
    <t>ASPECTO AMBIENTAL</t>
  </si>
  <si>
    <t>IMPACTO AMBIENTAL</t>
  </si>
  <si>
    <t>CRITERIO LEGAL (CL)</t>
  </si>
  <si>
    <t>CRITERIO IMPACTO AMBIENTAL (CIA)</t>
  </si>
  <si>
    <t>SIGNIFICANCIA TOTAL DEL ASPECTO (STA)</t>
  </si>
  <si>
    <t>PROCESO</t>
  </si>
  <si>
    <t xml:space="preserve">ACTIVIDAD </t>
  </si>
  <si>
    <t>ASPECTO</t>
  </si>
  <si>
    <t>DESCRIPCIÓN DEL IMPACTO</t>
  </si>
  <si>
    <t>TIPO DE IMPACTO</t>
  </si>
  <si>
    <t>Existencia</t>
  </si>
  <si>
    <t>Cumplimiento</t>
  </si>
  <si>
    <t>NORMA RELACIONADA</t>
  </si>
  <si>
    <t>TOTAL CRITERIO LEGAL</t>
  </si>
  <si>
    <t>Incidencia</t>
  </si>
  <si>
    <t>Frecuencia</t>
  </si>
  <si>
    <t>Severidad</t>
  </si>
  <si>
    <t>Alcance</t>
  </si>
  <si>
    <t xml:space="preserve">TOTAL CRITERIO IMPACTO AMBIENTAL </t>
  </si>
  <si>
    <t>VALOR</t>
  </si>
  <si>
    <t>SIGNIFICANCIA</t>
  </si>
  <si>
    <t>REGULARIDAD</t>
  </si>
  <si>
    <t>ETAPA CICLO DE VIDA</t>
  </si>
  <si>
    <t>OTROS ASPECTOS</t>
  </si>
  <si>
    <t>OTROS IMPACTOS</t>
  </si>
  <si>
    <t>Documento (Control administrativo)</t>
  </si>
  <si>
    <t>Todos los procesos</t>
  </si>
  <si>
    <t xml:space="preserve">Uso de computadores, impresoras y equipos </t>
  </si>
  <si>
    <t>Normal</t>
  </si>
  <si>
    <t>Utilización</t>
  </si>
  <si>
    <t>Consumo de energía</t>
  </si>
  <si>
    <t>Otro Impacto</t>
  </si>
  <si>
    <t>Agotamientos de los recursos energéticos</t>
  </si>
  <si>
    <t>Negativo (-)</t>
  </si>
  <si>
    <t xml:space="preserve">Decreto 2331 de 2007
Decreto 3683 de 2003
Ley 697 de 2001
Decreto 3450 de 2008
Ley 286 de 1996
Decreto 895 de 2008
Ley 1715 de 2014
Resolución 40156 de 2022
</t>
  </si>
  <si>
    <t>I</t>
  </si>
  <si>
    <t>Medidas de control de consumo establecidas E-ME- M-05-Manual Programa uso racional y eficiente de energía</t>
  </si>
  <si>
    <t>Seguimiento a Indicadores ambientales a través del tablero de visualización 
https://app.powerbi.com/view?r=eyJrIjoiNGJhYWNjZGQtZDJiNi00Zjc2LWFmNjctYTAzNmRiN2MxZjM4IiwidCI6ImQ4MjYzNmJlLTZkZDItNGU2NC1hMjg0LTdhMzQwMmYyNGUyNyJ9</t>
  </si>
  <si>
    <t>Impresión y copiado de documentos</t>
  </si>
  <si>
    <t>Decreto 2331 de 2007
Decreto 3683 de 2003
Ley 697 de 2001
Decreto 3450 de 2008
Ley 286 de 1996
Decreto 895 de 2008
Ley 1715 de 2014
Resolución 40156 de 2022</t>
  </si>
  <si>
    <t>Medidas establecidas en el E-ME-I- 06 Instructivo para implementar la estrategia cero Papel</t>
  </si>
  <si>
    <t>Generación de residuos aprovechables</t>
  </si>
  <si>
    <t>Recirculación de materiales</t>
  </si>
  <si>
    <t>Positivo (+)</t>
  </si>
  <si>
    <t>Directiva 04 de 2012
Decreto 312 de 2006
Resolución 701 de 2013
resolución 1407 de 2018
Decreto 2981 de 2013
Resolución 2184 de 2019
Decreto 1077 de 2015
Decreto 596 de 2016
Decreto 284 de 2018
Resolución 851 de 2022</t>
  </si>
  <si>
    <t>D</t>
  </si>
  <si>
    <t>Certificados entrega de residuos aprovechables
https://minenergiacol.sharepoint.com/:f:/s/SistemadeGestinAmbiental/IgCAS8iGQmqeT4waN6omhi2-AdTv06vRpn9ICL620K_2CU4?e=81misJ</t>
  </si>
  <si>
    <t>Iluminación de áreas</t>
  </si>
  <si>
    <t>Decreto 2331 de 2007
Decreto 3683 de 2003
Ley 697 de 2001
Decreto 3450 de 2008
Ley 286 de 1996
Decreto 895 de 2008
Ley 1715 de 2014
Resolución 40156 de 2022
Resolución 180540 de 2010
Resolución 40150 de 2024</t>
  </si>
  <si>
    <t>Uso de ascensores</t>
  </si>
  <si>
    <t xml:space="preserve">Utilización de servicios sanitarios </t>
  </si>
  <si>
    <t>Consumo de agua</t>
  </si>
  <si>
    <t>Alteración de la disponibilidad del recurso hídríco</t>
  </si>
  <si>
    <t>Ley 373 de 1997
Decreto 3102 de 1997
Decreto 1575 de 2007
Ley 142 de 1994
Decreto 1076 de 2015
Decreto 1090 de 2018
Ley 1801 de 2016</t>
  </si>
  <si>
    <t>Medidas de control de consumo establecidas E-ME- M-04-Manual Programa Uso Eficiente y Ahorro De Agua</t>
  </si>
  <si>
    <t>Generación de vertimientos institucionales</t>
  </si>
  <si>
    <t>Alteración a la calidad del agua</t>
  </si>
  <si>
    <t>Decreto 302 de 2000</t>
  </si>
  <si>
    <t>Vertimientos de tipo institucional no requieren registro</t>
  </si>
  <si>
    <t>Generación de residuos no aprovechables</t>
  </si>
  <si>
    <t>Alteración a la calidad del suelo</t>
  </si>
  <si>
    <t>N/A</t>
  </si>
  <si>
    <t>Decreto 312 de 2006
Resolución 701 de 2013
Resolución 1407 de 2018
Decreto 2981 de 2013
Resolución 2184 de 2019
Decreto 1077 de 2015
Decreto 596 de 2016
Decreto 284 de 2018
Resolución 851 de 2022</t>
  </si>
  <si>
    <t>Medidas de control de gestión de residuos establecidas E-ME-P-05 PROCEDIMIENTO PARA LA IDENTIFICACION Y  MANEJO DE RESIDUOS SOLIDOS</t>
  </si>
  <si>
    <t>Entrega de residuos al operadorde aseo</t>
  </si>
  <si>
    <t>Gestión de Recursos Administrativos</t>
  </si>
  <si>
    <t>Aseo de las instalalaciones</t>
  </si>
  <si>
    <t>Decreto 312 de 2006
Resolución 701 de 2013
resolución 1407 de 2018
Decreto 2981 de 2013
Resolución 2184 de 2019
Decreto 1077 de 2015
Decreto 596 de 2016
Decreto 284 de 2018
Resolución 851 de 2022</t>
  </si>
  <si>
    <t>Indicadores consumo de energía instalaciones</t>
  </si>
  <si>
    <t>Consumo de alimentos</t>
  </si>
  <si>
    <t>Disposición Final</t>
  </si>
  <si>
    <t>Generación de residuos</t>
  </si>
  <si>
    <t>Acciones establecidas en E-ME-P-05 -Procedimiento para la identificación y  manejo de residuos solidos</t>
  </si>
  <si>
    <t>Recolección por parte de operador de aseo</t>
  </si>
  <si>
    <t>Gobierno TIC</t>
  </si>
  <si>
    <t xml:space="preserve">Mantenimiento de equipos de cómputo y oficina </t>
  </si>
  <si>
    <t>Reciclaje/Reutilización</t>
  </si>
  <si>
    <t>Generación de residuos de manejo diferencial</t>
  </si>
  <si>
    <t>Reducción en la afectación al ambiente</t>
  </si>
  <si>
    <t>Resolución 1512 de 2010
Ley 1672 de 2013
Decreto 284 de 2018
Resolución 851 de 2022</t>
  </si>
  <si>
    <t>Medidas indicadas para el manejo en E-ME-M-03- PLAN DE GESTIÓN INTEGRAL DE RESIDUOS
E-ME-P-05-PROCEDIMIENTO PARA LA IDENTIFICACION Y MANEJO DE RESIDUOS SOLIDOS
E-ME-I-02 - INSTRUCTIVO PARA EL MANEJO DE RESIDUOS PELIGROSOS - RESPEL</t>
  </si>
  <si>
    <t>Sin respuesta por parte del  Grupo de Tecnologías de la Información y Comunicaciones, que permita identificar la implmentación del control</t>
  </si>
  <si>
    <t>Mantenimiento de planta eléctrica</t>
  </si>
  <si>
    <t>Anormal</t>
  </si>
  <si>
    <t>Generación de residuos peligrosos</t>
  </si>
  <si>
    <t>Decreto 1609 de 2002
Resolución 2238 de 2023
Resolución 1362 de 2007
Ley 1252 de 2008
Resolución 372 de 2009
Decreto 1076 de 2015
Decreto 0766 de 2026</t>
  </si>
  <si>
    <t>Certificados de gestión de residuos remitidos por el contratista</t>
  </si>
  <si>
    <t>Certificado entrega de residuos
https://minenergiacol.sharepoint.com/:f:/s/SistemadeGestinAmbiental/IgDOh-XhpGY-SIWf6qXCAcXsAVVvbLuPhJ2RztVh9t8GQB0?e=0YK7wI</t>
  </si>
  <si>
    <t>Mantenimiento motobombas</t>
  </si>
  <si>
    <t>certificados entrega de residuos 
https://minenergiacol.sharepoint.com/:f:/s/SistemadeGestinAmbiental/IgCECabvhJA4S6CbdBpef1TkAc2J9JbJHDStWEcgx_X6K7w?e=JgHXqa</t>
  </si>
  <si>
    <t>Mantenimieno de ascensores</t>
  </si>
  <si>
    <t>Pendiente remisión documentación correspondiente</t>
  </si>
  <si>
    <t>Mantenimiento de las instalaciones</t>
  </si>
  <si>
    <t>Generación de residuos especiales</t>
  </si>
  <si>
    <t>Resolución 427 de 2017</t>
  </si>
  <si>
    <t>No se han generado en el periodo</t>
  </si>
  <si>
    <t>Mantenimiento de vehículos</t>
  </si>
  <si>
    <t>Decreto 1609 de 2002
Decreto 646 de 2025
Resolución 2238 de 2023
Resolución 1362 de 2007
Ley 1252 de 2008
Resolución 372 de 2009
Resolución 1326 de 2017
Decreto 1076 de 2015
Decreto 0766 de 2026
Resolución 839 de 2023</t>
  </si>
  <si>
    <t xml:space="preserve">Acciones T-RF-P-02 Procedimiento de mantenimiento de vehiculo
Registro manejo de residuos 
</t>
  </si>
  <si>
    <t>Documentos en: https://minenergiacol.sharepoint.com/:f:/s/SistemadeGestinAmbiental/IgAV1WkzONs4Tb6E5VEQOu-EAb1sO0nIvLwSTDANGcyC_DU?e=PcFdFD</t>
  </si>
  <si>
    <t>Lavado de vehículos</t>
  </si>
  <si>
    <t>Generación de vertimientos</t>
  </si>
  <si>
    <t>Resolución 631 de 2015</t>
  </si>
  <si>
    <t>Registros de vertimientos o conceptos establecimiento lavado de vehículos</t>
  </si>
  <si>
    <t>Remodelación, ampliaciones y adecuación de las instalaciones</t>
  </si>
  <si>
    <t xml:space="preserve">Durante el periodo no se generaron residuos de contrucción y demolición </t>
  </si>
  <si>
    <t>Funcionamiento del parque automotor combustibles fósiles para el transporte de personal</t>
  </si>
  <si>
    <t>Generación de emisiones atmosféricas</t>
  </si>
  <si>
    <t>Alteración a la calidad del aire</t>
  </si>
  <si>
    <t>Resolución 1048 de 1999
Resolución 610 de 2010
Resolución 556 de 2003
Decreto 19 de 2012
Ley 1383 de 2010
Resolución 1015 de 2005
Resolución 6589 de 2019</t>
  </si>
  <si>
    <t>Revisiones tecnomécanicas</t>
  </si>
  <si>
    <t>Certificado revisiones: https://minenergiacol.sharepoint.com/:f:/s/SistemadeGestinAmbiental/IgAV1WkzONs4Tb6E5VEQOu-EAb1sO0nIvLwSTDANGcyC_DU?e=J0Q3dP</t>
  </si>
  <si>
    <t>Funcionamiento del parque automotor  eléctrico para el transporte de personal</t>
  </si>
  <si>
    <t>Empleo de medios de transporte sostenible</t>
  </si>
  <si>
    <t>Ley 1964 de 2019</t>
  </si>
  <si>
    <t>Hoja de vida de los vehículos</t>
  </si>
  <si>
    <t>Sin reporte actualizado</t>
  </si>
  <si>
    <t>Funcionamiento de planta eléctrica</t>
  </si>
  <si>
    <t>Emergencia</t>
  </si>
  <si>
    <t>Consumo de combustible</t>
  </si>
  <si>
    <t>Resolución 619 de 1997  Resolución 2153 de 2010  Resolución 1309 de 2010 Resolución 6982 de 2011 Decreto 1076 de 2015</t>
  </si>
  <si>
    <t>Registro compra de combustible planta eléctrica</t>
  </si>
  <si>
    <t>Gestión de Comunicaciones Institucionales</t>
  </si>
  <si>
    <t>Impresión de piezas publicitarias para campañas comunicativas internas y externas</t>
  </si>
  <si>
    <t>Consumo de materiales</t>
  </si>
  <si>
    <t>Registro generación de residuos aprovechables</t>
  </si>
  <si>
    <t>Reportes en: https://minenergiacol.sharepoint.com/:x:/s/SistemadeGestinAmbiental/IQBKAddT-g2oRqrTu5war-cGAT4vjyHwn8rvXsa9Pm5qzdg?e=8URpkx</t>
  </si>
  <si>
    <t xml:space="preserve">Gestión Documental </t>
  </si>
  <si>
    <t>Descarte de documentos por duplicidad y embalaje de documentación</t>
  </si>
  <si>
    <t>Desarrollo de eventos institucionales</t>
  </si>
  <si>
    <t>Dar de baja objetos o elementos obsoletos (chatarra u otros materiales con potencial de aprovechamiento).</t>
  </si>
  <si>
    <t>Acciones establecidas en E-ME-P-05 -Procedimiento para la identificación y  manejo de residuos solidos y en E-ME-M-03- PLAN DE GESTIÓN INTEGRAL DE RESIDUOS</t>
  </si>
  <si>
    <t>No se ha dado baja en el periodo</t>
  </si>
  <si>
    <t>Prestación de los servicios de cafetería</t>
  </si>
  <si>
    <t>Cambio de bombillas y tubos fluorescentes por daño o agotamiento de vida útil.</t>
  </si>
  <si>
    <t>Resolución 1512 de 2010
Ley 1672 de 2013
Decreto 284 de 2018
Resolución 851 de 2022
Resolución 839 de 2023</t>
  </si>
  <si>
    <t>Certificados: https://minenergiacol.sharepoint.com/:f:/s/SistemadeGestinAmbiental/IgAylMTEniv7QrdQr1tBSC7sAYlN7lwUUaLEG7OfcHW2m5Q?e=tSW5CF</t>
  </si>
  <si>
    <t>Cambio de tóner por daño o agotamiento de vida útil.</t>
  </si>
  <si>
    <t>Decreto 1609 de 2002
Resolución 2238 de 2023
Resolución 1362 de 2007
Ley 1252 de 2008
Decreto 1076 de 2015
Decreto 0766 de 2026
Resolución 839 de 2023</t>
  </si>
  <si>
    <t>Funcionamiento de centros de cómputo(uso de  UPS) y de aire acondicionado</t>
  </si>
  <si>
    <t xml:space="preserve">Contrato de mantenimiento </t>
  </si>
  <si>
    <t>Dar de baja equipos eléctricos y electrónicos obsoletos.</t>
  </si>
  <si>
    <t>Realizar comisiones</t>
  </si>
  <si>
    <t>Informe huella de carbono</t>
  </si>
  <si>
    <t>El informe vigencia 2026, se presenta en la vigencia 2027</t>
  </si>
  <si>
    <t>Uso de aíre acondicionado</t>
  </si>
  <si>
    <t>Registros mantenimiento aire acondicionado</t>
  </si>
  <si>
    <t>No se ha realizado mantenimiento en el periodo</t>
  </si>
  <si>
    <t>Desarrollo de Jornadas de sensibilización</t>
  </si>
  <si>
    <t>Implementación de estrategias de educación ambiental</t>
  </si>
  <si>
    <t>Adopción cultura ambiental</t>
  </si>
  <si>
    <t>ISO 14001:2015 y transición a ISO 14001:2026</t>
  </si>
  <si>
    <t>Acciones establecidas en E-ME-M-06 Programa de educación, incentivos y  Responsabilidad social ambiental</t>
  </si>
  <si>
    <t>Actividades del plan de acción desarrolladas primer semestre</t>
  </si>
  <si>
    <t>Desarrollo de jornadas de movilidad sostenible</t>
  </si>
  <si>
    <t>Decreto 652 de 2025
Ley 1811 de 2016
Resolución 236664 de 2023</t>
  </si>
  <si>
    <t>Plan Integral de Movilidad Sostenible</t>
  </si>
  <si>
    <t>Ejecución actividades plan de actividades de movilidad sostenible</t>
  </si>
  <si>
    <t>Acciones de adaptación y mitigación del cambio climático</t>
  </si>
  <si>
    <t>Reducción huella de carbono</t>
  </si>
  <si>
    <t>Acciones de mitigación y/o adaptación establecidas en el plan de acción del Sistema de Gestión Ambiental
medición Huella de carbono</t>
  </si>
  <si>
    <t>Reducción de empleo de plásticos de un solo uso</t>
  </si>
  <si>
    <t>Reducción generación de residuos</t>
  </si>
  <si>
    <t>Ley 2232 de 2022</t>
  </si>
  <si>
    <t>Acciones de mitigación y/o adaptación establecidas en el plan de acción del Sistema de Gestión Ambiental</t>
  </si>
  <si>
    <t xml:space="preserve">Funcionamiento del Sistema fotovoltaico </t>
  </si>
  <si>
    <t>Uso de fuentes de energías no convencionales</t>
  </si>
  <si>
    <t>Ley 1715 de 2014</t>
  </si>
  <si>
    <t>Medidas de control de consumo establecidas E-ME- M-05-Manual Programa uso racional y eficiente de energía
Medición huella de carbono</t>
  </si>
  <si>
    <t>Aprovechamiento de agua lluvia</t>
  </si>
  <si>
    <t>Aprovechamiento de agua lluvía</t>
  </si>
  <si>
    <t>Seguimiento al empleo de agua lluvia en la entidad</t>
  </si>
  <si>
    <t>No se tiene una herramienta de recolección de información, pero el sistema esta en funcionamiento</t>
  </si>
  <si>
    <t xml:space="preserve">A: Casi seguro
</t>
  </si>
  <si>
    <r>
      <rPr>
        <sz val="7"/>
        <color theme="1"/>
        <rFont val="Arial"/>
        <family val="2"/>
      </rPr>
      <t xml:space="preserve">   </t>
    </r>
    <r>
      <rPr>
        <sz val="12"/>
        <color theme="1"/>
        <rFont val="Arial"/>
        <family val="2"/>
      </rPr>
      <t>1 Catastrófico</t>
    </r>
  </si>
  <si>
    <t xml:space="preserve"> A y 1: E: Riesgo extremo, exige acción inmediata</t>
  </si>
  <si>
    <t xml:space="preserve">B: Probable
</t>
  </si>
  <si>
    <t>2 Importante</t>
  </si>
  <si>
    <t xml:space="preserve"> A y 2: E: Riesgo extremo, exige acción inmediata</t>
  </si>
  <si>
    <t>Direccionamiento Estratégico</t>
  </si>
  <si>
    <t>Generación de residuos orgánicos</t>
  </si>
  <si>
    <t xml:space="preserve">C: Posible
</t>
  </si>
  <si>
    <r>
      <rPr>
        <sz val="7"/>
        <color theme="1"/>
        <rFont val="Arial"/>
        <family val="2"/>
      </rPr>
      <t xml:space="preserve"> </t>
    </r>
    <r>
      <rPr>
        <sz val="12"/>
        <color theme="1"/>
        <rFont val="Arial"/>
        <family val="2"/>
      </rPr>
      <t>3 Moderado</t>
    </r>
  </si>
  <si>
    <t>A y 3: E: Riesgo extremo, exige acción inmediata</t>
  </si>
  <si>
    <t>Gestión de la participación y Relacionamiento con Grupos de Valor</t>
  </si>
  <si>
    <t xml:space="preserve">D: improbable
</t>
  </si>
  <si>
    <r>
      <rPr>
        <sz val="7"/>
        <color theme="1"/>
        <rFont val="Arial"/>
        <family val="2"/>
      </rPr>
      <t xml:space="preserve"> </t>
    </r>
    <r>
      <rPr>
        <sz val="12"/>
        <color theme="1"/>
        <rFont val="Arial"/>
        <family val="2"/>
      </rPr>
      <t>4 Secundario</t>
    </r>
  </si>
  <si>
    <t>A y 4: A:Riesgo alto, es necesaria la atencion por parte de la alta dirección</t>
  </si>
  <si>
    <t>Alteración de la fauna</t>
  </si>
  <si>
    <t>E: Raro</t>
  </si>
  <si>
    <r>
      <rPr>
        <sz val="7"/>
        <color theme="1"/>
        <rFont val="Arial"/>
        <family val="2"/>
      </rPr>
      <t xml:space="preserve"> </t>
    </r>
    <r>
      <rPr>
        <sz val="12"/>
        <color theme="1"/>
        <rFont val="Arial"/>
        <family val="2"/>
      </rPr>
      <t>5 Insignificante</t>
    </r>
  </si>
  <si>
    <t xml:space="preserve"> A y 5: A: Riesgo alto, es necesaria la atencion por parte de la alta dirección</t>
  </si>
  <si>
    <t>Gestión de la Confiabilidad Energética</t>
  </si>
  <si>
    <t>Alteración de la flora</t>
  </si>
  <si>
    <t xml:space="preserve"> B y 1: E: Riesgo extremo, exige acción inmediata</t>
  </si>
  <si>
    <t xml:space="preserve">Gestión de la Transición Energética </t>
  </si>
  <si>
    <t xml:space="preserve"> B y 2: E: Riesgo extremo, exige acción inmediata</t>
  </si>
  <si>
    <t xml:space="preserve">Gestión Sociambiental del Sector </t>
  </si>
  <si>
    <t>Alteración ecosistemas acuáticos</t>
  </si>
  <si>
    <t xml:space="preserve"> B y 3: A: Riesgo alto, es necesaria la atencion por parte de la alta dirección</t>
  </si>
  <si>
    <t>Gestión de Fondos e Incentivos Energéticos</t>
  </si>
  <si>
    <t>Alteración en los
niveles de presión
sonora</t>
  </si>
  <si>
    <t xml:space="preserve"> B y 4: A: Riesgo alto, es necesaria la atencion por parte de la alta dirección</t>
  </si>
  <si>
    <t>Gestión de la Minería</t>
  </si>
  <si>
    <t xml:space="preserve"> B y 5: M: Riesgo Moderado, se debe espeificar la responsabilidad de la dirección</t>
  </si>
  <si>
    <t>Gestión de la Seguridad Nuclear, Tecnológica y Física</t>
  </si>
  <si>
    <t>Consumo de papel</t>
  </si>
  <si>
    <t>C y 1: E: Riesgo extremo, exige acción inmediata</t>
  </si>
  <si>
    <t>Gestión del Talento Humano</t>
  </si>
  <si>
    <t>No Aplica</t>
  </si>
  <si>
    <t>C y 2: E: Riesgo extremo, exige acción inmediata</t>
  </si>
  <si>
    <t>Gestión Financiera</t>
  </si>
  <si>
    <t xml:space="preserve">C y 3: A: Riesgo alto, es necesaria la atencion por parte de la alta dirección </t>
  </si>
  <si>
    <t xml:space="preserve">Gestión Contractual </t>
  </si>
  <si>
    <t>Agotamiento de recursos</t>
  </si>
  <si>
    <t xml:space="preserve"> C y 4: M: Riesgo Moderado, se debe espeificar la responsabilidad de la dirección</t>
  </si>
  <si>
    <t>C y 5: A: Riesgo alto, es necesaria la atencion por parte de la alta dirección</t>
  </si>
  <si>
    <t xml:space="preserve">Gestión Jurídica Institucional </t>
  </si>
  <si>
    <t>D y 1: E: Riesgo extremo, exige acción inmediata</t>
  </si>
  <si>
    <t>D y 2: A: Riesgo Alto, es necesaria la atencion por parte de la alta dirección</t>
  </si>
  <si>
    <t>D y 3: M:Riesgo Moderado, se debe espeificar la responsabilidad de la dirección</t>
  </si>
  <si>
    <t>Gestión del Control Interno</t>
  </si>
  <si>
    <t>D y 4: B: Riesgo Bajo, gestionando mediante procedimientos de rutina.</t>
  </si>
  <si>
    <t xml:space="preserve">Gestión de Control Disciplinario Interno </t>
  </si>
  <si>
    <t>D y 5: A: Riesgo alto, es necesaria la atencion por parte de la alta dirección</t>
  </si>
  <si>
    <t>Gestión del Desempeño</t>
  </si>
  <si>
    <t>Generación de ruido</t>
  </si>
  <si>
    <t xml:space="preserve"> E y 1: A: Riesgo alto, es necesaria la atencion por parte de la alta dirección</t>
  </si>
  <si>
    <t>Otro Aspecto</t>
  </si>
  <si>
    <t xml:space="preserve">E y 2: A: Riesgo alto, es necesaria la atencion por parte de la alta dirección </t>
  </si>
  <si>
    <t>E y 3: M: Riesgo Moderado, se debe espeificar la responsabilidad de la dirección</t>
  </si>
  <si>
    <t>E y 4: B: Riesgo Bajo, gestionando mediante procedimientos de rutina.</t>
  </si>
  <si>
    <t>E y 5: A: Riesgo alto, es necesaria la atencion por parte de la alta dirección</t>
  </si>
  <si>
    <t>VALORACIÓN DE LA SIGNIFICANCIA DEL IMPACTO AMBIENTAL</t>
  </si>
  <si>
    <t>ESCALA</t>
  </si>
  <si>
    <r>
      <t xml:space="preserve">Criterio Legal: </t>
    </r>
    <r>
      <rPr>
        <sz val="12"/>
        <color theme="1"/>
        <rFont val="Arial"/>
        <family val="2"/>
      </rPr>
      <t>Valor numérico que varía entre 1 y 100 que se obtiene al multiplicar la calificación dada (de 1 a 10) a la existencia de la normatividad ambiental específica del aspecto y la calificación dada (de 1 a 10) al cumplimiento de la norma.</t>
    </r>
  </si>
  <si>
    <t>NO SIGNIFICATIVO</t>
  </si>
  <si>
    <t>Menor a 31</t>
  </si>
  <si>
    <r>
      <t xml:space="preserve">
Criterio Impacto Ambiental: </t>
    </r>
    <r>
      <rPr>
        <sz val="12"/>
        <color theme="1"/>
        <rFont val="Arial"/>
        <family val="2"/>
      </rPr>
      <t>Valor numérico que varía entre 1 y 100 que se obtiene al sumar la calificación dada (de 1 a 10) a la frecuencia del impacto multiplicada por 3.5, más la calificación dada (de 1 a 10) a la severidad del impacto multiplicada por 3.5, más la calificación dada (de 1 a 10) al alcance del impacto multiplicada por 3, como se muestra a continuación: 
CIA = F*3.5 + S*3.5 + A*3</t>
    </r>
  </si>
  <si>
    <t>BAJO</t>
  </si>
  <si>
    <t>Entre 32 y 45</t>
  </si>
  <si>
    <r>
      <t xml:space="preserve">Significancia Total del Aspecto: </t>
    </r>
    <r>
      <rPr>
        <sz val="12"/>
        <color theme="1"/>
        <rFont val="Arial"/>
        <family val="2"/>
      </rPr>
      <t>Valor numérico que varía entre 1 y 100 que se obtiene al sumar el Total Criterio Legal multiplicado por 0.5 más el Total Criterio Impacto ambiental multiplicado por 0.5, como se muestra a continuación:
STA = CL*0.5 + CIA*0.5</t>
    </r>
  </si>
  <si>
    <t>MEDIO</t>
  </si>
  <si>
    <t>Entre 46 y 65</t>
  </si>
  <si>
    <t>SIGNIFICATIVO ALTO - BAJO</t>
  </si>
  <si>
    <t>Entre 66 Y 85</t>
  </si>
  <si>
    <t>SIGNIFICATIVO ALTO - ALTO</t>
  </si>
  <si>
    <t>Mayor a 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</si>
</sst>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
  </numFmts>
  <fonts count="29">
    <font>
      <sz val="11"/>
      <color theme="1"/>
      <name val="Calibri"/>
      <family val="2"/>
      <scheme val="minor"/>
    </font>
    <font>
      <b/>
      <sz val="9"/>
      <color theme="1"/>
      <name val="Arial"/>
      <family val="2"/>
    </font>
    <font>
      <b/>
      <sz val="9"/>
      <name val="Arial"/>
      <family val="2"/>
    </font>
    <font>
      <sz val="9"/>
      <color indexed="81"/>
      <name val="Tahoma"/>
      <family val="2"/>
    </font>
    <font>
      <b/>
      <sz val="9"/>
      <color indexed="81"/>
      <name val="Tahoma"/>
      <family val="2"/>
    </font>
    <font>
      <sz val="10"/>
      <color theme="1"/>
      <name val="Arial"/>
      <family val="2"/>
    </font>
    <font>
      <sz val="10"/>
      <name val="Arial"/>
      <family val="2"/>
    </font>
    <font>
      <b/>
      <sz val="11"/>
      <color theme="1"/>
      <name val="Calibri"/>
      <family val="2"/>
      <scheme val="minor"/>
    </font>
    <font>
      <b/>
      <sz val="9"/>
      <color theme="0"/>
      <name val="Arial"/>
      <family val="2"/>
    </font>
    <font>
      <sz val="11"/>
      <color rgb="FF3F3F76"/>
      <name val="Calibri"/>
      <family val="2"/>
      <scheme val="minor"/>
    </font>
    <font>
      <sz val="10"/>
      <color rgb="FFFF0000"/>
      <name val="Arial"/>
      <family val="2"/>
    </font>
    <font>
      <b/>
      <sz val="10"/>
      <color theme="1"/>
      <name val="Arial"/>
      <family val="2"/>
    </font>
    <font>
      <sz val="10"/>
      <color theme="0"/>
      <name val="Arial"/>
      <family val="2"/>
    </font>
    <font>
      <b/>
      <sz val="12"/>
      <color theme="1"/>
      <name val="Arial"/>
      <family val="2"/>
    </font>
    <font>
      <sz val="12"/>
      <color theme="1"/>
      <name val="Arial"/>
      <family val="2"/>
    </font>
    <font>
      <i/>
      <sz val="12"/>
      <color theme="1"/>
      <name val="Arial"/>
      <family val="2"/>
    </font>
    <font>
      <b/>
      <sz val="16"/>
      <color theme="1"/>
      <name val="Arial"/>
      <family val="2"/>
    </font>
    <font>
      <b/>
      <sz val="16"/>
      <color rgb="FFFF0000"/>
      <name val="Arial"/>
      <family val="2"/>
    </font>
    <font>
      <sz val="11"/>
      <color theme="1"/>
      <name val="Arial"/>
      <family val="2"/>
    </font>
    <font>
      <b/>
      <sz val="18"/>
      <name val="Arial"/>
      <family val="2"/>
    </font>
    <font>
      <sz val="7"/>
      <color theme="1"/>
      <name val="Arial"/>
      <family val="2"/>
    </font>
    <font>
      <sz val="9"/>
      <color indexed="81"/>
      <name val="Tahoma"/>
      <charset val="1"/>
    </font>
    <font>
      <b/>
      <sz val="9"/>
      <color indexed="81"/>
      <name val="Tahoma"/>
      <charset val="1"/>
    </font>
    <font>
      <b/>
      <sz val="11"/>
      <color theme="1"/>
      <name val="Arial"/>
      <family val="2"/>
    </font>
    <font>
      <sz val="11"/>
      <color theme="1"/>
      <name val="Aptos"/>
      <family val="2"/>
    </font>
    <font>
      <sz val="11"/>
      <name val="Aptos"/>
      <family val="2"/>
    </font>
    <font>
      <sz val="8"/>
      <name val="Calibri"/>
      <family val="2"/>
      <scheme val="minor"/>
    </font>
    <font>
      <sz val="10"/>
      <color rgb="FF000000"/>
      <name val="Arial"/>
      <family val="2"/>
    </font>
    <font>
      <sz val="10"/>
      <color theme="1"/>
      <name val="Arial"/>
    </font>
  </fonts>
  <fills count="1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rgb="FF92D050"/>
        <bgColor indexed="64"/>
      </patternFill>
    </fill>
    <fill>
      <patternFill patternType="solid">
        <fgColor rgb="FFFFC000"/>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rgb="FFFFCC99"/>
      </patternFill>
    </fill>
    <fill>
      <patternFill patternType="solid">
        <fgColor rgb="FFFFFFFF"/>
        <bgColor indexed="64"/>
      </patternFill>
    </fill>
    <fill>
      <patternFill patternType="solid">
        <fgColor theme="0" tint="-0.14999847407452621"/>
        <bgColor indexed="64"/>
      </patternFill>
    </fill>
    <fill>
      <patternFill patternType="solid">
        <fgColor rgb="FFA7E8FF"/>
        <bgColor indexed="64"/>
      </patternFill>
    </fill>
    <fill>
      <patternFill patternType="solid">
        <fgColor rgb="FFFF0000"/>
        <bgColor indexed="64"/>
      </patternFill>
    </fill>
    <fill>
      <patternFill patternType="solid">
        <fgColor rgb="FF927704"/>
        <bgColor indexed="64"/>
      </patternFill>
    </fill>
    <fill>
      <patternFill patternType="solid">
        <fgColor rgb="FFFFFFFF"/>
        <bgColor rgb="FF000000"/>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s>
  <cellStyleXfs count="4">
    <xf numFmtId="0" fontId="0" fillId="0" borderId="0"/>
    <xf numFmtId="0" fontId="6" fillId="0" borderId="0"/>
    <xf numFmtId="164" fontId="6" fillId="0" borderId="0" applyFont="0" applyFill="0" applyBorder="0" applyAlignment="0" applyProtection="0"/>
    <xf numFmtId="0" fontId="9" fillId="10" borderId="3" applyNumberFormat="0" applyAlignment="0" applyProtection="0"/>
  </cellStyleXfs>
  <cellXfs count="104">
    <xf numFmtId="0" fontId="0" fillId="0" borderId="0" xfId="0"/>
    <xf numFmtId="0" fontId="5" fillId="0" borderId="0" xfId="0" applyFont="1"/>
    <xf numFmtId="0" fontId="5" fillId="3" borderId="0" xfId="0" applyFont="1" applyFill="1" applyAlignment="1">
      <alignment horizontal="center" vertical="center" wrapText="1"/>
    </xf>
    <xf numFmtId="0" fontId="5" fillId="3" borderId="0" xfId="0" applyFont="1" applyFill="1"/>
    <xf numFmtId="0" fontId="0" fillId="0" borderId="0" xfId="0" applyAlignment="1">
      <alignment horizontal="center" vertical="center"/>
    </xf>
    <xf numFmtId="0" fontId="7" fillId="0" borderId="1" xfId="0" applyFont="1" applyBorder="1" applyAlignment="1">
      <alignment horizontal="center" vertical="center"/>
    </xf>
    <xf numFmtId="0" fontId="0" fillId="3" borderId="1" xfId="0"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10" fillId="3" borderId="0" xfId="0" applyFont="1" applyFill="1" applyAlignment="1">
      <alignment horizontal="center" vertical="center"/>
    </xf>
    <xf numFmtId="0" fontId="11" fillId="10" borderId="1" xfId="3" applyFont="1" applyBorder="1" applyAlignment="1">
      <alignment horizontal="center" vertical="center" wrapText="1"/>
    </xf>
    <xf numFmtId="0" fontId="12" fillId="3" borderId="0" xfId="0" applyFont="1" applyFill="1" applyAlignment="1">
      <alignment horizontal="center" vertical="center" wrapText="1"/>
    </xf>
    <xf numFmtId="0" fontId="5" fillId="3" borderId="1" xfId="0" applyFont="1" applyFill="1" applyBorder="1" applyAlignment="1">
      <alignment horizontal="left" vertical="center" wrapText="1"/>
    </xf>
    <xf numFmtId="0" fontId="0" fillId="3" borderId="2" xfId="0" applyFill="1" applyBorder="1" applyAlignment="1">
      <alignment horizontal="center" vertical="center"/>
    </xf>
    <xf numFmtId="0" fontId="5" fillId="3" borderId="1" xfId="0" applyFont="1" applyFill="1" applyBorder="1" applyAlignment="1">
      <alignment vertical="center" wrapText="1"/>
    </xf>
    <xf numFmtId="0" fontId="15" fillId="0" borderId="0" xfId="0" applyFont="1" applyAlignment="1">
      <alignment horizontal="center" vertical="center"/>
    </xf>
    <xf numFmtId="0" fontId="14" fillId="0" borderId="0" xfId="0" applyFont="1" applyAlignment="1">
      <alignment vertical="center"/>
    </xf>
    <xf numFmtId="0" fontId="5" fillId="3" borderId="0" xfId="0" applyFont="1" applyFill="1" applyAlignment="1">
      <alignment horizontal="center" vertical="center"/>
    </xf>
    <xf numFmtId="0" fontId="8"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5" fillId="3" borderId="4" xfId="0" applyFont="1" applyFill="1" applyBorder="1" applyAlignment="1">
      <alignment horizontal="left" vertical="center" wrapText="1"/>
    </xf>
    <xf numFmtId="0" fontId="14" fillId="0" borderId="0" xfId="0" applyFont="1" applyAlignment="1">
      <alignment horizontal="left" vertical="center" indent="5"/>
    </xf>
    <xf numFmtId="0" fontId="5" fillId="3" borderId="8" xfId="0" applyFont="1" applyFill="1" applyBorder="1" applyAlignment="1">
      <alignment horizontal="center" vertical="center" wrapText="1"/>
    </xf>
    <xf numFmtId="0" fontId="18" fillId="0" borderId="0" xfId="0" applyFont="1"/>
    <xf numFmtId="0" fontId="16" fillId="0" borderId="0" xfId="0" applyFont="1" applyAlignment="1">
      <alignment horizontal="center" vertical="center" wrapText="1"/>
    </xf>
    <xf numFmtId="0" fontId="19" fillId="11" borderId="9" xfId="0" applyFont="1" applyFill="1" applyBorder="1" applyAlignment="1">
      <alignment vertical="center" wrapText="1"/>
    </xf>
    <xf numFmtId="0" fontId="0" fillId="6" borderId="1" xfId="0" applyFill="1" applyBorder="1" applyAlignment="1">
      <alignment horizontal="center" vertical="center"/>
    </xf>
    <xf numFmtId="0" fontId="0" fillId="13" borderId="1" xfId="0" applyFill="1" applyBorder="1" applyAlignment="1">
      <alignment horizontal="center" vertical="center"/>
    </xf>
    <xf numFmtId="0" fontId="0" fillId="7" borderId="2" xfId="0" applyFill="1" applyBorder="1" applyAlignment="1">
      <alignment horizontal="center" vertical="center"/>
    </xf>
    <xf numFmtId="0" fontId="0" fillId="14" borderId="1" xfId="0" applyFill="1" applyBorder="1" applyAlignment="1">
      <alignment horizontal="center" vertical="center"/>
    </xf>
    <xf numFmtId="0" fontId="13" fillId="0" borderId="0" xfId="0" applyFont="1" applyAlignment="1">
      <alignment horizontal="center" vertical="center" wrapText="1"/>
    </xf>
    <xf numFmtId="0" fontId="0" fillId="15" borderId="2" xfId="0" applyFill="1" applyBorder="1" applyAlignment="1">
      <alignment horizontal="center" vertical="center"/>
    </xf>
    <xf numFmtId="0" fontId="18" fillId="3" borderId="0" xfId="0" applyFont="1" applyFill="1"/>
    <xf numFmtId="0" fontId="13" fillId="3" borderId="0" xfId="0" applyFont="1" applyFill="1" applyAlignment="1">
      <alignment horizontal="center" vertical="center" wrapText="1"/>
    </xf>
    <xf numFmtId="0" fontId="16" fillId="3" borderId="0" xfId="0" applyFont="1" applyFill="1" applyAlignment="1">
      <alignment horizontal="center" vertical="center" wrapText="1"/>
    </xf>
    <xf numFmtId="0" fontId="6" fillId="0" borderId="10" xfId="1" applyBorder="1" applyAlignment="1" applyProtection="1">
      <alignment horizontal="center" vertical="center"/>
      <protection hidden="1"/>
    </xf>
    <xf numFmtId="49" fontId="6" fillId="0" borderId="11" xfId="1" applyNumberFormat="1" applyBorder="1" applyAlignment="1" applyProtection="1">
      <alignment horizontal="center" vertical="center"/>
      <protection hidden="1"/>
    </xf>
    <xf numFmtId="0" fontId="18" fillId="0" borderId="0" xfId="0" applyFont="1" applyAlignment="1">
      <alignment vertical="center"/>
    </xf>
    <xf numFmtId="14" fontId="5"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24" fillId="0" borderId="1" xfId="0" applyFont="1" applyBorder="1" applyAlignment="1">
      <alignment vertical="center"/>
    </xf>
    <xf numFmtId="0" fontId="25" fillId="0" borderId="1" xfId="0" applyFont="1" applyBorder="1" applyAlignment="1">
      <alignment vertical="center"/>
    </xf>
    <xf numFmtId="0" fontId="25" fillId="0" borderId="1" xfId="0" applyFont="1" applyBorder="1" applyAlignment="1">
      <alignment vertical="center" wrapText="1"/>
    </xf>
    <xf numFmtId="0" fontId="27" fillId="16" borderId="0" xfId="0" applyFont="1" applyFill="1" applyAlignment="1">
      <alignment horizontal="center" vertical="center"/>
    </xf>
    <xf numFmtId="0" fontId="8" fillId="8" borderId="1" xfId="0" applyFont="1" applyFill="1" applyBorder="1" applyAlignment="1">
      <alignment horizontal="center" vertical="center"/>
    </xf>
    <xf numFmtId="0" fontId="2" fillId="9" borderId="2"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8" fillId="5" borderId="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1" xfId="0" applyFont="1" applyFill="1" applyBorder="1" applyAlignment="1">
      <alignment horizontal="center" vertical="center"/>
    </xf>
    <xf numFmtId="0" fontId="1" fillId="7" borderId="1" xfId="0"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2" xfId="0" applyFont="1" applyFill="1" applyBorder="1" applyAlignment="1">
      <alignment horizontal="center" vertical="center"/>
    </xf>
    <xf numFmtId="0" fontId="8" fillId="4" borderId="4"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8" fillId="0" borderId="12" xfId="0" applyFont="1" applyBorder="1" applyAlignment="1">
      <alignment horizontal="center"/>
    </xf>
    <xf numFmtId="0" fontId="18" fillId="0" borderId="20" xfId="0" applyFont="1" applyBorder="1" applyAlignment="1">
      <alignment horizontal="center"/>
    </xf>
    <xf numFmtId="0" fontId="18" fillId="0" borderId="15" xfId="0" applyFont="1" applyBorder="1" applyAlignment="1">
      <alignment horizontal="center"/>
    </xf>
    <xf numFmtId="0" fontId="18" fillId="0" borderId="5" xfId="0" applyFont="1" applyBorder="1" applyAlignment="1">
      <alignment horizontal="center"/>
    </xf>
    <xf numFmtId="0" fontId="18" fillId="0" borderId="17" xfId="0" applyFont="1" applyBorder="1" applyAlignment="1">
      <alignment horizontal="center"/>
    </xf>
    <xf numFmtId="0" fontId="18" fillId="0" borderId="23" xfId="0" applyFont="1" applyBorder="1" applyAlignment="1">
      <alignment horizontal="center"/>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1" fillId="6" borderId="2" xfId="0" applyFont="1" applyFill="1" applyBorder="1" applyAlignment="1">
      <alignment horizontal="center" vertical="center" textRotation="90"/>
    </xf>
    <xf numFmtId="0" fontId="1" fillId="6" borderId="4" xfId="0" applyFont="1" applyFill="1" applyBorder="1" applyAlignment="1">
      <alignment horizontal="center" vertical="center" textRotation="90"/>
    </xf>
    <xf numFmtId="0" fontId="13" fillId="7" borderId="5" xfId="0" applyFont="1" applyFill="1" applyBorder="1" applyAlignment="1">
      <alignment horizontal="center" vertical="center" wrapText="1"/>
    </xf>
    <xf numFmtId="0" fontId="13" fillId="7" borderId="6"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14" fontId="23" fillId="0" borderId="5" xfId="0" applyNumberFormat="1" applyFont="1" applyBorder="1" applyAlignment="1">
      <alignment horizontal="center" vertical="center" wrapText="1"/>
    </xf>
    <xf numFmtId="0" fontId="6" fillId="0" borderId="21" xfId="1" applyBorder="1" applyAlignment="1" applyProtection="1">
      <alignment horizontal="center" vertical="center"/>
      <protection hidden="1"/>
    </xf>
    <xf numFmtId="0" fontId="6" fillId="0" borderId="22" xfId="1" applyBorder="1" applyAlignment="1" applyProtection="1">
      <alignment horizontal="center" vertical="center"/>
      <protection hidden="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2" fillId="7" borderId="2" xfId="0" applyFont="1" applyFill="1" applyBorder="1" applyAlignment="1">
      <alignment horizontal="center" vertical="center" textRotation="90" wrapText="1"/>
    </xf>
    <xf numFmtId="0" fontId="2" fillId="7" borderId="4" xfId="0" applyFont="1" applyFill="1" applyBorder="1" applyAlignment="1">
      <alignment horizontal="center" vertical="center" textRotation="90" wrapText="1"/>
    </xf>
    <xf numFmtId="0" fontId="1" fillId="7" borderId="2" xfId="0" applyFont="1" applyFill="1" applyBorder="1" applyAlignment="1">
      <alignment horizontal="center" vertical="center" textRotation="90"/>
    </xf>
    <xf numFmtId="0" fontId="1" fillId="7" borderId="4" xfId="0" applyFont="1" applyFill="1" applyBorder="1" applyAlignment="1">
      <alignment horizontal="center" vertical="center" textRotation="90"/>
    </xf>
    <xf numFmtId="0" fontId="7" fillId="12" borderId="1" xfId="0" applyFont="1" applyFill="1" applyBorder="1" applyAlignment="1">
      <alignment horizontal="center" vertical="center"/>
    </xf>
    <xf numFmtId="0" fontId="13" fillId="0" borderId="0" xfId="0" applyFont="1" applyAlignment="1">
      <alignment horizontal="center" wrapText="1"/>
    </xf>
    <xf numFmtId="0" fontId="13" fillId="0" borderId="0" xfId="0" applyFont="1" applyAlignment="1">
      <alignment horizontal="center" vertical="center" wrapText="1"/>
    </xf>
    <xf numFmtId="0" fontId="28" fillId="0" borderId="1" xfId="0" applyFont="1" applyBorder="1" applyAlignment="1">
      <alignment horizontal="center" vertical="center" wrapText="1"/>
    </xf>
  </cellXfs>
  <cellStyles count="4">
    <cellStyle name="Entrada" xfId="3" builtinId="20"/>
    <cellStyle name="Euro" xfId="2" xr:uid="{00000000-0005-0000-0000-000001000000}"/>
    <cellStyle name="Normal" xfId="0" builtinId="0"/>
    <cellStyle name="Normal 2" xfId="1" xr:uid="{00000000-0005-0000-0000-000003000000}"/>
  </cellStyles>
  <dxfs count="8">
    <dxf>
      <font>
        <color rgb="FF9C0006"/>
      </font>
      <fill>
        <patternFill patternType="solid">
          <bgColor rgb="FFC00000"/>
        </patternFill>
      </fill>
    </dxf>
    <dxf>
      <font>
        <color rgb="FF9C0006"/>
      </font>
      <fill>
        <patternFill patternType="solid">
          <bgColor rgb="FFFFFF00"/>
        </patternFill>
      </fill>
    </dxf>
    <dxf>
      <fill>
        <patternFill>
          <bgColor rgb="FFC00000"/>
        </patternFill>
      </fill>
    </dxf>
    <dxf>
      <fill>
        <patternFill>
          <bgColor rgb="FFFFC000"/>
        </patternFill>
      </fill>
    </dxf>
    <dxf>
      <fill>
        <patternFill>
          <bgColor theme="8" tint="0.39994506668294322"/>
        </patternFill>
      </fill>
    </dxf>
    <dxf>
      <fill>
        <patternFill>
          <bgColor rgb="FF92D050"/>
        </patternFill>
      </fill>
    </dxf>
    <dxf>
      <fill>
        <patternFill>
          <bgColor theme="9" tint="-0.499984740745262"/>
        </patternFill>
      </fill>
    </dxf>
    <dxf>
      <fill>
        <patternFill>
          <bgColor rgb="FF00B0F0"/>
        </patternFill>
      </fill>
    </dxf>
  </dxfs>
  <tableStyles count="0" defaultTableStyle="TableStyleMedium2" defaultPivotStyle="PivotStyleLight16"/>
  <colors>
    <mruColors>
      <color rgb="FF927704"/>
      <color rgb="FFA7E8FF"/>
      <color rgb="FFFF9900"/>
      <color rgb="FF000000"/>
      <color rgb="FFFFFF99"/>
      <color rgb="FFBB9805"/>
      <color rgb="FFFBE99F"/>
      <color rgb="FFF9B67F"/>
      <color rgb="FF69D8FF"/>
      <color rgb="FF4BD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21</xdr:col>
      <xdr:colOff>2071215</xdr:colOff>
      <xdr:row>0</xdr:row>
      <xdr:rowOff>338613</xdr:rowOff>
    </xdr:from>
    <xdr:ext cx="1848975" cy="619588"/>
    <xdr:pic>
      <xdr:nvPicPr>
        <xdr:cNvPr id="7" name="Imagen 6">
          <a:extLst>
            <a:ext uri="{FF2B5EF4-FFF2-40B4-BE49-F238E27FC236}">
              <a16:creationId xmlns:a16="http://schemas.microsoft.com/office/drawing/2014/main" id="{DF8C1CA2-4D11-0DB5-98BF-0BE192463CD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174" t="22099" r="11345" b="22292"/>
        <a:stretch/>
      </xdr:blipFill>
      <xdr:spPr bwMode="auto">
        <a:xfrm>
          <a:off x="26190632" y="730196"/>
          <a:ext cx="1848975" cy="619588"/>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0</xdr:col>
      <xdr:colOff>857250</xdr:colOff>
      <xdr:row>1</xdr:row>
      <xdr:rowOff>158750</xdr:rowOff>
    </xdr:from>
    <xdr:to>
      <xdr:col>1</xdr:col>
      <xdr:colOff>498475</xdr:colOff>
      <xdr:row>3</xdr:row>
      <xdr:rowOff>44450</xdr:rowOff>
    </xdr:to>
    <xdr:pic>
      <xdr:nvPicPr>
        <xdr:cNvPr id="4" name="Imagen 2">
          <a:extLst>
            <a:ext uri="{FF2B5EF4-FFF2-40B4-BE49-F238E27FC236}">
              <a16:creationId xmlns:a16="http://schemas.microsoft.com/office/drawing/2014/main" id="{8D1ACDA7-6B97-EC9B-389A-A9B8C42D52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250" y="904875"/>
          <a:ext cx="7524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475"/>
  <sheetViews>
    <sheetView showGridLines="0" tabSelected="1" view="pageBreakPreview" topLeftCell="H62" zoomScale="90" zoomScaleNormal="90" zoomScaleSheetLayoutView="90" workbookViewId="0">
      <selection activeCell="M69" sqref="M69"/>
    </sheetView>
  </sheetViews>
  <sheetFormatPr defaultColWidth="11.42578125" defaultRowHeight="12.75"/>
  <cols>
    <col min="1" max="1" width="16.7109375" style="17" customWidth="1"/>
    <col min="2" max="4" width="23.85546875" style="2" customWidth="1"/>
    <col min="5" max="6" width="22.7109375" style="17" customWidth="1"/>
    <col min="7" max="8" width="27.42578125" style="17" customWidth="1"/>
    <col min="9" max="9" width="13.42578125" style="17" customWidth="1"/>
    <col min="10" max="10" width="4.140625" style="17" customWidth="1"/>
    <col min="11" max="11" width="3.7109375" style="17" customWidth="1"/>
    <col min="12" max="12" width="49" style="17" customWidth="1"/>
    <col min="13" max="13" width="11.42578125" style="17"/>
    <col min="14" max="17" width="3.7109375" style="17" customWidth="1"/>
    <col min="18" max="18" width="14.85546875" style="17" customWidth="1"/>
    <col min="19" max="19" width="15.5703125" style="17" customWidth="1"/>
    <col min="20" max="20" width="28.42578125" style="2" customWidth="1"/>
    <col min="21" max="22" width="44.85546875" style="17" customWidth="1"/>
    <col min="23" max="23" width="65.7109375" style="17" customWidth="1"/>
    <col min="24" max="24" width="3.42578125" style="3" customWidth="1"/>
    <col min="25" max="16384" width="11.42578125" style="3"/>
  </cols>
  <sheetData>
    <row r="1" spans="1:24" ht="27" customHeight="1" thickBot="1">
      <c r="U1" s="3"/>
      <c r="V1" s="3"/>
      <c r="W1" s="3"/>
    </row>
    <row r="2" spans="1:24" s="23" customFormat="1" ht="48" customHeight="1" thickBot="1">
      <c r="A2" s="62"/>
      <c r="B2" s="63"/>
      <c r="C2" s="68" t="s">
        <v>0</v>
      </c>
      <c r="D2" s="69"/>
      <c r="E2" s="69"/>
      <c r="F2" s="69"/>
      <c r="G2" s="69"/>
      <c r="H2" s="69"/>
      <c r="I2" s="69"/>
      <c r="J2" s="69"/>
      <c r="K2" s="69"/>
      <c r="L2" s="69"/>
      <c r="M2" s="69"/>
      <c r="N2" s="69"/>
      <c r="O2" s="69"/>
      <c r="P2" s="69"/>
      <c r="Q2" s="69"/>
      <c r="R2" s="69"/>
      <c r="S2" s="69"/>
      <c r="T2" s="69"/>
      <c r="U2" s="70"/>
      <c r="V2" s="87"/>
      <c r="W2" s="88"/>
    </row>
    <row r="3" spans="1:24" s="23" customFormat="1" ht="20.25" customHeight="1" thickBot="1">
      <c r="A3" s="64"/>
      <c r="B3" s="65"/>
      <c r="C3" s="71"/>
      <c r="D3" s="72"/>
      <c r="E3" s="72"/>
      <c r="F3" s="72"/>
      <c r="G3" s="72"/>
      <c r="H3" s="72"/>
      <c r="I3" s="72"/>
      <c r="J3" s="72"/>
      <c r="K3" s="72"/>
      <c r="L3" s="72"/>
      <c r="M3" s="72"/>
      <c r="N3" s="72"/>
      <c r="O3" s="72"/>
      <c r="P3" s="72"/>
      <c r="Q3" s="72"/>
      <c r="R3" s="72"/>
      <c r="S3" s="72"/>
      <c r="T3" s="72"/>
      <c r="U3" s="73"/>
      <c r="V3" s="87" t="s">
        <v>1</v>
      </c>
      <c r="W3" s="88"/>
    </row>
    <row r="4" spans="1:24" s="23" customFormat="1" ht="15.75" customHeight="1" thickBot="1">
      <c r="A4" s="66"/>
      <c r="B4" s="67"/>
      <c r="C4" s="74"/>
      <c r="D4" s="75"/>
      <c r="E4" s="75"/>
      <c r="F4" s="75"/>
      <c r="G4" s="75"/>
      <c r="H4" s="75"/>
      <c r="I4" s="75"/>
      <c r="J4" s="75"/>
      <c r="K4" s="75"/>
      <c r="L4" s="75"/>
      <c r="M4" s="75"/>
      <c r="N4" s="75"/>
      <c r="O4" s="75"/>
      <c r="P4" s="75"/>
      <c r="Q4" s="75"/>
      <c r="R4" s="75"/>
      <c r="S4" s="75"/>
      <c r="T4" s="75"/>
      <c r="U4" s="76"/>
      <c r="V4" s="36" t="s">
        <v>2</v>
      </c>
      <c r="W4" s="35" t="s">
        <v>3</v>
      </c>
    </row>
    <row r="5" spans="1:24" s="23" customFormat="1" ht="15.75" customHeight="1">
      <c r="A5" s="24"/>
      <c r="B5" s="24"/>
      <c r="C5" s="24"/>
      <c r="D5" s="24"/>
      <c r="E5" s="24"/>
      <c r="F5" s="24"/>
      <c r="G5" s="24"/>
      <c r="H5" s="24"/>
      <c r="I5" s="24"/>
      <c r="J5" s="24"/>
      <c r="K5" s="24"/>
      <c r="L5" s="24"/>
      <c r="M5" s="24"/>
      <c r="N5" s="24"/>
      <c r="O5" s="24"/>
      <c r="P5" s="24"/>
      <c r="Q5" s="24"/>
      <c r="R5" s="24"/>
      <c r="S5" s="24"/>
      <c r="T5" s="24"/>
      <c r="U5" s="24"/>
      <c r="V5" s="24"/>
      <c r="W5" s="24"/>
    </row>
    <row r="6" spans="1:24" s="23" customFormat="1" ht="15.75" customHeight="1">
      <c r="A6" s="24"/>
      <c r="B6" s="24"/>
      <c r="C6" s="24"/>
      <c r="D6" s="24"/>
      <c r="E6" s="24"/>
      <c r="F6" s="24"/>
      <c r="G6" s="24"/>
      <c r="H6" s="24"/>
      <c r="I6" s="24"/>
      <c r="J6" s="24"/>
      <c r="K6" s="24"/>
      <c r="L6" s="24"/>
      <c r="M6" s="24"/>
      <c r="N6" s="24"/>
      <c r="O6" s="24"/>
      <c r="P6" s="24"/>
      <c r="Q6" s="24"/>
      <c r="R6" s="24"/>
      <c r="S6" s="24"/>
      <c r="T6" s="24"/>
      <c r="U6" s="24"/>
      <c r="V6" s="24"/>
      <c r="W6" s="24"/>
    </row>
    <row r="7" spans="1:24" s="23" customFormat="1" ht="15.75" customHeight="1">
      <c r="A7" s="24"/>
      <c r="B7" s="24"/>
      <c r="C7" s="24"/>
      <c r="D7" s="24"/>
      <c r="E7" s="24"/>
      <c r="F7" s="24"/>
      <c r="G7" s="24"/>
      <c r="H7" s="82" t="s">
        <v>4</v>
      </c>
      <c r="I7" s="82"/>
      <c r="J7" s="82"/>
      <c r="K7" s="82"/>
      <c r="L7" s="82"/>
      <c r="M7" s="82"/>
      <c r="N7" s="82"/>
      <c r="O7" s="82"/>
      <c r="P7" s="82"/>
      <c r="Q7" s="82"/>
      <c r="R7" s="82"/>
      <c r="S7" s="82"/>
      <c r="T7" s="82"/>
      <c r="U7" s="82"/>
      <c r="V7" s="33"/>
      <c r="W7" s="33"/>
      <c r="X7" s="32"/>
    </row>
    <row r="8" spans="1:24" s="23" customFormat="1" ht="48.75" customHeight="1">
      <c r="A8" s="24"/>
      <c r="B8" s="24"/>
      <c r="C8" s="24"/>
      <c r="D8" s="24"/>
      <c r="E8" s="24"/>
      <c r="F8" s="24"/>
      <c r="G8" s="24"/>
      <c r="H8" s="79" t="s">
        <v>5</v>
      </c>
      <c r="I8" s="80"/>
      <c r="J8" s="81"/>
      <c r="K8" s="82" t="s">
        <v>6</v>
      </c>
      <c r="L8" s="82"/>
      <c r="M8" s="79" t="s">
        <v>7</v>
      </c>
      <c r="N8" s="80"/>
      <c r="O8" s="80"/>
      <c r="P8" s="80"/>
      <c r="Q8" s="80"/>
      <c r="R8" s="80"/>
      <c r="S8" s="80"/>
      <c r="T8" s="80"/>
      <c r="U8" s="81"/>
      <c r="V8" s="33"/>
      <c r="W8" s="33"/>
      <c r="X8" s="32"/>
    </row>
    <row r="9" spans="1:24" s="23" customFormat="1" ht="15.75" customHeight="1">
      <c r="A9" s="24"/>
      <c r="B9" s="24"/>
      <c r="C9" s="24"/>
      <c r="D9" s="24"/>
      <c r="E9" s="24"/>
      <c r="F9" s="24"/>
      <c r="G9" s="24"/>
      <c r="H9" s="83">
        <v>1</v>
      </c>
      <c r="I9" s="84"/>
      <c r="J9" s="85"/>
      <c r="K9" s="86">
        <v>45835</v>
      </c>
      <c r="L9" s="85"/>
      <c r="M9" s="83" t="s">
        <v>8</v>
      </c>
      <c r="N9" s="84"/>
      <c r="O9" s="84"/>
      <c r="P9" s="84"/>
      <c r="Q9" s="84"/>
      <c r="R9" s="84"/>
      <c r="S9" s="84"/>
      <c r="T9" s="84"/>
      <c r="U9" s="85"/>
      <c r="V9" s="34"/>
      <c r="W9" s="34"/>
      <c r="X9" s="32"/>
    </row>
    <row r="10" spans="1:24" s="23" customFormat="1" ht="51.75" customHeight="1">
      <c r="A10" s="24"/>
      <c r="B10" s="24"/>
      <c r="C10" s="24"/>
      <c r="D10" s="24"/>
      <c r="E10" s="24"/>
      <c r="F10" s="24"/>
      <c r="G10" s="24"/>
      <c r="H10" s="83">
        <v>2</v>
      </c>
      <c r="I10" s="84"/>
      <c r="J10" s="85"/>
      <c r="K10" s="86">
        <v>45973</v>
      </c>
      <c r="L10" s="85"/>
      <c r="M10" s="83" t="s">
        <v>9</v>
      </c>
      <c r="N10" s="84"/>
      <c r="O10" s="84"/>
      <c r="P10" s="84"/>
      <c r="Q10" s="84"/>
      <c r="R10" s="84"/>
      <c r="S10" s="84"/>
      <c r="T10" s="84"/>
      <c r="U10" s="85"/>
      <c r="V10" s="24"/>
      <c r="W10" s="24"/>
    </row>
    <row r="11" spans="1:24" s="23" customFormat="1" ht="15.75" customHeight="1">
      <c r="A11" s="24"/>
      <c r="B11" s="24"/>
      <c r="C11" s="24"/>
      <c r="D11" s="24"/>
      <c r="E11" s="24"/>
      <c r="F11" s="24"/>
      <c r="G11" s="24"/>
      <c r="H11" s="83">
        <v>3</v>
      </c>
      <c r="I11" s="84"/>
      <c r="J11" s="85"/>
      <c r="K11" s="86">
        <v>46214</v>
      </c>
      <c r="L11" s="85"/>
      <c r="M11" s="83" t="s">
        <v>10</v>
      </c>
      <c r="N11" s="84"/>
      <c r="O11" s="84"/>
      <c r="P11" s="84"/>
      <c r="Q11" s="84"/>
      <c r="R11" s="84"/>
      <c r="S11" s="84"/>
      <c r="T11" s="84"/>
      <c r="U11" s="85"/>
      <c r="V11" s="24"/>
      <c r="W11" s="24"/>
    </row>
    <row r="12" spans="1:24" s="23" customFormat="1" ht="71.25" customHeight="1">
      <c r="A12" s="24"/>
      <c r="B12" s="24"/>
      <c r="C12" s="24"/>
      <c r="D12" s="24"/>
      <c r="E12" s="24"/>
      <c r="F12" s="24"/>
      <c r="G12" s="24"/>
      <c r="H12" s="83">
        <v>4</v>
      </c>
      <c r="I12" s="84"/>
      <c r="J12" s="85"/>
      <c r="K12" s="86">
        <v>46254</v>
      </c>
      <c r="L12" s="85"/>
      <c r="M12" s="83" t="s">
        <v>11</v>
      </c>
      <c r="N12" s="84"/>
      <c r="O12" s="84"/>
      <c r="P12" s="84"/>
      <c r="Q12" s="84"/>
      <c r="R12" s="84"/>
      <c r="S12" s="84"/>
      <c r="T12" s="84"/>
      <c r="U12" s="85"/>
      <c r="V12" s="24"/>
      <c r="W12" s="24"/>
    </row>
    <row r="13" spans="1:24" s="23" customFormat="1" ht="15.75" customHeight="1">
      <c r="A13" s="24"/>
      <c r="B13" s="24"/>
      <c r="C13" s="24"/>
      <c r="D13" s="24"/>
      <c r="E13" s="24"/>
      <c r="F13" s="24"/>
      <c r="G13" s="24"/>
      <c r="H13" s="24"/>
      <c r="I13" s="24"/>
      <c r="J13" s="24"/>
      <c r="K13" s="24"/>
      <c r="L13" s="24"/>
      <c r="M13" s="24"/>
      <c r="N13" s="24"/>
      <c r="O13" s="24"/>
      <c r="P13" s="24"/>
      <c r="Q13" s="24"/>
      <c r="R13" s="24"/>
      <c r="S13" s="24"/>
      <c r="T13" s="24"/>
      <c r="U13" s="24"/>
      <c r="V13" s="24"/>
      <c r="W13" s="24"/>
    </row>
    <row r="14" spans="1:24" s="23" customFormat="1" ht="15.75" customHeight="1">
      <c r="A14" s="24"/>
      <c r="B14" s="24"/>
      <c r="C14" s="24"/>
      <c r="D14" s="24"/>
      <c r="E14" s="24"/>
      <c r="F14" s="24"/>
      <c r="G14" s="24"/>
      <c r="H14" s="24"/>
      <c r="I14" s="24"/>
      <c r="J14" s="24"/>
      <c r="K14" s="24"/>
      <c r="L14" s="24"/>
      <c r="M14" s="24"/>
      <c r="N14" s="24"/>
      <c r="O14" s="24"/>
      <c r="P14" s="24"/>
      <c r="Q14" s="24"/>
      <c r="R14" s="24"/>
      <c r="S14" s="24"/>
      <c r="T14" s="24"/>
      <c r="U14" s="24"/>
      <c r="V14" s="24"/>
      <c r="W14" s="24"/>
    </row>
    <row r="15" spans="1:24" s="23" customFormat="1" ht="14.25"/>
    <row r="16" spans="1:24" s="37" customFormat="1" ht="32.25" customHeight="1">
      <c r="A16" s="44" t="s">
        <v>12</v>
      </c>
      <c r="B16" s="44"/>
      <c r="C16" s="44"/>
      <c r="D16" s="44"/>
      <c r="E16" s="44"/>
      <c r="F16" s="44"/>
      <c r="G16" s="44"/>
      <c r="H16" s="44"/>
      <c r="I16" s="44"/>
      <c r="J16" s="48" t="s">
        <v>13</v>
      </c>
      <c r="K16" s="48"/>
      <c r="L16" s="48"/>
      <c r="M16" s="48"/>
      <c r="N16" s="48"/>
      <c r="O16" s="48"/>
      <c r="P16" s="48"/>
      <c r="Q16" s="48"/>
      <c r="R16" s="48"/>
      <c r="S16" s="48"/>
      <c r="T16" s="48"/>
      <c r="U16" s="93" t="s">
        <v>14</v>
      </c>
      <c r="V16" s="45" t="s">
        <v>15</v>
      </c>
      <c r="W16" s="45" t="s">
        <v>16</v>
      </c>
    </row>
    <row r="17" spans="1:23" s="23" customFormat="1" ht="42" customHeight="1">
      <c r="A17" s="49" t="s">
        <v>17</v>
      </c>
      <c r="B17" s="50"/>
      <c r="C17" s="50"/>
      <c r="D17" s="51"/>
      <c r="E17" s="49" t="s">
        <v>18</v>
      </c>
      <c r="F17" s="51"/>
      <c r="G17" s="52" t="s">
        <v>19</v>
      </c>
      <c r="H17" s="52"/>
      <c r="I17" s="52"/>
      <c r="J17" s="53" t="s">
        <v>20</v>
      </c>
      <c r="K17" s="53"/>
      <c r="L17" s="53"/>
      <c r="M17" s="53"/>
      <c r="N17" s="60" t="s">
        <v>21</v>
      </c>
      <c r="O17" s="60"/>
      <c r="P17" s="60"/>
      <c r="Q17" s="60"/>
      <c r="R17" s="60"/>
      <c r="S17" s="61" t="s">
        <v>22</v>
      </c>
      <c r="T17" s="61"/>
      <c r="U17" s="93"/>
      <c r="V17" s="46"/>
      <c r="W17" s="46"/>
    </row>
    <row r="18" spans="1:23" s="23" customFormat="1" ht="22.5" customHeight="1">
      <c r="A18" s="56" t="s">
        <v>23</v>
      </c>
      <c r="B18" s="54" t="s">
        <v>24</v>
      </c>
      <c r="C18" s="18"/>
      <c r="D18" s="18"/>
      <c r="E18" s="54" t="s">
        <v>25</v>
      </c>
      <c r="F18" s="18"/>
      <c r="G18" s="54" t="s">
        <v>26</v>
      </c>
      <c r="H18" s="18"/>
      <c r="I18" s="54" t="s">
        <v>27</v>
      </c>
      <c r="J18" s="96" t="s">
        <v>28</v>
      </c>
      <c r="K18" s="98" t="s">
        <v>29</v>
      </c>
      <c r="L18" s="89" t="s">
        <v>30</v>
      </c>
      <c r="M18" s="91" t="s">
        <v>31</v>
      </c>
      <c r="N18" s="77" t="s">
        <v>32</v>
      </c>
      <c r="O18" s="77" t="s">
        <v>33</v>
      </c>
      <c r="P18" s="77" t="s">
        <v>34</v>
      </c>
      <c r="Q18" s="77" t="s">
        <v>35</v>
      </c>
      <c r="R18" s="94" t="s">
        <v>36</v>
      </c>
      <c r="S18" s="58" t="s">
        <v>37</v>
      </c>
      <c r="T18" s="58" t="s">
        <v>38</v>
      </c>
      <c r="U18" s="93"/>
      <c r="V18" s="46"/>
      <c r="W18" s="46"/>
    </row>
    <row r="19" spans="1:23" s="23" customFormat="1" ht="87" customHeight="1" thickBot="1">
      <c r="A19" s="57"/>
      <c r="B19" s="55"/>
      <c r="C19" s="19" t="s">
        <v>39</v>
      </c>
      <c r="D19" s="19" t="s">
        <v>40</v>
      </c>
      <c r="E19" s="55"/>
      <c r="F19" s="19" t="s">
        <v>41</v>
      </c>
      <c r="G19" s="55"/>
      <c r="H19" s="19" t="s">
        <v>42</v>
      </c>
      <c r="I19" s="55"/>
      <c r="J19" s="97"/>
      <c r="K19" s="99"/>
      <c r="L19" s="90"/>
      <c r="M19" s="92"/>
      <c r="N19" s="78"/>
      <c r="O19" s="78"/>
      <c r="P19" s="78"/>
      <c r="Q19" s="78"/>
      <c r="R19" s="95"/>
      <c r="S19" s="59"/>
      <c r="T19" s="59"/>
      <c r="U19" s="10" t="s">
        <v>43</v>
      </c>
      <c r="V19" s="47"/>
      <c r="W19" s="47"/>
    </row>
    <row r="20" spans="1:23" s="1" customFormat="1" ht="72" customHeight="1">
      <c r="A20" s="14" t="s">
        <v>44</v>
      </c>
      <c r="B20" s="14" t="s">
        <v>45</v>
      </c>
      <c r="C20" s="14" t="s">
        <v>46</v>
      </c>
      <c r="D20" s="14" t="s">
        <v>47</v>
      </c>
      <c r="E20" s="8" t="s">
        <v>48</v>
      </c>
      <c r="F20" s="8"/>
      <c r="G20" s="8" t="s">
        <v>49</v>
      </c>
      <c r="H20" s="22" t="s">
        <v>50</v>
      </c>
      <c r="I20" s="8" t="s">
        <v>51</v>
      </c>
      <c r="J20" s="8">
        <v>10</v>
      </c>
      <c r="K20" s="8">
        <v>5</v>
      </c>
      <c r="L20" s="8" t="s">
        <v>52</v>
      </c>
      <c r="M20" s="8">
        <f t="shared" ref="M20:M68" si="0">J20*K20</f>
        <v>50</v>
      </c>
      <c r="N20" s="8" t="s">
        <v>53</v>
      </c>
      <c r="O20" s="8">
        <v>10</v>
      </c>
      <c r="P20" s="8">
        <v>1</v>
      </c>
      <c r="Q20" s="8">
        <v>5</v>
      </c>
      <c r="R20" s="8">
        <f t="shared" ref="R20:R68" si="1">(O20*3.5)+(P20*3.5)+(Q20*3)</f>
        <v>53.5</v>
      </c>
      <c r="S20" s="8">
        <f t="shared" ref="S20:S67" si="2">(M20*0.5)+(R20*0.5)</f>
        <v>51.75</v>
      </c>
      <c r="T20" s="25" t="str">
        <f>IF(S20&lt;31,"NO SIGNIFICATIVO",IF(S20&lt;45,"BAJO",IF(S20&lt;65,"MEDIO",IF(S20&lt;85,"SIGNIFICATIVO ALTO-BAJO","SIGNIFICATIVO ALTO-ALTO"))))</f>
        <v>MEDIO</v>
      </c>
      <c r="U20" s="12" t="s">
        <v>54</v>
      </c>
      <c r="V20" s="38">
        <v>46214</v>
      </c>
      <c r="W20" s="12" t="s">
        <v>55</v>
      </c>
    </row>
    <row r="21" spans="1:23" s="1" customFormat="1" ht="73.5" customHeight="1">
      <c r="A21" s="14" t="s">
        <v>44</v>
      </c>
      <c r="B21" s="14" t="s">
        <v>56</v>
      </c>
      <c r="C21" s="14" t="s">
        <v>46</v>
      </c>
      <c r="D21" s="14" t="s">
        <v>47</v>
      </c>
      <c r="E21" s="8" t="s">
        <v>48</v>
      </c>
      <c r="F21" s="8"/>
      <c r="G21" s="8" t="s">
        <v>49</v>
      </c>
      <c r="H21" s="8" t="s">
        <v>50</v>
      </c>
      <c r="I21" s="8" t="s">
        <v>51</v>
      </c>
      <c r="J21" s="8">
        <v>10</v>
      </c>
      <c r="K21" s="8">
        <v>5</v>
      </c>
      <c r="L21" s="8" t="s">
        <v>57</v>
      </c>
      <c r="M21" s="8">
        <f t="shared" si="0"/>
        <v>50</v>
      </c>
      <c r="N21" s="8" t="s">
        <v>53</v>
      </c>
      <c r="O21" s="8">
        <v>10</v>
      </c>
      <c r="P21" s="8">
        <v>1</v>
      </c>
      <c r="Q21" s="8">
        <v>5</v>
      </c>
      <c r="R21" s="8">
        <f t="shared" si="1"/>
        <v>53.5</v>
      </c>
      <c r="S21" s="8">
        <f t="shared" si="2"/>
        <v>51.75</v>
      </c>
      <c r="T21" s="25" t="str">
        <f t="shared" ref="T21:T67" si="3">IF(S21&lt;31,"NO SIGNIFICATIVO",IF(S21&lt;45,"BAJO",IF(S21&lt;65,"MEDIO",IF(S21&lt;85,"SIGNIFICATIVO ALTO-BAJO","SIGNIFICATIVO ALTO-ALTO"))))</f>
        <v>MEDIO</v>
      </c>
      <c r="U21" s="12" t="s">
        <v>58</v>
      </c>
      <c r="V21" s="38">
        <v>46214</v>
      </c>
      <c r="W21" s="12" t="s">
        <v>55</v>
      </c>
    </row>
    <row r="22" spans="1:23" s="1" customFormat="1" ht="46.5" customHeight="1">
      <c r="A22" s="14" t="s">
        <v>44</v>
      </c>
      <c r="B22" s="14" t="s">
        <v>56</v>
      </c>
      <c r="C22" s="14" t="s">
        <v>46</v>
      </c>
      <c r="D22" s="14" t="s">
        <v>47</v>
      </c>
      <c r="E22" s="8" t="s">
        <v>59</v>
      </c>
      <c r="F22" s="8"/>
      <c r="G22" s="8" t="s">
        <v>60</v>
      </c>
      <c r="H22" s="8"/>
      <c r="I22" s="8" t="s">
        <v>61</v>
      </c>
      <c r="J22" s="8">
        <v>10</v>
      </c>
      <c r="K22" s="8">
        <v>5</v>
      </c>
      <c r="L22" s="8" t="s">
        <v>62</v>
      </c>
      <c r="M22" s="8">
        <f t="shared" si="0"/>
        <v>50</v>
      </c>
      <c r="N22" s="8" t="s">
        <v>63</v>
      </c>
      <c r="O22" s="8">
        <v>10</v>
      </c>
      <c r="P22" s="8">
        <v>5</v>
      </c>
      <c r="Q22" s="8">
        <v>5</v>
      </c>
      <c r="R22" s="8">
        <f t="shared" si="1"/>
        <v>67.5</v>
      </c>
      <c r="S22" s="8">
        <f t="shared" si="2"/>
        <v>58.75</v>
      </c>
      <c r="T22" s="25" t="str">
        <f t="shared" si="3"/>
        <v>MEDIO</v>
      </c>
      <c r="U22" s="12" t="s">
        <v>58</v>
      </c>
      <c r="V22" s="38">
        <v>46214</v>
      </c>
      <c r="W22" s="12" t="s">
        <v>64</v>
      </c>
    </row>
    <row r="23" spans="1:23" s="1" customFormat="1" ht="48" customHeight="1">
      <c r="A23" s="14" t="s">
        <v>44</v>
      </c>
      <c r="B23" s="14" t="s">
        <v>65</v>
      </c>
      <c r="C23" s="14" t="s">
        <v>46</v>
      </c>
      <c r="D23" s="14" t="s">
        <v>47</v>
      </c>
      <c r="E23" s="8" t="s">
        <v>48</v>
      </c>
      <c r="F23" s="7"/>
      <c r="G23" s="8" t="s">
        <v>49</v>
      </c>
      <c r="H23" s="8" t="s">
        <v>50</v>
      </c>
      <c r="I23" s="8" t="s">
        <v>51</v>
      </c>
      <c r="J23" s="8">
        <v>10</v>
      </c>
      <c r="K23" s="8">
        <v>5</v>
      </c>
      <c r="L23" s="8" t="s">
        <v>66</v>
      </c>
      <c r="M23" s="8">
        <f t="shared" si="0"/>
        <v>50</v>
      </c>
      <c r="N23" s="8" t="s">
        <v>53</v>
      </c>
      <c r="O23" s="8">
        <v>10</v>
      </c>
      <c r="P23" s="8">
        <v>1</v>
      </c>
      <c r="Q23" s="8">
        <v>5</v>
      </c>
      <c r="R23" s="8">
        <f t="shared" si="1"/>
        <v>53.5</v>
      </c>
      <c r="S23" s="8">
        <f t="shared" si="2"/>
        <v>51.75</v>
      </c>
      <c r="T23" s="25" t="str">
        <f t="shared" si="3"/>
        <v>MEDIO</v>
      </c>
      <c r="U23" s="12" t="s">
        <v>54</v>
      </c>
      <c r="V23" s="38">
        <v>46214</v>
      </c>
      <c r="W23" s="12" t="s">
        <v>55</v>
      </c>
    </row>
    <row r="24" spans="1:23" s="1" customFormat="1" ht="48" customHeight="1">
      <c r="A24" s="14" t="s">
        <v>44</v>
      </c>
      <c r="B24" s="14" t="s">
        <v>67</v>
      </c>
      <c r="C24" s="14" t="s">
        <v>46</v>
      </c>
      <c r="D24" s="14" t="s">
        <v>47</v>
      </c>
      <c r="E24" s="8" t="s">
        <v>48</v>
      </c>
      <c r="F24" s="7"/>
      <c r="G24" s="8" t="s">
        <v>49</v>
      </c>
      <c r="H24" s="8" t="s">
        <v>50</v>
      </c>
      <c r="I24" s="8" t="s">
        <v>51</v>
      </c>
      <c r="J24" s="8">
        <v>10</v>
      </c>
      <c r="K24" s="8">
        <v>5</v>
      </c>
      <c r="L24" s="8" t="s">
        <v>57</v>
      </c>
      <c r="M24" s="8">
        <f t="shared" si="0"/>
        <v>50</v>
      </c>
      <c r="N24" s="8" t="s">
        <v>53</v>
      </c>
      <c r="O24" s="8">
        <v>10</v>
      </c>
      <c r="P24" s="8">
        <v>1</v>
      </c>
      <c r="Q24" s="8">
        <v>5</v>
      </c>
      <c r="R24" s="8">
        <f t="shared" si="1"/>
        <v>53.5</v>
      </c>
      <c r="S24" s="8">
        <f t="shared" si="2"/>
        <v>51.75</v>
      </c>
      <c r="T24" s="25" t="str">
        <f t="shared" si="3"/>
        <v>MEDIO</v>
      </c>
      <c r="U24" s="12" t="s">
        <v>54</v>
      </c>
      <c r="V24" s="38">
        <v>46214</v>
      </c>
      <c r="W24" s="12" t="s">
        <v>55</v>
      </c>
    </row>
    <row r="25" spans="1:23" s="1" customFormat="1" ht="39.75" customHeight="1">
      <c r="A25" s="14" t="s">
        <v>44</v>
      </c>
      <c r="B25" s="14" t="s">
        <v>68</v>
      </c>
      <c r="C25" s="14" t="s">
        <v>46</v>
      </c>
      <c r="D25" s="14" t="s">
        <v>47</v>
      </c>
      <c r="E25" s="8" t="s">
        <v>69</v>
      </c>
      <c r="F25" s="8"/>
      <c r="G25" s="8" t="s">
        <v>70</v>
      </c>
      <c r="H25" s="8"/>
      <c r="I25" s="8" t="s">
        <v>51</v>
      </c>
      <c r="J25" s="8">
        <v>10</v>
      </c>
      <c r="K25" s="8">
        <v>5</v>
      </c>
      <c r="L25" s="8" t="s">
        <v>71</v>
      </c>
      <c r="M25" s="8">
        <f t="shared" si="0"/>
        <v>50</v>
      </c>
      <c r="N25" s="8" t="s">
        <v>63</v>
      </c>
      <c r="O25" s="8">
        <v>10</v>
      </c>
      <c r="P25" s="8">
        <v>10</v>
      </c>
      <c r="Q25" s="8">
        <v>10</v>
      </c>
      <c r="R25" s="8">
        <f t="shared" si="1"/>
        <v>100</v>
      </c>
      <c r="S25" s="8">
        <f t="shared" si="2"/>
        <v>75</v>
      </c>
      <c r="T25" s="25" t="str">
        <f t="shared" si="3"/>
        <v>SIGNIFICATIVO ALTO-BAJO</v>
      </c>
      <c r="U25" s="12" t="s">
        <v>72</v>
      </c>
      <c r="V25" s="38">
        <v>46214</v>
      </c>
      <c r="W25" s="12" t="s">
        <v>55</v>
      </c>
    </row>
    <row r="26" spans="1:23" s="1" customFormat="1" ht="39.75" customHeight="1">
      <c r="A26" s="14" t="s">
        <v>44</v>
      </c>
      <c r="B26" s="14" t="s">
        <v>68</v>
      </c>
      <c r="C26" s="14" t="s">
        <v>46</v>
      </c>
      <c r="D26" s="14" t="s">
        <v>47</v>
      </c>
      <c r="E26" s="8" t="s">
        <v>73</v>
      </c>
      <c r="F26" s="8"/>
      <c r="G26" s="8" t="s">
        <v>74</v>
      </c>
      <c r="H26" s="8" t="s">
        <v>75</v>
      </c>
      <c r="I26" s="8" t="s">
        <v>51</v>
      </c>
      <c r="J26" s="8">
        <v>10</v>
      </c>
      <c r="K26" s="8">
        <v>5</v>
      </c>
      <c r="L26" s="8" t="s">
        <v>75</v>
      </c>
      <c r="M26" s="8">
        <f t="shared" si="0"/>
        <v>50</v>
      </c>
      <c r="N26" s="8" t="s">
        <v>63</v>
      </c>
      <c r="O26" s="8">
        <v>10</v>
      </c>
      <c r="P26" s="8">
        <v>5</v>
      </c>
      <c r="Q26" s="8">
        <v>5</v>
      </c>
      <c r="R26" s="8">
        <f t="shared" si="1"/>
        <v>67.5</v>
      </c>
      <c r="S26" s="8">
        <f t="shared" si="2"/>
        <v>58.75</v>
      </c>
      <c r="T26" s="25" t="str">
        <f t="shared" si="3"/>
        <v>MEDIO</v>
      </c>
      <c r="U26" s="12" t="s">
        <v>72</v>
      </c>
      <c r="V26" s="38">
        <v>46214</v>
      </c>
      <c r="W26" s="12" t="s">
        <v>76</v>
      </c>
    </row>
    <row r="27" spans="1:23" s="1" customFormat="1" ht="131.25" customHeight="1">
      <c r="A27" s="14" t="s">
        <v>44</v>
      </c>
      <c r="B27" s="14" t="s">
        <v>68</v>
      </c>
      <c r="C27" s="14" t="s">
        <v>46</v>
      </c>
      <c r="D27" s="14" t="s">
        <v>47</v>
      </c>
      <c r="E27" s="8" t="s">
        <v>77</v>
      </c>
      <c r="F27" s="8"/>
      <c r="G27" s="8" t="s">
        <v>78</v>
      </c>
      <c r="H27" s="8" t="s">
        <v>79</v>
      </c>
      <c r="I27" s="8" t="s">
        <v>51</v>
      </c>
      <c r="J27" s="8">
        <v>1</v>
      </c>
      <c r="K27" s="8">
        <v>10</v>
      </c>
      <c r="L27" s="8" t="s">
        <v>80</v>
      </c>
      <c r="M27" s="8">
        <f t="shared" si="0"/>
        <v>10</v>
      </c>
      <c r="N27" s="8" t="s">
        <v>53</v>
      </c>
      <c r="O27" s="8">
        <v>10</v>
      </c>
      <c r="P27" s="8">
        <v>1</v>
      </c>
      <c r="Q27" s="8">
        <v>1</v>
      </c>
      <c r="R27" s="8">
        <f t="shared" si="1"/>
        <v>41.5</v>
      </c>
      <c r="S27" s="8">
        <f t="shared" si="2"/>
        <v>25.75</v>
      </c>
      <c r="T27" s="25" t="str">
        <f t="shared" si="3"/>
        <v>NO SIGNIFICATIVO</v>
      </c>
      <c r="U27" s="12" t="s">
        <v>81</v>
      </c>
      <c r="V27" s="38">
        <v>46214</v>
      </c>
      <c r="W27" s="12" t="s">
        <v>82</v>
      </c>
    </row>
    <row r="28" spans="1:23" s="1" customFormat="1" ht="48.75" customHeight="1">
      <c r="A28" s="14" t="s">
        <v>83</v>
      </c>
      <c r="B28" s="14" t="s">
        <v>84</v>
      </c>
      <c r="C28" s="14" t="s">
        <v>46</v>
      </c>
      <c r="D28" s="14" t="s">
        <v>47</v>
      </c>
      <c r="E28" s="8" t="s">
        <v>69</v>
      </c>
      <c r="F28" s="8"/>
      <c r="G28" s="8" t="s">
        <v>70</v>
      </c>
      <c r="H28" s="8"/>
      <c r="I28" s="8" t="s">
        <v>51</v>
      </c>
      <c r="J28" s="8">
        <v>10</v>
      </c>
      <c r="K28" s="8">
        <v>5</v>
      </c>
      <c r="L28" s="8" t="s">
        <v>71</v>
      </c>
      <c r="M28" s="8">
        <f t="shared" si="0"/>
        <v>50</v>
      </c>
      <c r="N28" s="8" t="s">
        <v>63</v>
      </c>
      <c r="O28" s="8">
        <v>10</v>
      </c>
      <c r="P28" s="8">
        <v>10</v>
      </c>
      <c r="Q28" s="8">
        <v>10</v>
      </c>
      <c r="R28" s="8">
        <f t="shared" si="1"/>
        <v>100</v>
      </c>
      <c r="S28" s="8">
        <f t="shared" si="2"/>
        <v>75</v>
      </c>
      <c r="T28" s="25" t="str">
        <f t="shared" si="3"/>
        <v>SIGNIFICATIVO ALTO-BAJO</v>
      </c>
      <c r="U28" s="12" t="s">
        <v>72</v>
      </c>
      <c r="V28" s="38">
        <v>46214</v>
      </c>
      <c r="W28" s="12" t="s">
        <v>55</v>
      </c>
    </row>
    <row r="29" spans="1:23" s="1" customFormat="1" ht="48.75" customHeight="1">
      <c r="A29" s="14" t="s">
        <v>83</v>
      </c>
      <c r="B29" s="14" t="s">
        <v>84</v>
      </c>
      <c r="C29" s="14" t="s">
        <v>46</v>
      </c>
      <c r="D29" s="14" t="s">
        <v>47</v>
      </c>
      <c r="E29" s="8" t="s">
        <v>73</v>
      </c>
      <c r="F29" s="8"/>
      <c r="G29" s="8" t="s">
        <v>74</v>
      </c>
      <c r="H29" s="8" t="s">
        <v>75</v>
      </c>
      <c r="I29" s="8" t="s">
        <v>51</v>
      </c>
      <c r="J29" s="8">
        <v>10</v>
      </c>
      <c r="K29" s="8">
        <v>5</v>
      </c>
      <c r="L29" s="8" t="s">
        <v>75</v>
      </c>
      <c r="M29" s="8">
        <f t="shared" si="0"/>
        <v>50</v>
      </c>
      <c r="N29" s="8" t="s">
        <v>63</v>
      </c>
      <c r="O29" s="8">
        <v>10</v>
      </c>
      <c r="P29" s="8">
        <v>5</v>
      </c>
      <c r="Q29" s="8">
        <v>5</v>
      </c>
      <c r="R29" s="8">
        <f t="shared" si="1"/>
        <v>67.5</v>
      </c>
      <c r="S29" s="8">
        <f t="shared" si="2"/>
        <v>58.75</v>
      </c>
      <c r="T29" s="25" t="str">
        <f t="shared" si="3"/>
        <v>MEDIO</v>
      </c>
      <c r="U29" s="12" t="s">
        <v>72</v>
      </c>
      <c r="V29" s="38">
        <v>46214</v>
      </c>
      <c r="W29" s="12" t="s">
        <v>76</v>
      </c>
    </row>
    <row r="30" spans="1:23" s="1" customFormat="1" ht="48.75" customHeight="1">
      <c r="A30" s="14" t="s">
        <v>83</v>
      </c>
      <c r="B30" s="14" t="s">
        <v>84</v>
      </c>
      <c r="C30" s="14" t="s">
        <v>46</v>
      </c>
      <c r="D30" s="14" t="s">
        <v>47</v>
      </c>
      <c r="E30" s="8" t="s">
        <v>77</v>
      </c>
      <c r="F30" s="8"/>
      <c r="G30" s="8" t="s">
        <v>78</v>
      </c>
      <c r="H30" s="8"/>
      <c r="I30" s="8" t="s">
        <v>51</v>
      </c>
      <c r="J30" s="8">
        <v>10</v>
      </c>
      <c r="K30" s="8">
        <v>5</v>
      </c>
      <c r="L30" s="8" t="s">
        <v>85</v>
      </c>
      <c r="M30" s="8">
        <f t="shared" si="0"/>
        <v>50</v>
      </c>
      <c r="N30" s="8" t="s">
        <v>63</v>
      </c>
      <c r="O30" s="8">
        <v>10</v>
      </c>
      <c r="P30" s="8">
        <v>10</v>
      </c>
      <c r="Q30" s="8">
        <v>5</v>
      </c>
      <c r="R30" s="8">
        <f t="shared" si="1"/>
        <v>85</v>
      </c>
      <c r="S30" s="8">
        <f t="shared" si="2"/>
        <v>67.5</v>
      </c>
      <c r="T30" s="25" t="str">
        <f t="shared" si="3"/>
        <v>SIGNIFICATIVO ALTO-BAJO</v>
      </c>
      <c r="U30" s="12" t="s">
        <v>72</v>
      </c>
      <c r="V30" s="38">
        <v>46214</v>
      </c>
      <c r="W30" s="12" t="s">
        <v>82</v>
      </c>
    </row>
    <row r="31" spans="1:23" s="1" customFormat="1" ht="48.75" customHeight="1">
      <c r="A31" s="14" t="s">
        <v>83</v>
      </c>
      <c r="B31" s="14" t="s">
        <v>84</v>
      </c>
      <c r="C31" s="14" t="s">
        <v>46</v>
      </c>
      <c r="D31" s="14" t="s">
        <v>47</v>
      </c>
      <c r="E31" s="8" t="s">
        <v>59</v>
      </c>
      <c r="F31" s="8"/>
      <c r="G31" s="8" t="s">
        <v>60</v>
      </c>
      <c r="H31" s="8"/>
      <c r="I31" s="8" t="s">
        <v>61</v>
      </c>
      <c r="J31" s="8">
        <v>10</v>
      </c>
      <c r="K31" s="8">
        <v>10</v>
      </c>
      <c r="L31" s="8" t="s">
        <v>62</v>
      </c>
      <c r="M31" s="8">
        <f t="shared" si="0"/>
        <v>100</v>
      </c>
      <c r="N31" s="8" t="s">
        <v>53</v>
      </c>
      <c r="O31" s="8">
        <v>5</v>
      </c>
      <c r="P31" s="8">
        <v>5</v>
      </c>
      <c r="Q31" s="8">
        <v>5</v>
      </c>
      <c r="R31" s="8">
        <f t="shared" si="1"/>
        <v>50</v>
      </c>
      <c r="S31" s="8">
        <f t="shared" si="2"/>
        <v>75</v>
      </c>
      <c r="T31" s="25" t="str">
        <f t="shared" si="3"/>
        <v>SIGNIFICATIVO ALTO-BAJO</v>
      </c>
      <c r="U31" s="12" t="s">
        <v>81</v>
      </c>
      <c r="V31" s="38">
        <v>46214</v>
      </c>
      <c r="W31" s="12" t="s">
        <v>64</v>
      </c>
    </row>
    <row r="32" spans="1:23" s="1" customFormat="1" ht="48.75" customHeight="1">
      <c r="A32" s="14" t="s">
        <v>83</v>
      </c>
      <c r="B32" s="14" t="s">
        <v>84</v>
      </c>
      <c r="C32" s="14" t="s">
        <v>46</v>
      </c>
      <c r="D32" s="14" t="s">
        <v>47</v>
      </c>
      <c r="E32" s="8" t="s">
        <v>48</v>
      </c>
      <c r="F32" s="8"/>
      <c r="G32" s="8" t="s">
        <v>49</v>
      </c>
      <c r="H32" s="8" t="s">
        <v>50</v>
      </c>
      <c r="I32" s="8" t="s">
        <v>51</v>
      </c>
      <c r="J32" s="8">
        <v>10</v>
      </c>
      <c r="K32" s="8">
        <v>10</v>
      </c>
      <c r="L32" s="8" t="s">
        <v>66</v>
      </c>
      <c r="M32" s="8">
        <f t="shared" si="0"/>
        <v>100</v>
      </c>
      <c r="N32" s="8" t="s">
        <v>53</v>
      </c>
      <c r="O32" s="8">
        <v>10</v>
      </c>
      <c r="P32" s="8">
        <v>5</v>
      </c>
      <c r="Q32" s="8">
        <v>5</v>
      </c>
      <c r="R32" s="8">
        <f t="shared" si="1"/>
        <v>67.5</v>
      </c>
      <c r="S32" s="8">
        <f t="shared" si="2"/>
        <v>83.75</v>
      </c>
      <c r="T32" s="25" t="str">
        <f t="shared" si="3"/>
        <v>SIGNIFICATIVO ALTO-BAJO</v>
      </c>
      <c r="U32" s="12" t="s">
        <v>86</v>
      </c>
      <c r="V32" s="38">
        <v>46214</v>
      </c>
      <c r="W32" s="12" t="s">
        <v>55</v>
      </c>
    </row>
    <row r="33" spans="1:23" s="1" customFormat="1" ht="48.75" customHeight="1">
      <c r="A33" s="14" t="s">
        <v>44</v>
      </c>
      <c r="B33" s="14" t="s">
        <v>87</v>
      </c>
      <c r="C33" s="14" t="s">
        <v>46</v>
      </c>
      <c r="D33" s="14" t="s">
        <v>88</v>
      </c>
      <c r="E33" s="8" t="s">
        <v>89</v>
      </c>
      <c r="F33" s="8"/>
      <c r="G33" s="8" t="s">
        <v>78</v>
      </c>
      <c r="H33" s="8"/>
      <c r="I33" s="8" t="s">
        <v>51</v>
      </c>
      <c r="J33" s="8">
        <v>10</v>
      </c>
      <c r="K33" s="8">
        <v>5</v>
      </c>
      <c r="L33" s="8" t="s">
        <v>85</v>
      </c>
      <c r="M33" s="8">
        <f t="shared" si="0"/>
        <v>50</v>
      </c>
      <c r="N33" s="8" t="s">
        <v>63</v>
      </c>
      <c r="O33" s="8">
        <v>10</v>
      </c>
      <c r="P33" s="8">
        <v>10</v>
      </c>
      <c r="Q33" s="8">
        <v>5</v>
      </c>
      <c r="R33" s="8">
        <f t="shared" si="1"/>
        <v>85</v>
      </c>
      <c r="S33" s="8">
        <f t="shared" si="2"/>
        <v>67.5</v>
      </c>
      <c r="T33" s="25" t="str">
        <f t="shared" si="3"/>
        <v>SIGNIFICATIVO ALTO-BAJO</v>
      </c>
      <c r="U33" s="12" t="s">
        <v>90</v>
      </c>
      <c r="V33" s="38">
        <v>46214</v>
      </c>
      <c r="W33" s="12" t="s">
        <v>91</v>
      </c>
    </row>
    <row r="34" spans="1:23" s="1" customFormat="1" ht="48.75" customHeight="1">
      <c r="A34" s="14" t="s">
        <v>92</v>
      </c>
      <c r="B34" s="14" t="s">
        <v>93</v>
      </c>
      <c r="C34" s="14" t="s">
        <v>46</v>
      </c>
      <c r="D34" s="14" t="s">
        <v>94</v>
      </c>
      <c r="E34" s="8" t="s">
        <v>95</v>
      </c>
      <c r="F34" s="8"/>
      <c r="G34" s="8" t="s">
        <v>96</v>
      </c>
      <c r="H34" s="8"/>
      <c r="I34" s="8" t="s">
        <v>61</v>
      </c>
      <c r="J34" s="8">
        <v>10</v>
      </c>
      <c r="K34" s="8">
        <v>5</v>
      </c>
      <c r="L34" s="8" t="s">
        <v>97</v>
      </c>
      <c r="M34" s="8">
        <f t="shared" si="0"/>
        <v>50</v>
      </c>
      <c r="N34" s="8" t="s">
        <v>63</v>
      </c>
      <c r="O34" s="8">
        <v>1</v>
      </c>
      <c r="P34" s="8">
        <v>5</v>
      </c>
      <c r="Q34" s="8">
        <v>5</v>
      </c>
      <c r="R34" s="8">
        <f t="shared" si="1"/>
        <v>36</v>
      </c>
      <c r="S34" s="8">
        <f t="shared" si="2"/>
        <v>43</v>
      </c>
      <c r="T34" s="25" t="str">
        <f t="shared" si="3"/>
        <v>BAJO</v>
      </c>
      <c r="U34" s="12" t="s">
        <v>98</v>
      </c>
      <c r="V34" s="38">
        <v>46214</v>
      </c>
      <c r="W34" s="20" t="s">
        <v>99</v>
      </c>
    </row>
    <row r="35" spans="1:23" s="1" customFormat="1" ht="80.45" customHeight="1">
      <c r="A35" s="14" t="s">
        <v>83</v>
      </c>
      <c r="B35" s="14" t="s">
        <v>100</v>
      </c>
      <c r="C35" s="14" t="s">
        <v>101</v>
      </c>
      <c r="D35" s="14" t="s">
        <v>47</v>
      </c>
      <c r="E35" s="8" t="s">
        <v>102</v>
      </c>
      <c r="F35" s="8"/>
      <c r="G35" s="8" t="s">
        <v>78</v>
      </c>
      <c r="H35" s="8"/>
      <c r="I35" s="8" t="s">
        <v>51</v>
      </c>
      <c r="J35" s="8">
        <v>10</v>
      </c>
      <c r="K35" s="8">
        <v>5</v>
      </c>
      <c r="L35" s="8" t="s">
        <v>103</v>
      </c>
      <c r="M35" s="8">
        <f t="shared" si="0"/>
        <v>50</v>
      </c>
      <c r="N35" s="8" t="s">
        <v>63</v>
      </c>
      <c r="O35" s="8">
        <v>1</v>
      </c>
      <c r="P35" s="8">
        <v>5</v>
      </c>
      <c r="Q35" s="8">
        <v>5</v>
      </c>
      <c r="R35" s="8">
        <f t="shared" si="1"/>
        <v>36</v>
      </c>
      <c r="S35" s="8">
        <f t="shared" si="2"/>
        <v>43</v>
      </c>
      <c r="T35" s="25" t="str">
        <f t="shared" si="3"/>
        <v>BAJO</v>
      </c>
      <c r="U35" s="12" t="s">
        <v>104</v>
      </c>
      <c r="V35" s="38">
        <v>46214</v>
      </c>
      <c r="W35" s="20" t="s">
        <v>105</v>
      </c>
    </row>
    <row r="36" spans="1:23" s="1" customFormat="1" ht="80.45" customHeight="1">
      <c r="A36" s="14" t="s">
        <v>83</v>
      </c>
      <c r="B36" s="14" t="s">
        <v>106</v>
      </c>
      <c r="C36" s="14" t="s">
        <v>46</v>
      </c>
      <c r="D36" s="14" t="s">
        <v>47</v>
      </c>
      <c r="E36" s="8" t="s">
        <v>77</v>
      </c>
      <c r="F36" s="8"/>
      <c r="G36" s="8" t="s">
        <v>78</v>
      </c>
      <c r="H36" s="8"/>
      <c r="I36" s="8" t="s">
        <v>51</v>
      </c>
      <c r="J36" s="8">
        <v>10</v>
      </c>
      <c r="K36" s="8">
        <v>5</v>
      </c>
      <c r="L36" s="8" t="s">
        <v>85</v>
      </c>
      <c r="M36" s="8">
        <f t="shared" si="0"/>
        <v>50</v>
      </c>
      <c r="N36" s="8" t="s">
        <v>63</v>
      </c>
      <c r="O36" s="8">
        <v>1</v>
      </c>
      <c r="P36" s="8">
        <v>5</v>
      </c>
      <c r="Q36" s="8">
        <v>5</v>
      </c>
      <c r="R36" s="8">
        <f t="shared" si="1"/>
        <v>36</v>
      </c>
      <c r="S36" s="8">
        <f t="shared" si="2"/>
        <v>43</v>
      </c>
      <c r="T36" s="25" t="str">
        <f t="shared" si="3"/>
        <v>BAJO</v>
      </c>
      <c r="U36" s="12" t="s">
        <v>104</v>
      </c>
      <c r="V36" s="38">
        <v>46214</v>
      </c>
      <c r="W36" s="20" t="s">
        <v>107</v>
      </c>
    </row>
    <row r="37" spans="1:23" s="1" customFormat="1" ht="80.45" customHeight="1">
      <c r="A37" s="14" t="s">
        <v>83</v>
      </c>
      <c r="B37" s="14" t="s">
        <v>108</v>
      </c>
      <c r="C37" s="14" t="s">
        <v>46</v>
      </c>
      <c r="D37" s="14" t="s">
        <v>47</v>
      </c>
      <c r="E37" s="8" t="s">
        <v>102</v>
      </c>
      <c r="F37" s="8"/>
      <c r="G37" s="8" t="s">
        <v>78</v>
      </c>
      <c r="H37" s="8"/>
      <c r="I37" s="8" t="s">
        <v>51</v>
      </c>
      <c r="J37" s="8">
        <v>10</v>
      </c>
      <c r="K37" s="8">
        <v>5</v>
      </c>
      <c r="L37" s="8" t="s">
        <v>85</v>
      </c>
      <c r="M37" s="8">
        <f t="shared" ref="M37" si="4">J37*K37</f>
        <v>50</v>
      </c>
      <c r="N37" s="8" t="s">
        <v>63</v>
      </c>
      <c r="O37" s="8">
        <v>1</v>
      </c>
      <c r="P37" s="8">
        <v>5</v>
      </c>
      <c r="Q37" s="8">
        <v>5</v>
      </c>
      <c r="R37" s="8">
        <f t="shared" ref="R37" si="5">(O37*3.5)+(P37*3.5)+(Q37*3)</f>
        <v>36</v>
      </c>
      <c r="S37" s="8">
        <f t="shared" ref="S37" si="6">(M37*0.5)+(R37*0.5)</f>
        <v>43</v>
      </c>
      <c r="T37" s="25" t="str">
        <f>IF(S37&lt;31,"NO SIGNIFICATIVO",IF(S37&lt;45,"BAJO",IF(S37&lt;65,"MEDIO",IF(S37&lt;85,"SIGNIFICATIVO ALTO-BAJO","SIGNIFICATIVO ALTO-ALTO"))))</f>
        <v>BAJO</v>
      </c>
      <c r="U37" s="12" t="s">
        <v>104</v>
      </c>
      <c r="V37" s="38">
        <v>46214</v>
      </c>
      <c r="W37" s="20" t="s">
        <v>109</v>
      </c>
    </row>
    <row r="38" spans="1:23" s="1" customFormat="1" ht="48.75" customHeight="1">
      <c r="A38" s="14" t="s">
        <v>83</v>
      </c>
      <c r="B38" s="14" t="s">
        <v>110</v>
      </c>
      <c r="C38" s="14" t="s">
        <v>46</v>
      </c>
      <c r="D38" s="14" t="s">
        <v>88</v>
      </c>
      <c r="E38" s="8" t="s">
        <v>111</v>
      </c>
      <c r="F38" s="8"/>
      <c r="G38" s="8" t="s">
        <v>78</v>
      </c>
      <c r="H38" s="8"/>
      <c r="I38" s="8" t="s">
        <v>51</v>
      </c>
      <c r="J38" s="8">
        <v>10</v>
      </c>
      <c r="K38" s="8">
        <v>5</v>
      </c>
      <c r="L38" s="8" t="s">
        <v>112</v>
      </c>
      <c r="M38" s="8">
        <f t="shared" si="0"/>
        <v>50</v>
      </c>
      <c r="N38" s="8" t="s">
        <v>63</v>
      </c>
      <c r="O38" s="8">
        <v>5</v>
      </c>
      <c r="P38" s="8">
        <v>5</v>
      </c>
      <c r="Q38" s="8">
        <v>5</v>
      </c>
      <c r="R38" s="8">
        <f t="shared" si="1"/>
        <v>50</v>
      </c>
      <c r="S38" s="8">
        <f t="shared" si="2"/>
        <v>50</v>
      </c>
      <c r="T38" s="25" t="str">
        <f t="shared" si="3"/>
        <v>MEDIO</v>
      </c>
      <c r="U38" s="12" t="s">
        <v>90</v>
      </c>
      <c r="V38" s="38">
        <v>46214</v>
      </c>
      <c r="W38" s="20" t="s">
        <v>113</v>
      </c>
    </row>
    <row r="39" spans="1:23" s="1" customFormat="1" ht="139.5" customHeight="1">
      <c r="A39" s="14" t="s">
        <v>83</v>
      </c>
      <c r="B39" s="14" t="s">
        <v>114</v>
      </c>
      <c r="C39" s="14" t="s">
        <v>46</v>
      </c>
      <c r="D39" s="14" t="s">
        <v>88</v>
      </c>
      <c r="E39" s="8" t="s">
        <v>102</v>
      </c>
      <c r="F39" s="8"/>
      <c r="G39" s="8" t="s">
        <v>78</v>
      </c>
      <c r="H39" s="8"/>
      <c r="I39" s="8" t="s">
        <v>51</v>
      </c>
      <c r="J39" s="8">
        <v>10</v>
      </c>
      <c r="K39" s="8">
        <v>5</v>
      </c>
      <c r="L39" s="103" t="s">
        <v>115</v>
      </c>
      <c r="M39" s="8">
        <f t="shared" si="0"/>
        <v>50</v>
      </c>
      <c r="N39" s="8" t="s">
        <v>63</v>
      </c>
      <c r="O39" s="8">
        <v>5</v>
      </c>
      <c r="P39" s="8">
        <v>5</v>
      </c>
      <c r="Q39" s="8">
        <v>5</v>
      </c>
      <c r="R39" s="8">
        <f t="shared" si="1"/>
        <v>50</v>
      </c>
      <c r="S39" s="8">
        <f t="shared" si="2"/>
        <v>50</v>
      </c>
      <c r="T39" s="25" t="str">
        <f t="shared" si="3"/>
        <v>MEDIO</v>
      </c>
      <c r="U39" s="12" t="s">
        <v>116</v>
      </c>
      <c r="V39" s="38">
        <v>46214</v>
      </c>
      <c r="W39" s="20" t="s">
        <v>117</v>
      </c>
    </row>
    <row r="40" spans="1:23" s="1" customFormat="1" ht="48.75" customHeight="1">
      <c r="A40" s="14" t="s">
        <v>83</v>
      </c>
      <c r="B40" s="14" t="s">
        <v>118</v>
      </c>
      <c r="C40" s="14" t="s">
        <v>46</v>
      </c>
      <c r="D40" s="14" t="s">
        <v>88</v>
      </c>
      <c r="E40" s="8" t="s">
        <v>119</v>
      </c>
      <c r="F40" s="8"/>
      <c r="G40" s="8" t="s">
        <v>74</v>
      </c>
      <c r="H40" s="8" t="s">
        <v>120</v>
      </c>
      <c r="I40" s="8" t="s">
        <v>51</v>
      </c>
      <c r="J40" s="8">
        <v>10</v>
      </c>
      <c r="K40" s="8">
        <v>5</v>
      </c>
      <c r="L40" s="41" t="s">
        <v>120</v>
      </c>
      <c r="M40" s="8">
        <f t="shared" si="0"/>
        <v>50</v>
      </c>
      <c r="N40" s="8" t="s">
        <v>63</v>
      </c>
      <c r="O40" s="8">
        <v>5</v>
      </c>
      <c r="P40" s="8">
        <v>10</v>
      </c>
      <c r="Q40" s="8">
        <v>5</v>
      </c>
      <c r="R40" s="8">
        <f t="shared" si="1"/>
        <v>67.5</v>
      </c>
      <c r="S40" s="8">
        <f t="shared" si="2"/>
        <v>58.75</v>
      </c>
      <c r="T40" s="25" t="str">
        <f t="shared" si="3"/>
        <v>MEDIO</v>
      </c>
      <c r="U40" s="12" t="s">
        <v>121</v>
      </c>
      <c r="V40" s="38">
        <v>46214</v>
      </c>
      <c r="W40" s="20" t="s">
        <v>117</v>
      </c>
    </row>
    <row r="41" spans="1:23" s="1" customFormat="1" ht="79.900000000000006" customHeight="1">
      <c r="A41" s="14" t="s">
        <v>83</v>
      </c>
      <c r="B41" s="14" t="s">
        <v>122</v>
      </c>
      <c r="C41" s="14" t="s">
        <v>101</v>
      </c>
      <c r="D41" s="14" t="s">
        <v>88</v>
      </c>
      <c r="E41" s="8" t="s">
        <v>111</v>
      </c>
      <c r="F41" s="8"/>
      <c r="G41" s="8" t="s">
        <v>78</v>
      </c>
      <c r="H41" s="8"/>
      <c r="I41" s="8" t="s">
        <v>51</v>
      </c>
      <c r="J41" s="8">
        <v>10</v>
      </c>
      <c r="K41" s="8">
        <v>5</v>
      </c>
      <c r="L41" s="40" t="s">
        <v>112</v>
      </c>
      <c r="M41" s="8">
        <f t="shared" si="0"/>
        <v>50</v>
      </c>
      <c r="N41" s="8" t="s">
        <v>63</v>
      </c>
      <c r="O41" s="8">
        <v>1</v>
      </c>
      <c r="P41" s="8">
        <v>5</v>
      </c>
      <c r="Q41" s="8">
        <v>5</v>
      </c>
      <c r="R41" s="8">
        <f t="shared" si="1"/>
        <v>36</v>
      </c>
      <c r="S41" s="8">
        <f t="shared" si="2"/>
        <v>43</v>
      </c>
      <c r="T41" s="25" t="str">
        <f t="shared" si="3"/>
        <v>BAJO</v>
      </c>
      <c r="U41" s="12" t="s">
        <v>90</v>
      </c>
      <c r="V41" s="38">
        <v>46214</v>
      </c>
      <c r="W41" s="20" t="s">
        <v>123</v>
      </c>
    </row>
    <row r="42" spans="1:23" s="1" customFormat="1" ht="48.75" customHeight="1">
      <c r="A42" s="14" t="s">
        <v>83</v>
      </c>
      <c r="B42" s="14" t="s">
        <v>124</v>
      </c>
      <c r="C42" s="14" t="s">
        <v>46</v>
      </c>
      <c r="D42" s="14" t="s">
        <v>47</v>
      </c>
      <c r="E42" s="8" t="s">
        <v>125</v>
      </c>
      <c r="F42" s="8"/>
      <c r="G42" s="8" t="s">
        <v>126</v>
      </c>
      <c r="H42" s="8"/>
      <c r="I42" s="8" t="s">
        <v>51</v>
      </c>
      <c r="J42" s="8">
        <v>10</v>
      </c>
      <c r="K42" s="8">
        <v>5</v>
      </c>
      <c r="L42" s="42" t="s">
        <v>127</v>
      </c>
      <c r="M42" s="8">
        <f t="shared" si="0"/>
        <v>50</v>
      </c>
      <c r="N42" s="8" t="s">
        <v>63</v>
      </c>
      <c r="O42" s="8">
        <v>10</v>
      </c>
      <c r="P42" s="8">
        <v>5</v>
      </c>
      <c r="Q42" s="8">
        <v>5</v>
      </c>
      <c r="R42" s="8">
        <f t="shared" si="1"/>
        <v>67.5</v>
      </c>
      <c r="S42" s="8">
        <f t="shared" si="2"/>
        <v>58.75</v>
      </c>
      <c r="T42" s="25" t="str">
        <f t="shared" si="3"/>
        <v>MEDIO</v>
      </c>
      <c r="U42" s="12" t="s">
        <v>128</v>
      </c>
      <c r="V42" s="38">
        <v>46214</v>
      </c>
      <c r="W42" s="20" t="s">
        <v>129</v>
      </c>
    </row>
    <row r="43" spans="1:23" s="1" customFormat="1" ht="72.75" customHeight="1">
      <c r="A43" s="14" t="s">
        <v>83</v>
      </c>
      <c r="B43" s="14" t="s">
        <v>130</v>
      </c>
      <c r="C43" s="14" t="s">
        <v>46</v>
      </c>
      <c r="D43" s="14" t="s">
        <v>47</v>
      </c>
      <c r="E43" s="8" t="s">
        <v>48</v>
      </c>
      <c r="F43" s="8"/>
      <c r="G43" s="8" t="s">
        <v>49</v>
      </c>
      <c r="H43" s="8" t="s">
        <v>50</v>
      </c>
      <c r="I43" s="8" t="s">
        <v>51</v>
      </c>
      <c r="J43" s="8">
        <v>10</v>
      </c>
      <c r="K43" s="8">
        <v>5</v>
      </c>
      <c r="L43" s="42" t="s">
        <v>57</v>
      </c>
      <c r="M43" s="8">
        <f t="shared" si="0"/>
        <v>50</v>
      </c>
      <c r="N43" s="8" t="s">
        <v>63</v>
      </c>
      <c r="O43" s="8">
        <v>10</v>
      </c>
      <c r="P43" s="8">
        <v>1</v>
      </c>
      <c r="Q43" s="8">
        <v>5</v>
      </c>
      <c r="R43" s="8">
        <f t="shared" si="1"/>
        <v>53.5</v>
      </c>
      <c r="S43" s="8">
        <f t="shared" si="2"/>
        <v>51.75</v>
      </c>
      <c r="T43" s="25" t="str">
        <f t="shared" si="3"/>
        <v>MEDIO</v>
      </c>
      <c r="U43" s="12" t="s">
        <v>86</v>
      </c>
      <c r="V43" s="38">
        <v>46214</v>
      </c>
      <c r="W43" s="12" t="s">
        <v>55</v>
      </c>
    </row>
    <row r="44" spans="1:23" s="1" customFormat="1" ht="48.75" customHeight="1">
      <c r="A44" s="14" t="s">
        <v>83</v>
      </c>
      <c r="B44" s="14" t="s">
        <v>130</v>
      </c>
      <c r="C44" s="14" t="s">
        <v>46</v>
      </c>
      <c r="D44" s="14" t="s">
        <v>47</v>
      </c>
      <c r="E44" s="8" t="s">
        <v>131</v>
      </c>
      <c r="F44" s="8"/>
      <c r="G44" s="8" t="s">
        <v>96</v>
      </c>
      <c r="H44" s="8"/>
      <c r="I44" s="8" t="s">
        <v>61</v>
      </c>
      <c r="J44" s="8">
        <v>10</v>
      </c>
      <c r="K44" s="8">
        <v>5</v>
      </c>
      <c r="L44" s="40" t="s">
        <v>132</v>
      </c>
      <c r="M44" s="8">
        <f t="shared" si="0"/>
        <v>50</v>
      </c>
      <c r="N44" s="8" t="s">
        <v>63</v>
      </c>
      <c r="O44" s="8">
        <v>10</v>
      </c>
      <c r="P44" s="8">
        <v>1</v>
      </c>
      <c r="Q44" s="8">
        <v>5</v>
      </c>
      <c r="R44" s="8">
        <f t="shared" si="1"/>
        <v>53.5</v>
      </c>
      <c r="S44" s="8">
        <f t="shared" si="2"/>
        <v>51.75</v>
      </c>
      <c r="T44" s="25" t="str">
        <f t="shared" si="3"/>
        <v>MEDIO</v>
      </c>
      <c r="U44" s="12" t="s">
        <v>133</v>
      </c>
      <c r="V44" s="38">
        <v>46214</v>
      </c>
      <c r="W44" s="12" t="s">
        <v>134</v>
      </c>
    </row>
    <row r="45" spans="1:23" s="1" customFormat="1" ht="48.75" customHeight="1">
      <c r="A45" s="14" t="s">
        <v>83</v>
      </c>
      <c r="B45" s="14" t="s">
        <v>135</v>
      </c>
      <c r="C45" s="14" t="s">
        <v>136</v>
      </c>
      <c r="D45" s="14" t="s">
        <v>47</v>
      </c>
      <c r="E45" s="8" t="s">
        <v>137</v>
      </c>
      <c r="F45" s="8"/>
      <c r="G45" s="8" t="s">
        <v>126</v>
      </c>
      <c r="H45" s="8"/>
      <c r="I45" s="8" t="s">
        <v>51</v>
      </c>
      <c r="J45" s="8">
        <v>10</v>
      </c>
      <c r="K45" s="8">
        <v>5</v>
      </c>
      <c r="L45" s="8" t="s">
        <v>138</v>
      </c>
      <c r="M45" s="8">
        <f t="shared" si="0"/>
        <v>50</v>
      </c>
      <c r="N45" s="8" t="s">
        <v>63</v>
      </c>
      <c r="O45" s="8">
        <v>1</v>
      </c>
      <c r="P45" s="8">
        <v>1</v>
      </c>
      <c r="Q45" s="8">
        <v>5</v>
      </c>
      <c r="R45" s="8">
        <f t="shared" si="1"/>
        <v>22</v>
      </c>
      <c r="S45" s="8">
        <f t="shared" si="2"/>
        <v>36</v>
      </c>
      <c r="T45" s="25" t="str">
        <f t="shared" si="3"/>
        <v>BAJO</v>
      </c>
      <c r="U45" s="12" t="s">
        <v>139</v>
      </c>
      <c r="V45" s="38">
        <v>46214</v>
      </c>
      <c r="W45" s="12" t="s">
        <v>134</v>
      </c>
    </row>
    <row r="46" spans="1:23" s="1" customFormat="1" ht="48.75" customHeight="1">
      <c r="A46" s="14" t="s">
        <v>140</v>
      </c>
      <c r="B46" s="14" t="s">
        <v>141</v>
      </c>
      <c r="C46" s="14" t="s">
        <v>46</v>
      </c>
      <c r="D46" s="14" t="s">
        <v>47</v>
      </c>
      <c r="E46" s="8" t="s">
        <v>142</v>
      </c>
      <c r="F46" s="8"/>
      <c r="G46" s="8" t="s">
        <v>49</v>
      </c>
      <c r="H46" s="8" t="s">
        <v>50</v>
      </c>
      <c r="I46" s="8" t="s">
        <v>51</v>
      </c>
      <c r="J46" s="8">
        <v>1</v>
      </c>
      <c r="K46" s="8">
        <v>5</v>
      </c>
      <c r="L46" s="8" t="s">
        <v>79</v>
      </c>
      <c r="M46" s="8">
        <f t="shared" si="0"/>
        <v>5</v>
      </c>
      <c r="N46" s="8" t="s">
        <v>63</v>
      </c>
      <c r="O46" s="8">
        <v>10</v>
      </c>
      <c r="P46" s="8">
        <v>5</v>
      </c>
      <c r="Q46" s="8">
        <v>5</v>
      </c>
      <c r="R46" s="8">
        <f t="shared" si="1"/>
        <v>67.5</v>
      </c>
      <c r="S46" s="8">
        <f t="shared" si="2"/>
        <v>36.25</v>
      </c>
      <c r="T46" s="25" t="str">
        <f t="shared" si="3"/>
        <v>BAJO</v>
      </c>
      <c r="U46" s="12" t="s">
        <v>143</v>
      </c>
      <c r="V46" s="38">
        <v>46214</v>
      </c>
      <c r="W46" s="12" t="s">
        <v>144</v>
      </c>
    </row>
    <row r="47" spans="1:23" s="1" customFormat="1" ht="109.5" customHeight="1">
      <c r="A47" s="14" t="s">
        <v>140</v>
      </c>
      <c r="B47" s="14" t="s">
        <v>141</v>
      </c>
      <c r="C47" s="14" t="s">
        <v>46</v>
      </c>
      <c r="D47" s="14" t="s">
        <v>94</v>
      </c>
      <c r="E47" s="8" t="s">
        <v>59</v>
      </c>
      <c r="F47" s="8"/>
      <c r="G47" s="8" t="s">
        <v>78</v>
      </c>
      <c r="H47" s="8"/>
      <c r="I47" s="8" t="s">
        <v>51</v>
      </c>
      <c r="J47" s="8">
        <v>10</v>
      </c>
      <c r="K47" s="8">
        <v>5</v>
      </c>
      <c r="L47" s="8" t="s">
        <v>85</v>
      </c>
      <c r="M47" s="8">
        <f t="shared" si="0"/>
        <v>50</v>
      </c>
      <c r="N47" s="8" t="s">
        <v>63</v>
      </c>
      <c r="O47" s="8">
        <v>10</v>
      </c>
      <c r="P47" s="8">
        <v>5</v>
      </c>
      <c r="Q47" s="8">
        <v>5</v>
      </c>
      <c r="R47" s="8">
        <f t="shared" si="1"/>
        <v>67.5</v>
      </c>
      <c r="S47" s="8">
        <f t="shared" si="2"/>
        <v>58.75</v>
      </c>
      <c r="T47" s="25" t="str">
        <f t="shared" si="3"/>
        <v>MEDIO</v>
      </c>
      <c r="U47" s="12" t="s">
        <v>143</v>
      </c>
      <c r="V47" s="38">
        <v>46214</v>
      </c>
      <c r="W47" s="12" t="s">
        <v>144</v>
      </c>
    </row>
    <row r="48" spans="1:23" s="1" customFormat="1" ht="48.75" customHeight="1">
      <c r="A48" s="14" t="s">
        <v>145</v>
      </c>
      <c r="B48" s="14" t="s">
        <v>146</v>
      </c>
      <c r="C48" s="14" t="s">
        <v>46</v>
      </c>
      <c r="D48" s="14" t="s">
        <v>94</v>
      </c>
      <c r="E48" s="8" t="s">
        <v>59</v>
      </c>
      <c r="F48" s="8"/>
      <c r="G48" s="8" t="s">
        <v>60</v>
      </c>
      <c r="H48" s="8"/>
      <c r="I48" s="8" t="s">
        <v>61</v>
      </c>
      <c r="J48" s="8">
        <v>10</v>
      </c>
      <c r="K48" s="8">
        <v>5</v>
      </c>
      <c r="L48" s="8" t="s">
        <v>85</v>
      </c>
      <c r="M48" s="8">
        <f t="shared" si="0"/>
        <v>50</v>
      </c>
      <c r="N48" s="8" t="s">
        <v>63</v>
      </c>
      <c r="O48" s="8">
        <v>1</v>
      </c>
      <c r="P48" s="8">
        <v>1</v>
      </c>
      <c r="Q48" s="8">
        <v>5</v>
      </c>
      <c r="R48" s="8">
        <f t="shared" si="1"/>
        <v>22</v>
      </c>
      <c r="S48" s="8">
        <f t="shared" si="2"/>
        <v>36</v>
      </c>
      <c r="T48" s="25" t="str">
        <f t="shared" si="3"/>
        <v>BAJO</v>
      </c>
      <c r="U48" s="12" t="s">
        <v>143</v>
      </c>
      <c r="V48" s="38">
        <v>46214</v>
      </c>
      <c r="W48" s="12" t="s">
        <v>144</v>
      </c>
    </row>
    <row r="49" spans="1:23" s="1" customFormat="1" ht="48.75" customHeight="1">
      <c r="A49" s="14" t="s">
        <v>44</v>
      </c>
      <c r="B49" s="14" t="s">
        <v>147</v>
      </c>
      <c r="C49" s="14" t="s">
        <v>46</v>
      </c>
      <c r="D49" s="14" t="s">
        <v>47</v>
      </c>
      <c r="E49" s="8" t="s">
        <v>48</v>
      </c>
      <c r="F49" s="8"/>
      <c r="G49" s="8" t="s">
        <v>49</v>
      </c>
      <c r="H49" s="8" t="s">
        <v>50</v>
      </c>
      <c r="I49" s="8" t="s">
        <v>51</v>
      </c>
      <c r="J49" s="8">
        <v>10</v>
      </c>
      <c r="K49" s="8">
        <v>5</v>
      </c>
      <c r="L49" s="8" t="s">
        <v>57</v>
      </c>
      <c r="M49" s="8">
        <f t="shared" si="0"/>
        <v>50</v>
      </c>
      <c r="N49" s="8" t="s">
        <v>63</v>
      </c>
      <c r="O49" s="8">
        <v>10</v>
      </c>
      <c r="P49" s="8">
        <v>1</v>
      </c>
      <c r="Q49" s="8">
        <v>5</v>
      </c>
      <c r="R49" s="8">
        <f t="shared" si="1"/>
        <v>53.5</v>
      </c>
      <c r="S49" s="8">
        <f t="shared" si="2"/>
        <v>51.75</v>
      </c>
      <c r="T49" s="25" t="str">
        <f t="shared" si="3"/>
        <v>MEDIO</v>
      </c>
      <c r="U49" s="12" t="s">
        <v>54</v>
      </c>
      <c r="V49" s="38">
        <v>46214</v>
      </c>
      <c r="W49" s="12" t="s">
        <v>55</v>
      </c>
    </row>
    <row r="50" spans="1:23" s="1" customFormat="1" ht="48.75" customHeight="1">
      <c r="A50" s="14" t="s">
        <v>44</v>
      </c>
      <c r="B50" s="14" t="s">
        <v>147</v>
      </c>
      <c r="C50" s="14" t="s">
        <v>46</v>
      </c>
      <c r="D50" s="14" t="s">
        <v>47</v>
      </c>
      <c r="E50" s="8" t="s">
        <v>69</v>
      </c>
      <c r="F50" s="8"/>
      <c r="G50" s="8" t="s">
        <v>70</v>
      </c>
      <c r="H50" s="8"/>
      <c r="I50" s="8" t="s">
        <v>51</v>
      </c>
      <c r="J50" s="8">
        <v>10</v>
      </c>
      <c r="K50" s="8">
        <v>5</v>
      </c>
      <c r="L50" s="8" t="s">
        <v>71</v>
      </c>
      <c r="M50" s="8">
        <f t="shared" si="0"/>
        <v>50</v>
      </c>
      <c r="N50" s="8" t="s">
        <v>63</v>
      </c>
      <c r="O50" s="8">
        <v>10</v>
      </c>
      <c r="P50" s="8">
        <v>5</v>
      </c>
      <c r="Q50" s="8">
        <v>10</v>
      </c>
      <c r="R50" s="8">
        <f t="shared" si="1"/>
        <v>82.5</v>
      </c>
      <c r="S50" s="8">
        <f t="shared" si="2"/>
        <v>66.25</v>
      </c>
      <c r="T50" s="25" t="str">
        <f t="shared" si="3"/>
        <v>SIGNIFICATIVO ALTO-BAJO</v>
      </c>
      <c r="U50" s="12" t="s">
        <v>72</v>
      </c>
      <c r="V50" s="38">
        <v>46214</v>
      </c>
      <c r="W50" s="12" t="s">
        <v>55</v>
      </c>
    </row>
    <row r="51" spans="1:23" s="1" customFormat="1" ht="48.75" customHeight="1">
      <c r="A51" s="14" t="s">
        <v>44</v>
      </c>
      <c r="B51" s="14" t="s">
        <v>147</v>
      </c>
      <c r="C51" s="14" t="s">
        <v>46</v>
      </c>
      <c r="D51" s="14" t="s">
        <v>88</v>
      </c>
      <c r="E51" s="8" t="s">
        <v>89</v>
      </c>
      <c r="F51" s="8"/>
      <c r="G51" s="8" t="s">
        <v>78</v>
      </c>
      <c r="H51" s="8"/>
      <c r="I51" s="8" t="s">
        <v>51</v>
      </c>
      <c r="J51" s="8">
        <v>10</v>
      </c>
      <c r="K51" s="8">
        <v>5</v>
      </c>
      <c r="L51" s="8" t="s">
        <v>85</v>
      </c>
      <c r="M51" s="8">
        <f t="shared" si="0"/>
        <v>50</v>
      </c>
      <c r="N51" s="8" t="s">
        <v>63</v>
      </c>
      <c r="O51" s="8">
        <v>10</v>
      </c>
      <c r="P51" s="8">
        <v>5</v>
      </c>
      <c r="Q51" s="8">
        <v>5</v>
      </c>
      <c r="R51" s="8">
        <f t="shared" si="1"/>
        <v>67.5</v>
      </c>
      <c r="S51" s="8">
        <f t="shared" si="2"/>
        <v>58.75</v>
      </c>
      <c r="T51" s="25" t="str">
        <f t="shared" si="3"/>
        <v>MEDIO</v>
      </c>
      <c r="U51" s="12" t="s">
        <v>143</v>
      </c>
      <c r="V51" s="38">
        <v>46214</v>
      </c>
      <c r="W51" s="12" t="s">
        <v>144</v>
      </c>
    </row>
    <row r="52" spans="1:23" s="1" customFormat="1" ht="66.75" customHeight="1">
      <c r="A52" s="14" t="s">
        <v>83</v>
      </c>
      <c r="B52" s="14" t="s">
        <v>148</v>
      </c>
      <c r="C52" s="14" t="s">
        <v>101</v>
      </c>
      <c r="D52" s="14" t="s">
        <v>94</v>
      </c>
      <c r="E52" s="8" t="s">
        <v>59</v>
      </c>
      <c r="F52" s="8"/>
      <c r="G52" s="8" t="s">
        <v>60</v>
      </c>
      <c r="H52" s="8"/>
      <c r="I52" s="8" t="s">
        <v>61</v>
      </c>
      <c r="J52" s="8">
        <v>10</v>
      </c>
      <c r="K52" s="8">
        <v>5</v>
      </c>
      <c r="L52" s="8" t="s">
        <v>85</v>
      </c>
      <c r="M52" s="8">
        <f t="shared" si="0"/>
        <v>50</v>
      </c>
      <c r="N52" s="8" t="s">
        <v>63</v>
      </c>
      <c r="O52" s="8">
        <v>1</v>
      </c>
      <c r="P52" s="8">
        <v>1</v>
      </c>
      <c r="Q52" s="8">
        <v>5</v>
      </c>
      <c r="R52" s="8">
        <f t="shared" si="1"/>
        <v>22</v>
      </c>
      <c r="S52" s="8">
        <f t="shared" si="2"/>
        <v>36</v>
      </c>
      <c r="T52" s="25" t="str">
        <f t="shared" si="3"/>
        <v>BAJO</v>
      </c>
      <c r="U52" s="12" t="s">
        <v>149</v>
      </c>
      <c r="V52" s="38">
        <v>46214</v>
      </c>
      <c r="W52" s="20" t="s">
        <v>150</v>
      </c>
    </row>
    <row r="53" spans="1:23" s="1" customFormat="1" ht="48.75" customHeight="1">
      <c r="A53" s="14" t="s">
        <v>83</v>
      </c>
      <c r="B53" s="14" t="s">
        <v>151</v>
      </c>
      <c r="C53" s="14" t="s">
        <v>46</v>
      </c>
      <c r="D53" s="14" t="s">
        <v>88</v>
      </c>
      <c r="E53" s="8" t="s">
        <v>69</v>
      </c>
      <c r="F53" s="8"/>
      <c r="G53" s="8" t="s">
        <v>70</v>
      </c>
      <c r="H53" s="8"/>
      <c r="I53" s="8" t="s">
        <v>51</v>
      </c>
      <c r="J53" s="8">
        <v>10</v>
      </c>
      <c r="K53" s="8">
        <v>5</v>
      </c>
      <c r="L53" s="8" t="s">
        <v>71</v>
      </c>
      <c r="M53" s="8">
        <f t="shared" si="0"/>
        <v>50</v>
      </c>
      <c r="N53" s="8" t="s">
        <v>63</v>
      </c>
      <c r="O53" s="8">
        <v>10</v>
      </c>
      <c r="P53" s="8">
        <v>5</v>
      </c>
      <c r="Q53" s="8">
        <v>10</v>
      </c>
      <c r="R53" s="8">
        <f t="shared" si="1"/>
        <v>82.5</v>
      </c>
      <c r="S53" s="8">
        <f t="shared" si="2"/>
        <v>66.25</v>
      </c>
      <c r="T53" s="25" t="str">
        <f t="shared" si="3"/>
        <v>SIGNIFICATIVO ALTO-BAJO</v>
      </c>
      <c r="U53" s="12" t="s">
        <v>72</v>
      </c>
      <c r="V53" s="38">
        <v>46214</v>
      </c>
      <c r="W53" s="12" t="s">
        <v>55</v>
      </c>
    </row>
    <row r="54" spans="1:23" s="1" customFormat="1" ht="48.75" customHeight="1">
      <c r="A54" s="14" t="s">
        <v>83</v>
      </c>
      <c r="B54" s="14" t="s">
        <v>151</v>
      </c>
      <c r="C54" s="14" t="s">
        <v>46</v>
      </c>
      <c r="D54" s="14" t="s">
        <v>88</v>
      </c>
      <c r="E54" s="8" t="s">
        <v>48</v>
      </c>
      <c r="F54" s="8"/>
      <c r="G54" s="8" t="s">
        <v>49</v>
      </c>
      <c r="H54" s="8" t="s">
        <v>50</v>
      </c>
      <c r="I54" s="8" t="s">
        <v>51</v>
      </c>
      <c r="J54" s="8">
        <v>10</v>
      </c>
      <c r="K54" s="8">
        <v>5</v>
      </c>
      <c r="L54" s="8" t="s">
        <v>57</v>
      </c>
      <c r="M54" s="8">
        <f t="shared" si="0"/>
        <v>50</v>
      </c>
      <c r="N54" s="8" t="s">
        <v>63</v>
      </c>
      <c r="O54" s="8">
        <v>10</v>
      </c>
      <c r="P54" s="8">
        <v>1</v>
      </c>
      <c r="Q54" s="8">
        <v>5</v>
      </c>
      <c r="R54" s="8">
        <f t="shared" si="1"/>
        <v>53.5</v>
      </c>
      <c r="S54" s="8">
        <f t="shared" si="2"/>
        <v>51.75</v>
      </c>
      <c r="T54" s="25" t="str">
        <f t="shared" si="3"/>
        <v>MEDIO</v>
      </c>
      <c r="U54" s="12" t="s">
        <v>54</v>
      </c>
      <c r="V54" s="38">
        <v>46214</v>
      </c>
      <c r="W54" s="12" t="s">
        <v>55</v>
      </c>
    </row>
    <row r="55" spans="1:23" s="1" customFormat="1" ht="48.75" customHeight="1">
      <c r="A55" s="14" t="s">
        <v>83</v>
      </c>
      <c r="B55" s="14" t="s">
        <v>151</v>
      </c>
      <c r="C55" s="14" t="s">
        <v>46</v>
      </c>
      <c r="D55" s="14" t="s">
        <v>88</v>
      </c>
      <c r="E55" s="8" t="s">
        <v>89</v>
      </c>
      <c r="F55" s="8"/>
      <c r="G55" s="8" t="s">
        <v>78</v>
      </c>
      <c r="H55" s="8"/>
      <c r="I55" s="8" t="s">
        <v>51</v>
      </c>
      <c r="J55" s="8">
        <v>10</v>
      </c>
      <c r="K55" s="8">
        <v>5</v>
      </c>
      <c r="L55" s="8" t="s">
        <v>85</v>
      </c>
      <c r="M55" s="8">
        <f t="shared" si="0"/>
        <v>50</v>
      </c>
      <c r="N55" s="8" t="s">
        <v>63</v>
      </c>
      <c r="O55" s="8">
        <v>10</v>
      </c>
      <c r="P55" s="8">
        <v>5</v>
      </c>
      <c r="Q55" s="8">
        <v>5</v>
      </c>
      <c r="R55" s="8">
        <f t="shared" si="1"/>
        <v>67.5</v>
      </c>
      <c r="S55" s="8">
        <f t="shared" si="2"/>
        <v>58.75</v>
      </c>
      <c r="T55" s="25" t="str">
        <f t="shared" si="3"/>
        <v>MEDIO</v>
      </c>
      <c r="U55" s="12" t="s">
        <v>143</v>
      </c>
      <c r="V55" s="38">
        <v>46214</v>
      </c>
      <c r="W55" s="12" t="s">
        <v>144</v>
      </c>
    </row>
    <row r="56" spans="1:23" s="1" customFormat="1" ht="64.900000000000006" customHeight="1">
      <c r="A56" s="14" t="s">
        <v>83</v>
      </c>
      <c r="B56" s="14" t="s">
        <v>152</v>
      </c>
      <c r="C56" s="14" t="s">
        <v>46</v>
      </c>
      <c r="D56" s="14" t="s">
        <v>88</v>
      </c>
      <c r="E56" s="8" t="s">
        <v>95</v>
      </c>
      <c r="F56" s="8"/>
      <c r="G56" s="8" t="s">
        <v>78</v>
      </c>
      <c r="H56" s="8"/>
      <c r="I56" s="8" t="s">
        <v>51</v>
      </c>
      <c r="J56" s="8">
        <v>10</v>
      </c>
      <c r="K56" s="8">
        <v>5</v>
      </c>
      <c r="L56" s="8" t="s">
        <v>153</v>
      </c>
      <c r="M56" s="8">
        <f t="shared" si="0"/>
        <v>50</v>
      </c>
      <c r="N56" s="8" t="s">
        <v>63</v>
      </c>
      <c r="O56" s="8">
        <v>5</v>
      </c>
      <c r="P56" s="8">
        <v>1</v>
      </c>
      <c r="Q56" s="8">
        <v>5</v>
      </c>
      <c r="R56" s="8">
        <f t="shared" si="1"/>
        <v>36</v>
      </c>
      <c r="S56" s="8">
        <f t="shared" si="2"/>
        <v>43</v>
      </c>
      <c r="T56" s="25" t="str">
        <f t="shared" si="3"/>
        <v>BAJO</v>
      </c>
      <c r="U56" s="12" t="s">
        <v>149</v>
      </c>
      <c r="V56" s="38">
        <v>46214</v>
      </c>
      <c r="W56" s="20" t="s">
        <v>154</v>
      </c>
    </row>
    <row r="57" spans="1:23" s="1" customFormat="1" ht="48.75" customHeight="1">
      <c r="A57" s="14" t="s">
        <v>83</v>
      </c>
      <c r="B57" s="14" t="s">
        <v>155</v>
      </c>
      <c r="C57" s="14" t="s">
        <v>46</v>
      </c>
      <c r="D57" s="14" t="s">
        <v>88</v>
      </c>
      <c r="E57" s="8" t="s">
        <v>102</v>
      </c>
      <c r="F57" s="8"/>
      <c r="G57" s="8" t="s">
        <v>78</v>
      </c>
      <c r="H57" s="8"/>
      <c r="I57" s="8" t="s">
        <v>51</v>
      </c>
      <c r="J57" s="8">
        <v>10</v>
      </c>
      <c r="K57" s="8">
        <v>5</v>
      </c>
      <c r="L57" s="8" t="s">
        <v>156</v>
      </c>
      <c r="M57" s="8">
        <f t="shared" si="0"/>
        <v>50</v>
      </c>
      <c r="N57" s="8" t="s">
        <v>63</v>
      </c>
      <c r="O57" s="8">
        <v>5</v>
      </c>
      <c r="P57" s="8">
        <v>5</v>
      </c>
      <c r="Q57" s="8">
        <v>5</v>
      </c>
      <c r="R57" s="8">
        <f t="shared" si="1"/>
        <v>50</v>
      </c>
      <c r="S57" s="8">
        <f t="shared" si="2"/>
        <v>50</v>
      </c>
      <c r="T57" s="25" t="str">
        <f t="shared" si="3"/>
        <v>MEDIO</v>
      </c>
      <c r="U57" s="12" t="s">
        <v>149</v>
      </c>
      <c r="V57" s="38">
        <v>46214</v>
      </c>
      <c r="W57" s="20" t="s">
        <v>154</v>
      </c>
    </row>
    <row r="58" spans="1:23" s="1" customFormat="1" ht="48.75" customHeight="1">
      <c r="A58" s="14" t="s">
        <v>92</v>
      </c>
      <c r="B58" s="14" t="s">
        <v>157</v>
      </c>
      <c r="C58" s="14" t="s">
        <v>46</v>
      </c>
      <c r="D58" s="14" t="s">
        <v>47</v>
      </c>
      <c r="E58" s="8" t="s">
        <v>102</v>
      </c>
      <c r="F58" s="8"/>
      <c r="G58" s="8" t="s">
        <v>78</v>
      </c>
      <c r="H58" s="8"/>
      <c r="I58" s="8" t="s">
        <v>51</v>
      </c>
      <c r="J58" s="8">
        <v>10</v>
      </c>
      <c r="K58" s="8">
        <v>5</v>
      </c>
      <c r="L58" s="8" t="s">
        <v>103</v>
      </c>
      <c r="M58" s="8">
        <f t="shared" si="0"/>
        <v>50</v>
      </c>
      <c r="N58" s="8" t="s">
        <v>63</v>
      </c>
      <c r="O58" s="8">
        <v>10</v>
      </c>
      <c r="P58" s="8">
        <v>1</v>
      </c>
      <c r="Q58" s="8">
        <v>5</v>
      </c>
      <c r="R58" s="8">
        <f t="shared" si="1"/>
        <v>53.5</v>
      </c>
      <c r="S58" s="8">
        <f t="shared" si="2"/>
        <v>51.75</v>
      </c>
      <c r="T58" s="25" t="str">
        <f t="shared" si="3"/>
        <v>MEDIO</v>
      </c>
      <c r="U58" s="12" t="s">
        <v>158</v>
      </c>
      <c r="V58" s="38">
        <v>46214</v>
      </c>
      <c r="W58" s="20" t="s">
        <v>99</v>
      </c>
    </row>
    <row r="59" spans="1:23" s="1" customFormat="1" ht="48.75" customHeight="1">
      <c r="A59" s="14" t="s">
        <v>92</v>
      </c>
      <c r="B59" s="14" t="s">
        <v>159</v>
      </c>
      <c r="C59" s="14" t="s">
        <v>101</v>
      </c>
      <c r="D59" s="14" t="s">
        <v>47</v>
      </c>
      <c r="E59" s="8" t="s">
        <v>95</v>
      </c>
      <c r="F59" s="8"/>
      <c r="G59" s="8" t="s">
        <v>60</v>
      </c>
      <c r="H59" s="8"/>
      <c r="I59" s="8" t="s">
        <v>61</v>
      </c>
      <c r="J59" s="8">
        <v>10</v>
      </c>
      <c r="K59" s="8">
        <v>5</v>
      </c>
      <c r="L59" s="8" t="s">
        <v>153</v>
      </c>
      <c r="M59" s="8">
        <f t="shared" si="0"/>
        <v>50</v>
      </c>
      <c r="N59" s="8" t="s">
        <v>63</v>
      </c>
      <c r="O59" s="8">
        <v>5</v>
      </c>
      <c r="P59" s="8">
        <v>1</v>
      </c>
      <c r="Q59" s="8">
        <v>5</v>
      </c>
      <c r="R59" s="8">
        <f t="shared" si="1"/>
        <v>36</v>
      </c>
      <c r="S59" s="8">
        <f t="shared" si="2"/>
        <v>43</v>
      </c>
      <c r="T59" s="25" t="str">
        <f t="shared" si="3"/>
        <v>BAJO</v>
      </c>
      <c r="U59" s="12" t="s">
        <v>149</v>
      </c>
      <c r="V59" s="38">
        <v>46214</v>
      </c>
      <c r="W59" s="20" t="s">
        <v>99</v>
      </c>
    </row>
    <row r="60" spans="1:23" s="1" customFormat="1" ht="48.75" customHeight="1">
      <c r="A60" s="14" t="s">
        <v>44</v>
      </c>
      <c r="B60" s="14" t="s">
        <v>160</v>
      </c>
      <c r="C60" s="14" t="s">
        <v>46</v>
      </c>
      <c r="D60" s="14" t="s">
        <v>47</v>
      </c>
      <c r="E60" s="8" t="s">
        <v>125</v>
      </c>
      <c r="F60" s="8"/>
      <c r="G60" s="8" t="s">
        <v>126</v>
      </c>
      <c r="H60" s="8"/>
      <c r="I60" s="8" t="s">
        <v>51</v>
      </c>
      <c r="J60" s="8">
        <v>1</v>
      </c>
      <c r="K60" s="8">
        <v>5</v>
      </c>
      <c r="L60" s="8" t="s">
        <v>79</v>
      </c>
      <c r="M60" s="8">
        <f t="shared" si="0"/>
        <v>5</v>
      </c>
      <c r="N60" s="8" t="s">
        <v>53</v>
      </c>
      <c r="O60" s="8">
        <v>10</v>
      </c>
      <c r="P60" s="8">
        <v>5</v>
      </c>
      <c r="Q60" s="8">
        <v>5</v>
      </c>
      <c r="R60" s="8">
        <f t="shared" si="1"/>
        <v>67.5</v>
      </c>
      <c r="S60" s="8">
        <f t="shared" si="2"/>
        <v>36.25</v>
      </c>
      <c r="T60" s="25" t="str">
        <f t="shared" si="3"/>
        <v>BAJO</v>
      </c>
      <c r="U60" s="12" t="s">
        <v>161</v>
      </c>
      <c r="V60" s="38">
        <v>46214</v>
      </c>
      <c r="W60" s="20" t="s">
        <v>162</v>
      </c>
    </row>
    <row r="61" spans="1:23" s="1" customFormat="1" ht="48.75" customHeight="1">
      <c r="A61" s="14" t="s">
        <v>83</v>
      </c>
      <c r="B61" s="14" t="s">
        <v>163</v>
      </c>
      <c r="C61" s="14" t="s">
        <v>46</v>
      </c>
      <c r="D61" s="14" t="s">
        <v>47</v>
      </c>
      <c r="E61" s="8" t="s">
        <v>125</v>
      </c>
      <c r="F61" s="8"/>
      <c r="G61" s="8" t="s">
        <v>126</v>
      </c>
      <c r="H61" s="8"/>
      <c r="I61" s="8" t="s">
        <v>51</v>
      </c>
      <c r="J61" s="8">
        <v>1</v>
      </c>
      <c r="K61" s="8">
        <v>5</v>
      </c>
      <c r="L61" s="8" t="s">
        <v>79</v>
      </c>
      <c r="M61" s="8">
        <f t="shared" si="0"/>
        <v>5</v>
      </c>
      <c r="N61" s="8" t="s">
        <v>63</v>
      </c>
      <c r="O61" s="8">
        <v>10</v>
      </c>
      <c r="P61" s="8">
        <v>1</v>
      </c>
      <c r="Q61" s="8">
        <v>10</v>
      </c>
      <c r="R61" s="8">
        <f t="shared" si="1"/>
        <v>68.5</v>
      </c>
      <c r="S61" s="8">
        <f t="shared" si="2"/>
        <v>36.75</v>
      </c>
      <c r="T61" s="25" t="str">
        <f t="shared" si="3"/>
        <v>BAJO</v>
      </c>
      <c r="U61" s="12" t="s">
        <v>164</v>
      </c>
      <c r="V61" s="38">
        <v>46214</v>
      </c>
      <c r="W61" s="20" t="s">
        <v>165</v>
      </c>
    </row>
    <row r="62" spans="1:23" s="1" customFormat="1" ht="48.75" customHeight="1">
      <c r="A62" s="14" t="s">
        <v>44</v>
      </c>
      <c r="B62" s="14" t="s">
        <v>166</v>
      </c>
      <c r="C62" s="14" t="s">
        <v>46</v>
      </c>
      <c r="D62" s="14" t="s">
        <v>47</v>
      </c>
      <c r="E62" s="8" t="s">
        <v>167</v>
      </c>
      <c r="F62" s="8"/>
      <c r="G62" s="8" t="s">
        <v>49</v>
      </c>
      <c r="H62" s="8" t="s">
        <v>168</v>
      </c>
      <c r="I62" s="8" t="s">
        <v>61</v>
      </c>
      <c r="J62" s="8">
        <v>10</v>
      </c>
      <c r="K62" s="8">
        <v>5</v>
      </c>
      <c r="L62" s="8" t="s">
        <v>169</v>
      </c>
      <c r="M62" s="8">
        <f t="shared" si="0"/>
        <v>50</v>
      </c>
      <c r="N62" s="8" t="s">
        <v>63</v>
      </c>
      <c r="O62" s="8">
        <v>5</v>
      </c>
      <c r="P62" s="8">
        <v>5</v>
      </c>
      <c r="Q62" s="8">
        <v>1</v>
      </c>
      <c r="R62" s="8">
        <f t="shared" si="1"/>
        <v>38</v>
      </c>
      <c r="S62" s="8">
        <f t="shared" si="2"/>
        <v>44</v>
      </c>
      <c r="T62" s="25" t="str">
        <f t="shared" si="3"/>
        <v>BAJO</v>
      </c>
      <c r="U62" s="12" t="s">
        <v>170</v>
      </c>
      <c r="V62" s="38">
        <v>46214</v>
      </c>
      <c r="W62" s="20" t="s">
        <v>171</v>
      </c>
    </row>
    <row r="63" spans="1:23" s="1" customFormat="1" ht="48.75" customHeight="1">
      <c r="A63" s="14" t="s">
        <v>44</v>
      </c>
      <c r="B63" s="14" t="s">
        <v>172</v>
      </c>
      <c r="C63" s="14" t="s">
        <v>46</v>
      </c>
      <c r="D63" s="14" t="s">
        <v>47</v>
      </c>
      <c r="E63" s="8" t="s">
        <v>131</v>
      </c>
      <c r="F63" s="8"/>
      <c r="G63" s="8" t="s">
        <v>49</v>
      </c>
      <c r="H63" s="8" t="s">
        <v>168</v>
      </c>
      <c r="I63" s="8" t="s">
        <v>61</v>
      </c>
      <c r="J63" s="8">
        <v>10</v>
      </c>
      <c r="K63" s="8">
        <v>5</v>
      </c>
      <c r="L63" s="8" t="s">
        <v>173</v>
      </c>
      <c r="M63" s="8">
        <f t="shared" si="0"/>
        <v>50</v>
      </c>
      <c r="N63" s="8" t="s">
        <v>63</v>
      </c>
      <c r="O63" s="8">
        <v>5</v>
      </c>
      <c r="P63" s="8">
        <v>5</v>
      </c>
      <c r="Q63" s="8">
        <v>5</v>
      </c>
      <c r="R63" s="8">
        <f t="shared" si="1"/>
        <v>50</v>
      </c>
      <c r="S63" s="8">
        <f t="shared" si="2"/>
        <v>50</v>
      </c>
      <c r="T63" s="25" t="str">
        <f t="shared" si="3"/>
        <v>MEDIO</v>
      </c>
      <c r="U63" s="12" t="s">
        <v>174</v>
      </c>
      <c r="V63" s="38">
        <v>46214</v>
      </c>
      <c r="W63" s="20" t="s">
        <v>175</v>
      </c>
    </row>
    <row r="64" spans="1:23" s="1" customFormat="1" ht="66.599999999999994" customHeight="1">
      <c r="A64" s="14" t="s">
        <v>44</v>
      </c>
      <c r="B64" s="14" t="s">
        <v>176</v>
      </c>
      <c r="C64" s="14" t="s">
        <v>46</v>
      </c>
      <c r="D64" s="14" t="s">
        <v>47</v>
      </c>
      <c r="E64" s="39" t="s">
        <v>177</v>
      </c>
      <c r="F64" s="8"/>
      <c r="G64" s="8" t="s">
        <v>96</v>
      </c>
      <c r="H64" s="8"/>
      <c r="I64" s="8" t="s">
        <v>61</v>
      </c>
      <c r="J64" s="8">
        <v>1</v>
      </c>
      <c r="K64" s="8">
        <v>5</v>
      </c>
      <c r="L64" s="8" t="s">
        <v>79</v>
      </c>
      <c r="M64" s="8">
        <f t="shared" si="0"/>
        <v>5</v>
      </c>
      <c r="N64" s="8" t="s">
        <v>63</v>
      </c>
      <c r="O64" s="8">
        <v>5</v>
      </c>
      <c r="P64" s="8">
        <v>10</v>
      </c>
      <c r="Q64" s="8">
        <v>10</v>
      </c>
      <c r="R64" s="8">
        <f t="shared" si="1"/>
        <v>82.5</v>
      </c>
      <c r="S64" s="8">
        <f t="shared" si="2"/>
        <v>43.75</v>
      </c>
      <c r="T64" s="25" t="str">
        <f t="shared" si="3"/>
        <v>BAJO</v>
      </c>
      <c r="U64" s="12" t="s">
        <v>178</v>
      </c>
      <c r="V64" s="38">
        <v>46214</v>
      </c>
      <c r="W64" s="20" t="s">
        <v>171</v>
      </c>
    </row>
    <row r="65" spans="1:23" s="1" customFormat="1" ht="48.75" customHeight="1">
      <c r="A65" s="14" t="s">
        <v>44</v>
      </c>
      <c r="B65" s="14" t="s">
        <v>179</v>
      </c>
      <c r="C65" s="14" t="s">
        <v>46</v>
      </c>
      <c r="D65" s="14" t="s">
        <v>94</v>
      </c>
      <c r="E65" s="8" t="s">
        <v>180</v>
      </c>
      <c r="F65" s="8"/>
      <c r="G65" s="8" t="s">
        <v>49</v>
      </c>
      <c r="H65" s="8" t="s">
        <v>168</v>
      </c>
      <c r="I65" s="8" t="s">
        <v>61</v>
      </c>
      <c r="J65" s="8">
        <v>10</v>
      </c>
      <c r="K65" s="8">
        <v>5</v>
      </c>
      <c r="L65" s="8" t="s">
        <v>181</v>
      </c>
      <c r="M65" s="8">
        <f t="shared" si="0"/>
        <v>50</v>
      </c>
      <c r="N65" s="8" t="s">
        <v>63</v>
      </c>
      <c r="O65" s="8">
        <v>5</v>
      </c>
      <c r="P65" s="8">
        <v>10</v>
      </c>
      <c r="Q65" s="8">
        <v>5</v>
      </c>
      <c r="R65" s="8">
        <f t="shared" si="1"/>
        <v>67.5</v>
      </c>
      <c r="S65" s="8">
        <f t="shared" si="2"/>
        <v>58.75</v>
      </c>
      <c r="T65" s="25" t="str">
        <f t="shared" si="3"/>
        <v>MEDIO</v>
      </c>
      <c r="U65" s="12" t="s">
        <v>182</v>
      </c>
      <c r="V65" s="38">
        <v>46214</v>
      </c>
      <c r="W65" s="20" t="s">
        <v>171</v>
      </c>
    </row>
    <row r="66" spans="1:23" s="1" customFormat="1" ht="48.75" customHeight="1">
      <c r="A66" s="14" t="s">
        <v>44</v>
      </c>
      <c r="B66" s="14" t="s">
        <v>179</v>
      </c>
      <c r="C66" s="14" t="s">
        <v>46</v>
      </c>
      <c r="D66" s="14" t="s">
        <v>94</v>
      </c>
      <c r="E66" s="8" t="s">
        <v>180</v>
      </c>
      <c r="F66" s="8"/>
      <c r="G66" s="8" t="s">
        <v>60</v>
      </c>
      <c r="H66" s="8"/>
      <c r="I66" s="8" t="s">
        <v>61</v>
      </c>
      <c r="J66" s="8">
        <v>10</v>
      </c>
      <c r="K66" s="8">
        <v>5</v>
      </c>
      <c r="L66" s="8" t="s">
        <v>181</v>
      </c>
      <c r="M66" s="8">
        <f t="shared" si="0"/>
        <v>50</v>
      </c>
      <c r="N66" s="8" t="s">
        <v>63</v>
      </c>
      <c r="O66" s="8">
        <v>5</v>
      </c>
      <c r="P66" s="8">
        <v>10</v>
      </c>
      <c r="Q66" s="8">
        <v>5</v>
      </c>
      <c r="R66" s="8">
        <f t="shared" si="1"/>
        <v>67.5</v>
      </c>
      <c r="S66" s="8">
        <f t="shared" si="2"/>
        <v>58.75</v>
      </c>
      <c r="T66" s="25" t="str">
        <f t="shared" si="3"/>
        <v>MEDIO</v>
      </c>
      <c r="U66" s="12" t="s">
        <v>182</v>
      </c>
      <c r="V66" s="38">
        <v>46214</v>
      </c>
      <c r="W66" s="20" t="s">
        <v>171</v>
      </c>
    </row>
    <row r="67" spans="1:23" s="1" customFormat="1" ht="78.75" customHeight="1">
      <c r="A67" s="14" t="s">
        <v>44</v>
      </c>
      <c r="B67" s="14" t="s">
        <v>183</v>
      </c>
      <c r="C67" s="14" t="s">
        <v>46</v>
      </c>
      <c r="D67" s="14" t="s">
        <v>47</v>
      </c>
      <c r="E67" s="8" t="s">
        <v>184</v>
      </c>
      <c r="F67" s="8"/>
      <c r="G67" s="8" t="s">
        <v>96</v>
      </c>
      <c r="H67" s="8"/>
      <c r="I67" s="8" t="s">
        <v>61</v>
      </c>
      <c r="J67" s="8">
        <v>10</v>
      </c>
      <c r="K67" s="8">
        <v>5</v>
      </c>
      <c r="L67" s="8" t="s">
        <v>185</v>
      </c>
      <c r="M67" s="8">
        <f t="shared" si="0"/>
        <v>50</v>
      </c>
      <c r="N67" s="8" t="s">
        <v>63</v>
      </c>
      <c r="O67" s="8">
        <v>10</v>
      </c>
      <c r="P67" s="8">
        <v>10</v>
      </c>
      <c r="Q67" s="8">
        <v>5</v>
      </c>
      <c r="R67" s="8">
        <f t="shared" si="1"/>
        <v>85</v>
      </c>
      <c r="S67" s="8">
        <f t="shared" si="2"/>
        <v>67.5</v>
      </c>
      <c r="T67" s="25" t="str">
        <f t="shared" si="3"/>
        <v>SIGNIFICATIVO ALTO-BAJO</v>
      </c>
      <c r="U67" s="12" t="s">
        <v>186</v>
      </c>
      <c r="V67" s="38">
        <v>46214</v>
      </c>
      <c r="W67" s="12" t="s">
        <v>55</v>
      </c>
    </row>
    <row r="68" spans="1:23" s="1" customFormat="1" ht="78.75" customHeight="1">
      <c r="A68" s="14" t="s">
        <v>83</v>
      </c>
      <c r="B68" s="14" t="s">
        <v>187</v>
      </c>
      <c r="C68" s="14" t="s">
        <v>101</v>
      </c>
      <c r="D68" s="14" t="s">
        <v>47</v>
      </c>
      <c r="E68" s="8" t="s">
        <v>188</v>
      </c>
      <c r="F68" s="8"/>
      <c r="G68" s="8" t="s">
        <v>96</v>
      </c>
      <c r="H68" s="8"/>
      <c r="I68" s="8" t="s">
        <v>61</v>
      </c>
      <c r="J68" s="8">
        <v>1</v>
      </c>
      <c r="K68" s="8">
        <v>1</v>
      </c>
      <c r="L68" s="8" t="s">
        <v>79</v>
      </c>
      <c r="M68" s="8">
        <f>J68*K68</f>
        <v>1</v>
      </c>
      <c r="N68" s="8" t="s">
        <v>63</v>
      </c>
      <c r="O68" s="8">
        <v>5</v>
      </c>
      <c r="P68" s="8">
        <v>10</v>
      </c>
      <c r="Q68" s="8">
        <v>10</v>
      </c>
      <c r="R68" s="8">
        <f t="shared" si="1"/>
        <v>82.5</v>
      </c>
      <c r="S68" s="8">
        <f t="shared" ref="S68" si="7">(M68*0.5)+(R68*0.5)</f>
        <v>41.75</v>
      </c>
      <c r="T68" s="25" t="str">
        <f t="shared" ref="T68" si="8">IF(S68&lt;31,"NO SIGNIFICATIVO",IF(S68&lt;45,"BAJO",IF(S68&lt;65,"MEDIO",IF(S68&lt;85,"SIGNIFICATIVO ALTO-BAJO","SIGNIFICATIVO ALTO-ALTO"))))</f>
        <v>BAJO</v>
      </c>
      <c r="U68" s="12" t="s">
        <v>189</v>
      </c>
      <c r="V68" s="38">
        <v>46214</v>
      </c>
      <c r="W68" s="12" t="s">
        <v>190</v>
      </c>
    </row>
    <row r="69" spans="1:23" ht="15.75" customHeight="1"/>
    <row r="70" spans="1:23" ht="15.75" customHeight="1">
      <c r="T70" s="11"/>
      <c r="U70" s="9"/>
      <c r="V70" s="9"/>
      <c r="W70" s="9"/>
    </row>
    <row r="71" spans="1:23" ht="15.75" customHeight="1">
      <c r="T71" s="11"/>
    </row>
    <row r="72" spans="1:23" ht="15.75" customHeight="1">
      <c r="T72" s="11"/>
    </row>
    <row r="73" spans="1:23" ht="15.75" customHeight="1"/>
    <row r="74" spans="1:23" ht="15.75" customHeight="1"/>
    <row r="75" spans="1:23" ht="15.75" customHeight="1"/>
    <row r="76" spans="1:23" ht="15.75" customHeight="1"/>
    <row r="451" spans="1:7" ht="15">
      <c r="A451" s="17" t="s">
        <v>77</v>
      </c>
      <c r="B451" s="17" t="s">
        <v>74</v>
      </c>
      <c r="C451" s="17" t="s">
        <v>191</v>
      </c>
      <c r="D451" s="21" t="s">
        <v>192</v>
      </c>
      <c r="E451" s="23" t="s">
        <v>193</v>
      </c>
      <c r="G451" s="43" t="s">
        <v>44</v>
      </c>
    </row>
    <row r="452" spans="1:7" ht="15">
      <c r="A452" s="17" t="s">
        <v>59</v>
      </c>
      <c r="B452" s="17" t="s">
        <v>78</v>
      </c>
      <c r="C452" s="17" t="s">
        <v>194</v>
      </c>
      <c r="D452" s="21" t="s">
        <v>195</v>
      </c>
      <c r="E452" s="23" t="s">
        <v>196</v>
      </c>
      <c r="G452" s="43" t="s">
        <v>197</v>
      </c>
    </row>
    <row r="453" spans="1:7" ht="15">
      <c r="A453" s="17" t="s">
        <v>198</v>
      </c>
      <c r="B453" s="17" t="s">
        <v>126</v>
      </c>
      <c r="C453" s="17" t="s">
        <v>199</v>
      </c>
      <c r="D453" s="21" t="s">
        <v>200</v>
      </c>
      <c r="E453" s="23" t="s">
        <v>201</v>
      </c>
      <c r="G453" s="43" t="s">
        <v>202</v>
      </c>
    </row>
    <row r="454" spans="1:7" ht="15">
      <c r="A454" s="17" t="s">
        <v>102</v>
      </c>
      <c r="B454" s="17" t="s">
        <v>70</v>
      </c>
      <c r="C454" s="17" t="s">
        <v>203</v>
      </c>
      <c r="D454" s="21" t="s">
        <v>204</v>
      </c>
      <c r="E454" s="23" t="s">
        <v>205</v>
      </c>
      <c r="G454" s="43" t="s">
        <v>92</v>
      </c>
    </row>
    <row r="455" spans="1:7" ht="15">
      <c r="A455" s="17" t="s">
        <v>111</v>
      </c>
      <c r="B455" s="2" t="s">
        <v>206</v>
      </c>
      <c r="C455" s="17" t="s">
        <v>207</v>
      </c>
      <c r="D455" s="21" t="s">
        <v>208</v>
      </c>
      <c r="E455" s="23" t="s">
        <v>209</v>
      </c>
      <c r="G455" s="43" t="s">
        <v>210</v>
      </c>
    </row>
    <row r="456" spans="1:7" ht="14.25">
      <c r="A456" s="17" t="s">
        <v>95</v>
      </c>
      <c r="B456" s="2" t="s">
        <v>211</v>
      </c>
      <c r="E456" s="23" t="s">
        <v>212</v>
      </c>
      <c r="G456" s="43" t="s">
        <v>213</v>
      </c>
    </row>
    <row r="457" spans="1:7" ht="14.25">
      <c r="A457" s="17" t="s">
        <v>125</v>
      </c>
      <c r="B457" s="17" t="s">
        <v>96</v>
      </c>
      <c r="E457" s="23" t="s">
        <v>214</v>
      </c>
      <c r="G457" s="43" t="s">
        <v>215</v>
      </c>
    </row>
    <row r="458" spans="1:7" ht="14.25">
      <c r="A458" s="17" t="s">
        <v>69</v>
      </c>
      <c r="B458" s="17" t="s">
        <v>216</v>
      </c>
      <c r="E458" s="23" t="s">
        <v>217</v>
      </c>
      <c r="G458" s="43" t="s">
        <v>218</v>
      </c>
    </row>
    <row r="459" spans="1:7" ht="14.25">
      <c r="A459" s="17" t="s">
        <v>48</v>
      </c>
      <c r="B459" s="17" t="s">
        <v>219</v>
      </c>
      <c r="E459" s="23" t="s">
        <v>220</v>
      </c>
      <c r="G459" s="43" t="s">
        <v>221</v>
      </c>
    </row>
    <row r="460" spans="1:7" ht="25.5">
      <c r="A460" s="17" t="s">
        <v>137</v>
      </c>
      <c r="B460" s="2" t="s">
        <v>60</v>
      </c>
      <c r="E460" s="23" t="s">
        <v>222</v>
      </c>
      <c r="G460" s="43" t="s">
        <v>223</v>
      </c>
    </row>
    <row r="461" spans="1:7" ht="14.25">
      <c r="A461" s="17" t="s">
        <v>224</v>
      </c>
      <c r="B461" s="2" t="s">
        <v>49</v>
      </c>
      <c r="E461" s="23" t="s">
        <v>225</v>
      </c>
      <c r="G461" s="43" t="s">
        <v>226</v>
      </c>
    </row>
    <row r="462" spans="1:7" ht="14.25">
      <c r="A462" s="17" t="s">
        <v>73</v>
      </c>
      <c r="B462" s="2" t="s">
        <v>227</v>
      </c>
      <c r="E462" s="23" t="s">
        <v>228</v>
      </c>
      <c r="G462" s="43" t="s">
        <v>229</v>
      </c>
    </row>
    <row r="463" spans="1:7" ht="14.25">
      <c r="A463" s="17" t="s">
        <v>142</v>
      </c>
      <c r="E463" s="23" t="s">
        <v>230</v>
      </c>
      <c r="G463" s="43" t="s">
        <v>231</v>
      </c>
    </row>
    <row r="464" spans="1:7" ht="14.25">
      <c r="A464" s="17" t="s">
        <v>232</v>
      </c>
      <c r="E464" s="23" t="s">
        <v>233</v>
      </c>
      <c r="G464" s="43" t="s">
        <v>83</v>
      </c>
    </row>
    <row r="465" spans="1:7" ht="14.25">
      <c r="A465" s="17" t="s">
        <v>167</v>
      </c>
      <c r="E465" s="23" t="s">
        <v>234</v>
      </c>
      <c r="G465" s="43" t="s">
        <v>235</v>
      </c>
    </row>
    <row r="466" spans="1:7" ht="14.25">
      <c r="A466" s="17" t="s">
        <v>184</v>
      </c>
      <c r="E466" s="23" t="s">
        <v>236</v>
      </c>
      <c r="G466" s="43" t="s">
        <v>140</v>
      </c>
    </row>
    <row r="467" spans="1:7" ht="14.25">
      <c r="A467" s="17" t="s">
        <v>188</v>
      </c>
      <c r="E467" s="23" t="s">
        <v>237</v>
      </c>
      <c r="G467" s="43" t="s">
        <v>145</v>
      </c>
    </row>
    <row r="468" spans="1:7" ht="14.25">
      <c r="A468" s="17" t="s">
        <v>131</v>
      </c>
      <c r="E468" s="23" t="s">
        <v>238</v>
      </c>
      <c r="G468" s="43" t="s">
        <v>239</v>
      </c>
    </row>
    <row r="469" spans="1:7" ht="14.25">
      <c r="A469" s="17" t="s">
        <v>180</v>
      </c>
      <c r="E469" s="23" t="s">
        <v>240</v>
      </c>
      <c r="G469" s="43" t="s">
        <v>241</v>
      </c>
    </row>
    <row r="470" spans="1:7" ht="14.25">
      <c r="A470" s="17" t="s">
        <v>177</v>
      </c>
      <c r="E470" s="23" t="s">
        <v>242</v>
      </c>
      <c r="G470" s="43" t="s">
        <v>243</v>
      </c>
    </row>
    <row r="471" spans="1:7" ht="14.25">
      <c r="A471" s="17" t="s">
        <v>244</v>
      </c>
      <c r="E471" s="23" t="s">
        <v>245</v>
      </c>
    </row>
    <row r="472" spans="1:7" ht="14.25">
      <c r="A472" s="17" t="s">
        <v>246</v>
      </c>
      <c r="E472" s="23" t="s">
        <v>247</v>
      </c>
    </row>
    <row r="473" spans="1:7" ht="14.25">
      <c r="E473" s="23" t="s">
        <v>248</v>
      </c>
    </row>
    <row r="474" spans="1:7" ht="14.25">
      <c r="E474" s="23" t="s">
        <v>249</v>
      </c>
    </row>
    <row r="475" spans="1:7" ht="14.25">
      <c r="E475" s="23" t="s">
        <v>250</v>
      </c>
    </row>
  </sheetData>
  <autoFilter ref="A16:W68"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autoFilter>
  <mergeCells count="47">
    <mergeCell ref="V3:W3"/>
    <mergeCell ref="V2:W2"/>
    <mergeCell ref="L18:L19"/>
    <mergeCell ref="M18:M19"/>
    <mergeCell ref="E18:E19"/>
    <mergeCell ref="H8:J8"/>
    <mergeCell ref="H9:J9"/>
    <mergeCell ref="U16:U18"/>
    <mergeCell ref="O18:O19"/>
    <mergeCell ref="P18:P19"/>
    <mergeCell ref="Q18:Q19"/>
    <mergeCell ref="R18:R19"/>
    <mergeCell ref="J18:J19"/>
    <mergeCell ref="K18:K19"/>
    <mergeCell ref="H11:J11"/>
    <mergeCell ref="H12:J12"/>
    <mergeCell ref="A2:B4"/>
    <mergeCell ref="C2:U4"/>
    <mergeCell ref="N18:N19"/>
    <mergeCell ref="T18:T19"/>
    <mergeCell ref="M8:U8"/>
    <mergeCell ref="H7:U7"/>
    <mergeCell ref="M12:U12"/>
    <mergeCell ref="M9:U9"/>
    <mergeCell ref="M10:U10"/>
    <mergeCell ref="M11:U11"/>
    <mergeCell ref="K8:L8"/>
    <mergeCell ref="K9:L9"/>
    <mergeCell ref="K10:L10"/>
    <mergeCell ref="K11:L11"/>
    <mergeCell ref="K12:L12"/>
    <mergeCell ref="H10:J10"/>
    <mergeCell ref="A16:I16"/>
    <mergeCell ref="W16:W19"/>
    <mergeCell ref="V16:V19"/>
    <mergeCell ref="J16:T16"/>
    <mergeCell ref="A17:D17"/>
    <mergeCell ref="G17:I17"/>
    <mergeCell ref="J17:M17"/>
    <mergeCell ref="G18:G19"/>
    <mergeCell ref="I18:I19"/>
    <mergeCell ref="A18:A19"/>
    <mergeCell ref="B18:B19"/>
    <mergeCell ref="E17:F17"/>
    <mergeCell ref="S18:S19"/>
    <mergeCell ref="N17:R17"/>
    <mergeCell ref="S17:T17"/>
  </mergeCells>
  <phoneticPr fontId="26" type="noConversion"/>
  <conditionalFormatting sqref="K20:K68">
    <cfRule type="containsText" dxfId="7" priority="1" operator="containsText" text="BAJO">
      <formula>NOT(ISERROR(SEARCH("BAJO",K20)))</formula>
    </cfRule>
  </conditionalFormatting>
  <conditionalFormatting sqref="T20:T68">
    <cfRule type="containsText" dxfId="6" priority="2" operator="containsText" text="SIGNIFICATIVO ALTO-BAJO">
      <formula>NOT(ISERROR(SEARCH("SIGNIFICATIVO ALTO-BAJO",T20)))</formula>
    </cfRule>
    <cfRule type="containsText" dxfId="5" priority="20" operator="containsText" text="NO SIGNIFICATIVO">
      <formula>NOT(ISERROR(SEARCH("NO SIGNIFICATIVO",T20)))</formula>
    </cfRule>
    <cfRule type="containsText" dxfId="4" priority="21" operator="containsText" text="BAJO">
      <formula>NOT(ISERROR(SEARCH("BAJO",T20)))</formula>
    </cfRule>
    <cfRule type="containsText" dxfId="3" priority="22" operator="containsText" text="MEDIO">
      <formula>NOT(ISERROR(SEARCH("MEDIO",T20)))</formula>
    </cfRule>
    <cfRule type="containsText" dxfId="2" priority="23" operator="containsText" text="ALTO">
      <formula>NOT(ISERROR(SEARCH("ALTO",T20)))</formula>
    </cfRule>
    <cfRule type="colorScale" priority="24">
      <colorScale>
        <cfvo type="min"/>
        <cfvo type="max"/>
        <color rgb="FFFF7128"/>
        <color rgb="FFFF0000"/>
      </colorScale>
    </cfRule>
    <cfRule type="containsText" dxfId="1" priority="25" operator="containsText" text="NO SIGNIFICATIVO">
      <formula>NOT(ISERROR(SEARCH("NO SIGNIFICATIVO",T20)))</formula>
    </cfRule>
    <cfRule type="containsText" dxfId="0" priority="26" stopIfTrue="1" operator="containsText" text="SIGNIFICATIVO">
      <formula>NOT(ISERROR(SEARCH("SIGNIFICATIVO",T20)))</formula>
    </cfRule>
  </conditionalFormatting>
  <dataValidations count="9">
    <dataValidation type="list" allowBlank="1" showInputMessage="1" showErrorMessage="1" sqref="E20:E32 E52:E54 E34:E39 E41:E50 E56:E68" xr:uid="{00000000-0002-0000-0000-000002000000}">
      <formula1>$A$451:$A$472</formula1>
    </dataValidation>
    <dataValidation type="list" allowBlank="1" showInputMessage="1" showErrorMessage="1" sqref="C20:C68" xr:uid="{00000000-0002-0000-0000-000000000000}">
      <formula1>"Normal, Anormal, Emergencia"</formula1>
    </dataValidation>
    <dataValidation type="list" allowBlank="1" showInputMessage="1" showErrorMessage="1" sqref="D20:D68" xr:uid="{00000000-0002-0000-0000-000001000000}">
      <formula1>"Extracción, Transformación, Transporte y Distribución, Utilización, Reciclaje/Reutilización, Disposición Final"</formula1>
    </dataValidation>
    <dataValidation type="list" allowBlank="1" showInputMessage="1" showErrorMessage="1" sqref="I20:I68" xr:uid="{00000000-0002-0000-0000-000003000000}">
      <formula1>"Positivo (+), Negativo (-)"</formula1>
    </dataValidation>
    <dataValidation type="list" allowBlank="1" showInputMessage="1" showErrorMessage="1" sqref="G20:G68" xr:uid="{00000000-0002-0000-0000-000004000000}">
      <formula1>$B$451:$B$461</formula1>
    </dataValidation>
    <dataValidation type="list" allowBlank="1" showInputMessage="1" showErrorMessage="1" sqref="J20:J68" xr:uid="{00000000-0002-0000-0000-000005000000}">
      <formula1>"1,10"</formula1>
    </dataValidation>
    <dataValidation type="list" allowBlank="1" showInputMessage="1" showErrorMessage="1" sqref="O20:Q68 J20:K68" xr:uid="{00000000-0002-0000-0000-000006000000}">
      <formula1>"1,5,10"</formula1>
    </dataValidation>
    <dataValidation type="list" allowBlank="1" showInputMessage="1" showErrorMessage="1" sqref="N20:N68" xr:uid="{00000000-0002-0000-0000-000007000000}">
      <formula1>"D,I"</formula1>
    </dataValidation>
    <dataValidation type="list" allowBlank="1" showInputMessage="1" showErrorMessage="1" sqref="A20:A68" xr:uid="{00000000-0002-0000-0000-000008000000}">
      <formula1>$G$451:$G$470</formula1>
    </dataValidation>
  </dataValidations>
  <pageMargins left="0.7" right="0.7" top="0.75" bottom="0.75" header="0.3" footer="0.3"/>
  <pageSetup scale="25" fitToHeight="0" orientation="landscape" r:id="rId1"/>
  <rowBreaks count="1" manualBreakCount="1">
    <brk id="47" max="1638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10"/>
  <sheetViews>
    <sheetView showGridLines="0" view="pageBreakPreview" zoomScale="90" zoomScaleNormal="100" zoomScaleSheetLayoutView="90" workbookViewId="0">
      <selection activeCell="B5" sqref="B5:C5"/>
    </sheetView>
  </sheetViews>
  <sheetFormatPr defaultColWidth="11.42578125" defaultRowHeight="15"/>
  <cols>
    <col min="1" max="1" width="3.7109375" customWidth="1"/>
    <col min="2" max="3" width="31.85546875" style="4" customWidth="1"/>
    <col min="4" max="4" width="3.42578125" customWidth="1"/>
    <col min="5" max="6" width="40.42578125" customWidth="1"/>
  </cols>
  <sheetData>
    <row r="2" spans="2:6">
      <c r="E2" s="100" t="s">
        <v>251</v>
      </c>
      <c r="F2" s="100"/>
    </row>
    <row r="3" spans="2:6">
      <c r="E3" s="5" t="s">
        <v>38</v>
      </c>
      <c r="F3" s="5" t="s">
        <v>252</v>
      </c>
    </row>
    <row r="4" spans="2:6" ht="92.25" customHeight="1">
      <c r="B4" s="101" t="s">
        <v>253</v>
      </c>
      <c r="C4" s="101"/>
      <c r="E4" s="26" t="s">
        <v>254</v>
      </c>
      <c r="F4" s="6" t="s">
        <v>255</v>
      </c>
    </row>
    <row r="5" spans="2:6" ht="155.25" customHeight="1">
      <c r="B5" s="102" t="s">
        <v>256</v>
      </c>
      <c r="C5" s="102"/>
      <c r="E5" s="27" t="s">
        <v>257</v>
      </c>
      <c r="F5" s="6" t="s">
        <v>258</v>
      </c>
    </row>
    <row r="6" spans="2:6" ht="110.25" customHeight="1">
      <c r="B6" s="102" t="s">
        <v>259</v>
      </c>
      <c r="C6" s="102"/>
      <c r="E6" s="28" t="s">
        <v>260</v>
      </c>
      <c r="F6" s="13" t="s">
        <v>261</v>
      </c>
    </row>
    <row r="7" spans="2:6" ht="110.25" customHeight="1">
      <c r="B7" s="30"/>
      <c r="C7" s="30"/>
      <c r="E7" s="31" t="s">
        <v>262</v>
      </c>
      <c r="F7" s="13" t="s">
        <v>263</v>
      </c>
    </row>
    <row r="8" spans="2:6" ht="142.5" customHeight="1">
      <c r="E8" s="29" t="s">
        <v>264</v>
      </c>
      <c r="F8" s="6" t="s">
        <v>265</v>
      </c>
    </row>
    <row r="9" spans="2:6">
      <c r="B9" s="16"/>
    </row>
    <row r="10" spans="2:6">
      <c r="B10" s="15"/>
    </row>
  </sheetData>
  <mergeCells count="4">
    <mergeCell ref="E2:F2"/>
    <mergeCell ref="B4:C4"/>
    <mergeCell ref="B5:C5"/>
    <mergeCell ref="B6:C6"/>
  </mergeCells>
  <pageMargins left="0.7" right="0.7" top="0.75" bottom="0.75" header="0.3" footer="0.3"/>
  <pageSetup scale="4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b7a45a9-dd8e-4add-a6d4-c3483b2ae140">
      <Terms xmlns="http://schemas.microsoft.com/office/infopath/2007/PartnerControls"/>
    </lcf76f155ced4ddcb4097134ff3c332f>
    <TaxCatchAll xmlns="df68b2c5-a545-4c46-b220-1001e54cad4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24EA65678D1FB4AA2278B7B51585556" ma:contentTypeVersion="14" ma:contentTypeDescription="Crear nuevo documento." ma:contentTypeScope="" ma:versionID="ab501ba2a88b0ce9268e941713cf067b">
  <xsd:schema xmlns:xsd="http://www.w3.org/2001/XMLSchema" xmlns:xs="http://www.w3.org/2001/XMLSchema" xmlns:p="http://schemas.microsoft.com/office/2006/metadata/properties" xmlns:ns2="df68b2c5-a545-4c46-b220-1001e54cad41" xmlns:ns3="db7a45a9-dd8e-4add-a6d4-c3483b2ae140" targetNamespace="http://schemas.microsoft.com/office/2006/metadata/properties" ma:root="true" ma:fieldsID="e1f88929c47e4d6f55e309a3b5394907" ns2:_="" ns3:_="">
    <xsd:import namespace="df68b2c5-a545-4c46-b220-1001e54cad41"/>
    <xsd:import namespace="db7a45a9-dd8e-4add-a6d4-c3483b2ae14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68b2c5-a545-4c46-b220-1001e54cad41"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bb586490-e935-4a07-9a73-e8827dea7583}" ma:internalName="TaxCatchAll" ma:showField="CatchAllData" ma:web="df68b2c5-a545-4c46-b220-1001e54cad4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b7a45a9-dd8e-4add-a6d4-c3483b2ae14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2231ce5-edc9-4cf3-bcdc-afedc95ebd16"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F88257-1E1F-42CB-BEE8-464A5C6B2025}"/>
</file>

<file path=customXml/itemProps2.xml><?xml version="1.0" encoding="utf-8"?>
<ds:datastoreItem xmlns:ds="http://schemas.openxmlformats.org/officeDocument/2006/customXml" ds:itemID="{04FD24C2-2717-4BE4-835E-4CA573822F87}"/>
</file>

<file path=customXml/itemProps3.xml><?xml version="1.0" encoding="utf-8"?>
<ds:datastoreItem xmlns:ds="http://schemas.openxmlformats.org/officeDocument/2006/customXml" ds:itemID="{54DA0D11-0BBE-4339-9C79-2BABF0D196F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PAULA LEON CAGUENAS</dc:creator>
  <cp:keywords/>
  <dc:description/>
  <cp:lastModifiedBy/>
  <cp:revision/>
  <dcterms:created xsi:type="dcterms:W3CDTF">2019-03-14T13:54:02Z</dcterms:created>
  <dcterms:modified xsi:type="dcterms:W3CDTF">2026-08-19T15:39:32Z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0x010100024EA65678D1FB4AA2278B7B51585556</vt:lpwstr>
  </property>
  <property fmtid="{D5CDD505-2E9C-101B-9397-08002B2CF9AE}" pid="3" name="MediaServiceImageTags">
    <vt:lpwstr/>
  </property>
</Properties>
</file>