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Z:\Administrativa\2-Plan Anual de Adquisiciones PAA\2020 PAE\SEGUIMIENTO\"/>
    </mc:Choice>
  </mc:AlternateContent>
  <xr:revisionPtr revIDLastSave="0" documentId="13_ncr:1_{79D40315-92CE-41C0-B639-B2EBF863CFCF}" xr6:coauthVersionLast="45" xr6:coauthVersionMax="45" xr10:uidLastSave="{00000000-0000-0000-0000-000000000000}"/>
  <bookViews>
    <workbookView xWindow="-120" yWindow="-120" windowWidth="29040" windowHeight="15840" xr2:uid="{00000000-000D-0000-FFFF-FFFF00000000}"/>
  </bookViews>
  <sheets>
    <sheet name="Informe Trim 1" sheetId="1" r:id="rId1"/>
  </sheets>
  <definedNames>
    <definedName name="_xlnm.Print_Area" localSheetId="0">'Informe Trim 1'!$A$1:$N$93</definedName>
    <definedName name="Print_Area" localSheetId="0">'Informe Trim 1'!$A$1:$N$93</definedName>
    <definedName name="_xlnm.Print_Titles" localSheetId="0">'Informe Trim 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9" i="1" l="1"/>
  <c r="F65" i="1"/>
  <c r="F63" i="1"/>
  <c r="K25" i="1" l="1"/>
  <c r="C25" i="1"/>
  <c r="L7" i="1"/>
  <c r="M16" i="1" l="1"/>
  <c r="M17" i="1" l="1"/>
  <c r="L20" i="1"/>
  <c r="J19" i="1"/>
  <c r="J18" i="1"/>
  <c r="J17" i="1"/>
  <c r="J16" i="1"/>
  <c r="D17" i="1"/>
  <c r="D18" i="1"/>
  <c r="D19" i="1"/>
  <c r="D16" i="1"/>
  <c r="I20" i="1"/>
  <c r="M20" i="1" l="1"/>
  <c r="M18" i="1"/>
  <c r="H20" i="1"/>
  <c r="N17" i="1" s="1"/>
  <c r="F20" i="1"/>
  <c r="C20" i="1"/>
  <c r="B20" i="1"/>
  <c r="E20" i="1" l="1"/>
  <c r="F25" i="1" s="1"/>
  <c r="N18" i="1"/>
  <c r="N20" i="1"/>
  <c r="N25" i="1" s="1"/>
  <c r="F71" i="1" s="1"/>
  <c r="E19" i="1"/>
  <c r="E17" i="1"/>
  <c r="E18" i="1"/>
  <c r="E16" i="1"/>
  <c r="M19" i="1"/>
  <c r="N19" i="1" s="1"/>
  <c r="N16" i="1"/>
  <c r="K16" i="1"/>
  <c r="K20" i="1"/>
  <c r="K19" i="1"/>
  <c r="K18" i="1"/>
  <c r="K17" i="1"/>
</calcChain>
</file>

<file path=xl/sharedStrings.xml><?xml version="1.0" encoding="utf-8"?>
<sst xmlns="http://schemas.openxmlformats.org/spreadsheetml/2006/main" count="119" uniqueCount="78">
  <si>
    <t>Trimestral</t>
  </si>
  <si>
    <t xml:space="preserve"> Fecha de Corte:</t>
  </si>
  <si>
    <t>SECRETARÍA GENERAL - SUBDIRECCIÓN ADMINISTRATIVA Y FINANCIERA</t>
  </si>
  <si>
    <t>AÑO</t>
  </si>
  <si>
    <t>TRIMESTRE</t>
  </si>
  <si>
    <t>I</t>
  </si>
  <si>
    <t>II</t>
  </si>
  <si>
    <t>III</t>
  </si>
  <si>
    <t>IV</t>
  </si>
  <si>
    <t>Trim.</t>
  </si>
  <si>
    <t>% Avance Acumulado</t>
  </si>
  <si>
    <t># Contratos Suscritos</t>
  </si>
  <si>
    <t># Adiciones a contratos</t>
  </si>
  <si>
    <t>($) Adiciones a contratos</t>
  </si>
  <si>
    <t>(Nota 1)</t>
  </si>
  <si>
    <t>Notas</t>
  </si>
  <si>
    <t>https://www.colombiacompra.gov.co/proveedores/beneficios-del-secop-ii-para-proveedores/consultas</t>
  </si>
  <si>
    <t>Fuentes:</t>
  </si>
  <si>
    <t>Grupo de Gestión Contractual</t>
  </si>
  <si>
    <t>Fecha Informe</t>
  </si>
  <si>
    <t># Contratos Programados</t>
  </si>
  <si>
    <t xml:space="preserve">Comprometido y en ejecución </t>
  </si>
  <si>
    <t>Recursos PAE</t>
  </si>
  <si>
    <t>A la fecha de corte, el Plan de Abastecimiento Estratégico (PAE) del Ministerio de Minas y Energía para el año en curso cuenta con un presupuesto ajustado para suplir las necesidades que demanda el cumplimiento de las metas institucionales, bajo los lineamientos del gobierno nacional.</t>
  </si>
  <si>
    <t>Total</t>
  </si>
  <si>
    <t>Cumplimiento % Trimestre</t>
  </si>
  <si>
    <t>GESTIÓN CONTRACTUAL PAE</t>
  </si>
  <si>
    <t>Acumulado Final %</t>
  </si>
  <si>
    <t>Cifras en millones $</t>
  </si>
  <si>
    <t>RECURSOS $</t>
  </si>
  <si>
    <t>Conclusiones.</t>
  </si>
  <si>
    <t>Evaluación</t>
  </si>
  <si>
    <t>Acción de Mejora</t>
  </si>
  <si>
    <t>No</t>
  </si>
  <si>
    <t>Mantener Planificación  y Procedimiento PAE</t>
  </si>
  <si>
    <t>Buena</t>
  </si>
  <si>
    <t>Si</t>
  </si>
  <si>
    <t>($) Acumulado
(2 + 5)</t>
  </si>
  <si>
    <t>Información del periodo. Análisis y Seguimiento.</t>
  </si>
  <si>
    <t>Indicador Cumplimiento (%)
y Satisfacción Cliente.</t>
  </si>
  <si>
    <t>MEDICIÓN</t>
  </si>
  <si>
    <t>CUMPLIMIENTO</t>
  </si>
  <si>
    <t>RECURSOS COMPROMETIDOS</t>
  </si>
  <si>
    <t>1. En cada trimestre se coloca el valor total de la vigencia del Plan de Abastecimiento Estratégico PAE. Se debe tener en cuenta que tanto los recursos asignados al PAE, como las programaciones para su ejecución, son susceptibles de actualizaciones durante su vigencia, a cambios y a ajustes por aplazamientos presupuestales o reprogramación de las necesidades de la entidad, y de acuerdo con las directrices del gobierno, por lo que pueden variar los resultados de los indicadores dados en porcentaje (%) en cada periodo.</t>
  </si>
  <si>
    <t>Recursos Presupuestados</t>
  </si>
  <si>
    <t>($) Acumulado (2 + 5)</t>
  </si>
  <si>
    <t>(Nota 2)</t>
  </si>
  <si>
    <t>Indicador de Recursos Comprometidos =</t>
  </si>
  <si>
    <t>Indicador de Cumplimiento =</t>
  </si>
  <si>
    <t>RECURSOS PAE ($)</t>
  </si>
  <si>
    <t>Menor a 70%</t>
  </si>
  <si>
    <t>Entre 81% y 90%</t>
  </si>
  <si>
    <t>Entre 71% y 80%</t>
  </si>
  <si>
    <t>Entre 91% y 99%</t>
  </si>
  <si>
    <t>Baja</t>
  </si>
  <si>
    <t>Alta</t>
  </si>
  <si>
    <t>Observaciones y Recomendaciones.</t>
  </si>
  <si>
    <t>2. Ver "Relación por meses de los procesos de contratación en ejecución" en https://www.minenergia.gov.co/en/contratos-en-curso (clic aquí)</t>
  </si>
  <si>
    <t>Por ello le invitamos a consultar sus actualizaciones en nuestro portal web y en el portal de Colombia Compra Eficiente, donde también podrá consultar los procesos de contratación:</t>
  </si>
  <si>
    <t>https://www.minenergia.gov.co/en/plan-de-compras, https://www.minenergia.gov.co/en/contratacion</t>
  </si>
  <si>
    <t>ANUALIDAD</t>
  </si>
  <si>
    <t>* Se evalúa al final del ciclo.</t>
  </si>
  <si>
    <t>Revisar y/o Reformular PAE</t>
  </si>
  <si>
    <t>PLAN DE ABASTECIMIENTO ESTRATÉGICO</t>
  </si>
  <si>
    <t>INFORME DE SEGUIMIENTO</t>
  </si>
  <si>
    <t>GESTIÓN DE CONTRATOS</t>
  </si>
  <si>
    <t>ACUMULADO: Para la ANUALIDAD total de ejecución sobre los recursos asignados de la vigencia 2019, lo que se encuentra dentro de los siguientes límites de gestión:</t>
  </si>
  <si>
    <t>TRIMESTRE I: Ejecución sobre los recursos asignados en el periodo, lo que se encuentra dentro de los siguientes límites de gestión:</t>
  </si>
  <si>
    <t>Excelente</t>
  </si>
  <si>
    <t>Regular</t>
  </si>
  <si>
    <t>Periodicidad:</t>
  </si>
  <si>
    <t>1. Sistema de Gestión de Recursos Físicos y Contratación Neón del MME.</t>
  </si>
  <si>
    <t>2. Excel PAE2020 v67 SECOP II del 30/06/2020, Grupo de Gestión Contractual.</t>
  </si>
  <si>
    <r>
      <t xml:space="preserve">Durante el segundo trimestre del año, se han comprometido recursos por valor de </t>
    </r>
    <r>
      <rPr>
        <sz val="11"/>
        <rFont val="Arial"/>
        <family val="2"/>
      </rPr>
      <t>$8.846</t>
    </r>
    <r>
      <rPr>
        <sz val="11"/>
        <color theme="1"/>
        <rFont val="Arial"/>
        <family val="2"/>
      </rPr>
      <t xml:space="preserve"> millones de pesos con la suscripción de 92 contratos.</t>
    </r>
  </si>
  <si>
    <r>
      <t xml:space="preserve">Hasta el segundo trimestre del año, se han comprometido recursos dentro de este plan con la suscripción de 419 contratos por valor </t>
    </r>
    <r>
      <rPr>
        <sz val="11"/>
        <rFont val="Arial"/>
        <family val="2"/>
      </rPr>
      <t xml:space="preserve">de $31.194 </t>
    </r>
    <r>
      <rPr>
        <sz val="11"/>
        <color theme="1"/>
        <rFont val="Arial"/>
        <family val="2"/>
      </rPr>
      <t>millones de pesos, lo que representa un avance del 22% de la ejecución de los recursos de los proyectos y retos asumidos por esta cartera.</t>
    </r>
  </si>
  <si>
    <t>De otra parte, se relaciona un ítem que corresponde al valor de las adiciones de contratos en la presente vigencia, que corresponde a aquellos de la vigencia y de anteriores vigencias, que por su condición permiten dar continuidad al servicio requerido por la entidad, dentro de los límites del marco legal de contratación pública. Este valor no representa un avance adicional significativo en los compromisos de este trimestre, manteniendo el 22% del valor de los compromisos para el trimestre y para el periodo en el acumulado.</t>
  </si>
  <si>
    <t>Es imperativo indicar que mediante el Decreto 417 del 17 de marzo de 2020, el Gobierno Nacional declara el Estado de Emergencia Económica, Social y Ecológica en todo el territorio nacional y por un término de 30 días calendario, con el fin de enfrentar la pandemia del coronavirus covid-19, por lo que la entidad se ve obligada a revisar y replantaear su Plan de Abastecimiento Estratégico, que si bien afectó la ejecución inicial planeada, es pertinente para el adecuado uso de los recursos públicos del Estado.
Mediante Decreto 637 del 6 de mayo de 2020, nuevamente el Gobierno Nacional, declara el Estado de Emergencia Económica, Social y Ecológica en todo el territorio nacional, con lo cual la entidad mantiene la revisión y ajuste de sus necesidades, con el fin de compromenter de mejor manera los recursos a ejecutar del PAE 2020.</t>
  </si>
  <si>
    <t xml:space="preserve">Con los datos del resultado del TRIMESTRE II, se debe revisar el Plan de Abastecimiento Estratégico y reformular con las áreas ejecutoras la programación del mismo, con el fin de que la gestión de su cumplimiento se materialice dentro de los términos programados.
El ACUMULADO para el TRIMESTRE II presenta una relativa gestión en cuanto a contratos celebrados, y los compromisos presupuestales aún son menores a los programados, pero debe tenerse en cuenta los ajustes necesarios que deba realizar la entidad dadas las declaratorias del Estado de Emergencia Económica, Social y Ecológica en todo el territorio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</si>
</sst>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 &quot;COP&quot;"/>
    <numFmt numFmtId="168" formatCode="#,##0.00\ \€"/>
    <numFmt numFmtId="169" formatCode="_-&quot;$&quot;* #,##0_-;\-&quot;$&quot;* #,##0_-;_-&quot;$&quot;* &quot;-&quot;??_-;_-@_-"/>
  </numFmts>
  <fonts count="19" x14ac:knownFonts="1">
    <font>
      <sz val="10"/>
      <color theme="1"/>
      <name val="Arial"/>
      <family val="2"/>
    </font>
    <font>
      <sz val="10"/>
      <color theme="1"/>
      <name val="Arial"/>
      <family val="2"/>
    </font>
    <font>
      <sz val="8"/>
      <color theme="1"/>
      <name val="Arial"/>
      <family val="2"/>
    </font>
    <font>
      <b/>
      <sz val="10"/>
      <color theme="1"/>
      <name val="Arial"/>
      <family val="2"/>
    </font>
    <font>
      <sz val="9"/>
      <color theme="1"/>
      <name val="Arial"/>
      <family val="2"/>
    </font>
    <font>
      <sz val="10"/>
      <color theme="1"/>
      <name val="Verdana"/>
      <family val="2"/>
    </font>
    <font>
      <b/>
      <sz val="10"/>
      <color theme="1"/>
      <name val="Verdana"/>
      <family val="2"/>
    </font>
    <font>
      <b/>
      <sz val="14"/>
      <color theme="1"/>
      <name val="Verdana"/>
      <family val="2"/>
    </font>
    <font>
      <sz val="10"/>
      <name val="Arial"/>
      <family val="2"/>
    </font>
    <font>
      <b/>
      <sz val="9"/>
      <color theme="1"/>
      <name val="Arial"/>
      <family val="2"/>
    </font>
    <font>
      <b/>
      <sz val="11"/>
      <color theme="1"/>
      <name val="Arial"/>
      <family val="2"/>
    </font>
    <font>
      <sz val="11"/>
      <color theme="1"/>
      <name val="Arial"/>
      <family val="2"/>
    </font>
    <font>
      <sz val="11"/>
      <color rgb="FFFF0000"/>
      <name val="Arial"/>
      <family val="2"/>
    </font>
    <font>
      <sz val="6"/>
      <color theme="1"/>
      <name val="Arial"/>
      <family val="2"/>
    </font>
    <font>
      <sz val="11"/>
      <name val="Arial"/>
      <family val="2"/>
    </font>
    <font>
      <i/>
      <sz val="8"/>
      <color theme="1"/>
      <name val="Arial"/>
      <family val="2"/>
    </font>
    <font>
      <i/>
      <sz val="9"/>
      <color theme="1"/>
      <name val="Arial"/>
      <family val="2"/>
    </font>
    <font>
      <b/>
      <sz val="8"/>
      <color theme="1"/>
      <name val="Arial"/>
      <family val="2"/>
    </font>
    <font>
      <u/>
      <sz val="10"/>
      <color theme="10"/>
      <name val="Arial"/>
      <family val="2"/>
    </font>
  </fonts>
  <fills count="8">
    <fill>
      <patternFill patternType="none"/>
    </fill>
    <fill>
      <patternFill patternType="gray125"/>
    </fill>
    <fill>
      <patternFill patternType="solid">
        <fgColor theme="3" tint="0.79998168889431442"/>
        <bgColor indexed="64"/>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theme="3" tint="0.79998168889431442"/>
        <bgColor theme="4" tint="0.79998168889431442"/>
      </patternFill>
    </fill>
  </fills>
  <borders count="48">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diagonal/>
    </border>
    <border>
      <left style="medium">
        <color indexed="64"/>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medium">
        <color indexed="64"/>
      </top>
      <bottom style="medium">
        <color indexed="64"/>
      </bottom>
      <diagonal/>
    </border>
    <border>
      <left style="thin">
        <color auto="1"/>
      </left>
      <right/>
      <top/>
      <bottom/>
      <diagonal/>
    </border>
    <border>
      <left style="thin">
        <color auto="1"/>
      </left>
      <right/>
      <top style="medium">
        <color indexed="64"/>
      </top>
      <bottom/>
      <diagonal/>
    </border>
    <border>
      <left/>
      <right style="medium">
        <color indexed="64"/>
      </right>
      <top style="medium">
        <color indexed="64"/>
      </top>
      <bottom/>
      <diagonal/>
    </border>
    <border>
      <left style="thin">
        <color auto="1"/>
      </left>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right/>
      <top style="thin">
        <color auto="1"/>
      </top>
      <bottom style="thin">
        <color auto="1"/>
      </bottom>
      <diagonal/>
    </border>
  </borders>
  <cellStyleXfs count="33">
    <xf numFmtId="0" fontId="0" fillId="0" borderId="0"/>
    <xf numFmtId="43" fontId="1" fillId="0" borderId="0" applyFont="0" applyFill="0" applyBorder="0" applyAlignment="0" applyProtection="0"/>
    <xf numFmtId="9" fontId="1" fillId="0" borderId="0" applyFont="0" applyFill="0" applyBorder="0" applyAlignment="0" applyProtection="0"/>
    <xf numFmtId="49" fontId="5" fillId="0" borderId="0" applyFill="0" applyBorder="0" applyProtection="0">
      <alignment horizontal="left" vertical="center"/>
    </xf>
    <xf numFmtId="0" fontId="6" fillId="0" borderId="0" applyNumberFormat="0" applyFill="0" applyBorder="0" applyProtection="0">
      <alignment horizontal="left" vertical="center"/>
    </xf>
    <xf numFmtId="0" fontId="6" fillId="0" borderId="0" applyNumberFormat="0" applyFill="0" applyBorder="0" applyProtection="0">
      <alignment horizontal="right" vertical="center"/>
    </xf>
    <xf numFmtId="0" fontId="5" fillId="0" borderId="1" applyNumberFormat="0" applyFill="0" applyProtection="0">
      <alignment horizontal="left" vertical="center"/>
    </xf>
    <xf numFmtId="0" fontId="1" fillId="0" borderId="1" applyNumberFormat="0" applyFont="0" applyFill="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4" fontId="5" fillId="0" borderId="0" applyFill="0" applyBorder="0" applyProtection="0">
      <alignment horizontal="right" vertical="center"/>
    </xf>
    <xf numFmtId="22" fontId="5" fillId="0" borderId="0" applyFill="0" applyBorder="0" applyProtection="0">
      <alignment horizontal="right" vertical="center"/>
    </xf>
    <xf numFmtId="4" fontId="5" fillId="0" borderId="0" applyFill="0" applyBorder="0" applyProtection="0">
      <alignment horizontal="right" vertical="center"/>
    </xf>
    <xf numFmtId="4" fontId="5" fillId="0" borderId="1" applyFill="0" applyProtection="0">
      <alignment horizontal="right" vertical="center"/>
    </xf>
    <xf numFmtId="168" fontId="5" fillId="0" borderId="0" applyFill="0" applyBorder="0" applyProtection="0">
      <alignment horizontal="right" vertical="center"/>
    </xf>
    <xf numFmtId="168" fontId="5" fillId="0" borderId="1" applyFill="0" applyProtection="0">
      <alignment horizontal="right" vertical="center"/>
    </xf>
    <xf numFmtId="0" fontId="6" fillId="3" borderId="0" applyNumberFormat="0" applyBorder="0" applyProtection="0">
      <alignment horizontal="center" vertical="center"/>
    </xf>
    <xf numFmtId="0" fontId="6" fillId="4" borderId="0" applyNumberFormat="0" applyBorder="0" applyProtection="0">
      <alignment horizontal="center" vertical="center" wrapText="1"/>
    </xf>
    <xf numFmtId="0" fontId="5" fillId="4" borderId="0" applyNumberFormat="0" applyBorder="0" applyProtection="0">
      <alignment horizontal="right" vertical="center" wrapText="1"/>
    </xf>
    <xf numFmtId="0" fontId="6" fillId="5" borderId="0" applyNumberFormat="0" applyBorder="0" applyProtection="0">
      <alignment horizontal="center" vertical="center"/>
    </xf>
    <xf numFmtId="0" fontId="6" fillId="6" borderId="0" applyNumberFormat="0" applyBorder="0" applyProtection="0">
      <alignment horizontal="center" vertical="center" wrapText="1"/>
    </xf>
    <xf numFmtId="0" fontId="6" fillId="6" borderId="0" applyNumberFormat="0" applyBorder="0" applyProtection="0">
      <alignment horizontal="right" vertical="center" wrapText="1"/>
    </xf>
    <xf numFmtId="0" fontId="7" fillId="6" borderId="1" applyNumberFormat="0" applyProtection="0">
      <alignment horizontal="left" vertical="center"/>
    </xf>
    <xf numFmtId="0" fontId="8" fillId="0" borderId="0"/>
    <xf numFmtId="0" fontId="8" fillId="0" borderId="0"/>
    <xf numFmtId="3" fontId="5" fillId="0" borderId="0" applyFill="0" applyBorder="0" applyProtection="0">
      <alignment horizontal="right" vertical="center"/>
    </xf>
    <xf numFmtId="3" fontId="5" fillId="0" borderId="1" applyFill="0" applyProtection="0">
      <alignment horizontal="right" vertical="center"/>
    </xf>
    <xf numFmtId="9" fontId="1" fillId="0" borderId="0" applyFont="0" applyFill="0" applyBorder="0" applyAlignment="0" applyProtection="0"/>
    <xf numFmtId="9" fontId="8" fillId="0" borderId="0" applyFont="0" applyFill="0" applyBorder="0" applyAlignment="0" applyProtection="0"/>
    <xf numFmtId="166" fontId="1" fillId="0" borderId="0" applyFont="0" applyFill="0" applyBorder="0" applyAlignment="0" applyProtection="0"/>
    <xf numFmtId="0" fontId="18" fillId="0" borderId="0" applyNumberFormat="0" applyFill="0" applyBorder="0" applyAlignment="0" applyProtection="0"/>
  </cellStyleXfs>
  <cellXfs count="166">
    <xf numFmtId="0" fontId="0" fillId="0" borderId="0" xfId="0"/>
    <xf numFmtId="0" fontId="0" fillId="0" borderId="0" xfId="0" applyAlignment="1">
      <alignment horizontal="right"/>
    </xf>
    <xf numFmtId="0" fontId="2" fillId="0" borderId="0" xfId="0" applyFont="1" applyAlignment="1">
      <alignment horizontal="right"/>
    </xf>
    <xf numFmtId="14" fontId="2" fillId="0" borderId="0" xfId="0" applyNumberFormat="1" applyFont="1" applyAlignment="1">
      <alignment horizontal="center"/>
    </xf>
    <xf numFmtId="0" fontId="0" fillId="0" borderId="0" xfId="0" applyAlignment="1">
      <alignment horizontal="center" vertical="center" wrapText="1"/>
    </xf>
    <xf numFmtId="0" fontId="3" fillId="0" borderId="0" xfId="0" applyFont="1" applyAlignment="1">
      <alignment horizontal="center"/>
    </xf>
    <xf numFmtId="0" fontId="3" fillId="0" borderId="1" xfId="0" applyFont="1" applyBorder="1" applyAlignment="1">
      <alignment horizontal="center"/>
    </xf>
    <xf numFmtId="0" fontId="3" fillId="0" borderId="0" xfId="0" applyFont="1" applyBorder="1" applyAlignment="1">
      <alignment horizontal="center"/>
    </xf>
    <xf numFmtId="0" fontId="3" fillId="0" borderId="0" xfId="0" applyFont="1" applyAlignment="1"/>
    <xf numFmtId="0" fontId="0" fillId="0" borderId="0" xfId="0" applyAlignment="1">
      <alignment vertical="center"/>
    </xf>
    <xf numFmtId="0" fontId="2" fillId="0" borderId="0" xfId="0" applyFont="1"/>
    <xf numFmtId="0" fontId="0" fillId="0" borderId="0" xfId="0" applyFont="1" applyAlignment="1">
      <alignment horizontal="right"/>
    </xf>
    <xf numFmtId="9" fontId="1" fillId="0" borderId="3" xfId="2" applyFont="1" applyFill="1" applyBorder="1" applyAlignment="1">
      <alignment horizontal="center" vertical="center"/>
    </xf>
    <xf numFmtId="0" fontId="0" fillId="0" borderId="11" xfId="0" applyFont="1" applyFill="1" applyBorder="1" applyAlignment="1">
      <alignment horizontal="center" vertical="center" wrapText="1"/>
    </xf>
    <xf numFmtId="0" fontId="9" fillId="0" borderId="1" xfId="0" applyFont="1" applyBorder="1" applyAlignment="1">
      <alignment vertical="center"/>
    </xf>
    <xf numFmtId="0" fontId="3" fillId="0" borderId="0" xfId="0" applyFont="1" applyBorder="1" applyAlignment="1">
      <alignment horizontal="right"/>
    </xf>
    <xf numFmtId="0" fontId="4" fillId="0" borderId="0" xfId="0" applyFont="1" applyBorder="1" applyAlignment="1">
      <alignment horizontal="center"/>
    </xf>
    <xf numFmtId="0" fontId="10" fillId="0" borderId="0" xfId="0" applyFont="1" applyAlignment="1">
      <alignment vertical="top"/>
    </xf>
    <xf numFmtId="0" fontId="11" fillId="0" borderId="0" xfId="0" applyFont="1" applyAlignment="1">
      <alignment horizontal="justify" wrapText="1"/>
    </xf>
    <xf numFmtId="0" fontId="11" fillId="0" borderId="0" xfId="0" applyFont="1"/>
    <xf numFmtId="0" fontId="11" fillId="0" borderId="0" xfId="0" applyFont="1" applyAlignment="1">
      <alignment vertical="center"/>
    </xf>
    <xf numFmtId="0" fontId="11" fillId="0" borderId="0" xfId="0" applyFont="1" applyBorder="1" applyAlignment="1">
      <alignment horizontal="justify" vertical="top" wrapText="1"/>
    </xf>
    <xf numFmtId="0" fontId="11" fillId="0" borderId="0" xfId="0" applyFont="1" applyAlignment="1">
      <alignment horizontal="justify" vertical="top" wrapText="1"/>
    </xf>
    <xf numFmtId="0" fontId="10" fillId="0" borderId="0" xfId="0" applyFont="1"/>
    <xf numFmtId="0" fontId="11" fillId="0" borderId="0" xfId="0" applyFont="1" applyBorder="1"/>
    <xf numFmtId="0" fontId="11" fillId="0" borderId="0" xfId="0" applyFont="1" applyBorder="1" applyAlignment="1"/>
    <xf numFmtId="0" fontId="11" fillId="0" borderId="0" xfId="0" applyFont="1" applyBorder="1" applyAlignment="1">
      <alignment wrapText="1"/>
    </xf>
    <xf numFmtId="0" fontId="11" fillId="0" borderId="0" xfId="0" applyFont="1" applyAlignment="1"/>
    <xf numFmtId="0" fontId="11" fillId="0" borderId="0" xfId="0" applyFont="1" applyAlignment="1">
      <alignment wrapText="1"/>
    </xf>
    <xf numFmtId="0" fontId="11" fillId="0" borderId="0" xfId="0" applyFont="1" applyAlignment="1">
      <alignment horizontal="right"/>
    </xf>
    <xf numFmtId="14" fontId="11" fillId="0" borderId="0" xfId="0" applyNumberFormat="1" applyFont="1"/>
    <xf numFmtId="14" fontId="0" fillId="0" borderId="0" xfId="0" applyNumberFormat="1" applyFont="1" applyAlignment="1">
      <alignment horizontal="right"/>
    </xf>
    <xf numFmtId="14" fontId="0" fillId="0" borderId="0" xfId="0" applyNumberFormat="1" applyFont="1" applyAlignment="1">
      <alignment horizontal="center"/>
    </xf>
    <xf numFmtId="0" fontId="11" fillId="0" borderId="0" xfId="0" applyFont="1" applyBorder="1" applyAlignment="1">
      <alignment horizontal="justify" vertical="top" wrapText="1"/>
    </xf>
    <xf numFmtId="0" fontId="0" fillId="0" borderId="13" xfId="0" applyFont="1" applyFill="1" applyBorder="1" applyAlignment="1">
      <alignment horizontal="center" vertical="center" wrapText="1"/>
    </xf>
    <xf numFmtId="9" fontId="1" fillId="0" borderId="16" xfId="2"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9" fontId="0" fillId="0" borderId="1" xfId="2" applyFont="1" applyFill="1" applyBorder="1" applyAlignment="1">
      <alignment horizontal="center" vertical="center"/>
    </xf>
    <xf numFmtId="9" fontId="0" fillId="0" borderId="15" xfId="2" applyFont="1" applyFill="1" applyBorder="1" applyAlignment="1">
      <alignment horizontal="center" vertical="center"/>
    </xf>
    <xf numFmtId="9" fontId="1" fillId="0" borderId="1" xfId="2" applyFont="1" applyFill="1" applyBorder="1" applyAlignment="1">
      <alignment horizontal="center" vertical="center"/>
    </xf>
    <xf numFmtId="9" fontId="1" fillId="0" borderId="15" xfId="2" applyFont="1" applyFill="1" applyBorder="1" applyAlignment="1">
      <alignment horizontal="center" vertical="center"/>
    </xf>
    <xf numFmtId="9" fontId="0" fillId="0" borderId="19" xfId="2" applyFont="1" applyFill="1" applyBorder="1" applyAlignment="1">
      <alignment horizontal="center" vertical="center"/>
    </xf>
    <xf numFmtId="0" fontId="0" fillId="7"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7" xfId="1" applyNumberFormat="1" applyFont="1" applyFill="1" applyBorder="1" applyAlignment="1">
      <alignment horizontal="center" vertical="center"/>
    </xf>
    <xf numFmtId="0" fontId="0" fillId="2" borderId="8" xfId="0" applyNumberFormat="1" applyFont="1" applyFill="1" applyBorder="1" applyAlignment="1">
      <alignment horizontal="center" vertical="center"/>
    </xf>
    <xf numFmtId="9" fontId="0" fillId="2" borderId="8" xfId="2" applyFont="1" applyFill="1" applyBorder="1" applyAlignment="1">
      <alignment horizontal="center" vertical="center"/>
    </xf>
    <xf numFmtId="0" fontId="0" fillId="7" borderId="4"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18" xfId="0" applyFont="1" applyFill="1" applyBorder="1" applyAlignment="1">
      <alignment horizontal="center" vertical="center" wrapText="1"/>
    </xf>
    <xf numFmtId="0" fontId="0" fillId="7" borderId="6" xfId="0" applyFont="1" applyFill="1" applyBorder="1" applyAlignment="1">
      <alignment horizontal="center" vertical="center" wrapText="1"/>
    </xf>
    <xf numFmtId="9" fontId="0" fillId="0" borderId="12" xfId="2" applyFont="1" applyFill="1" applyBorder="1" applyAlignment="1">
      <alignment horizontal="center" vertical="center"/>
    </xf>
    <xf numFmtId="0" fontId="0" fillId="7" borderId="8" xfId="0" applyFont="1" applyFill="1" applyBorder="1" applyAlignment="1">
      <alignment horizontal="center" vertical="center" wrapText="1"/>
    </xf>
    <xf numFmtId="0" fontId="1" fillId="0" borderId="20" xfId="2" applyNumberFormat="1" applyFont="1" applyFill="1" applyBorder="1" applyAlignment="1">
      <alignment horizontal="center" vertical="center"/>
    </xf>
    <xf numFmtId="0" fontId="1" fillId="0" borderId="21" xfId="2" applyNumberFormat="1" applyFont="1" applyFill="1" applyBorder="1" applyAlignment="1">
      <alignment horizontal="center" vertical="center"/>
    </xf>
    <xf numFmtId="0" fontId="1" fillId="2" borderId="22" xfId="2" applyNumberFormat="1" applyFont="1" applyFill="1" applyBorder="1" applyAlignment="1">
      <alignment horizontal="center" vertical="center"/>
    </xf>
    <xf numFmtId="9" fontId="0" fillId="0" borderId="3" xfId="2" applyFont="1" applyFill="1" applyBorder="1" applyAlignment="1">
      <alignment horizontal="center" vertical="center"/>
    </xf>
    <xf numFmtId="9" fontId="0" fillId="0" borderId="16" xfId="2" applyFont="1" applyFill="1" applyBorder="1" applyAlignment="1">
      <alignment horizontal="center" vertical="center"/>
    </xf>
    <xf numFmtId="0" fontId="0" fillId="7" borderId="23" xfId="0" applyFont="1" applyFill="1" applyBorder="1" applyAlignment="1">
      <alignment horizontal="center" vertical="center" wrapText="1"/>
    </xf>
    <xf numFmtId="9" fontId="1" fillId="2" borderId="9" xfId="2" applyFont="1" applyFill="1" applyBorder="1" applyAlignment="1">
      <alignment horizontal="center" vertical="center"/>
    </xf>
    <xf numFmtId="0" fontId="13" fillId="0" borderId="0" xfId="0" applyFont="1"/>
    <xf numFmtId="0" fontId="13" fillId="7" borderId="4"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18" xfId="0" applyFont="1" applyFill="1" applyBorder="1" applyAlignment="1">
      <alignment horizontal="center" vertical="center" wrapText="1"/>
    </xf>
    <xf numFmtId="169" fontId="1" fillId="0" borderId="2" xfId="31" applyNumberFormat="1" applyFont="1" applyFill="1" applyBorder="1" applyAlignment="1">
      <alignment horizontal="center" vertical="center"/>
    </xf>
    <xf numFmtId="169" fontId="1" fillId="0" borderId="1" xfId="31" applyNumberFormat="1" applyFont="1" applyFill="1" applyBorder="1" applyAlignment="1">
      <alignment horizontal="center" vertical="center"/>
    </xf>
    <xf numFmtId="169" fontId="0" fillId="0" borderId="1" xfId="31" applyNumberFormat="1" applyFont="1" applyFill="1" applyBorder="1" applyAlignment="1">
      <alignment horizontal="center" vertical="center"/>
    </xf>
    <xf numFmtId="169" fontId="1" fillId="0" borderId="15" xfId="31" applyNumberFormat="1" applyFont="1" applyFill="1" applyBorder="1" applyAlignment="1">
      <alignment horizontal="center" vertical="center"/>
    </xf>
    <xf numFmtId="169" fontId="1" fillId="2" borderId="7" xfId="31" applyNumberFormat="1" applyFont="1" applyFill="1" applyBorder="1" applyAlignment="1">
      <alignment horizontal="center" vertical="center"/>
    </xf>
    <xf numFmtId="169" fontId="1" fillId="2" borderId="8" xfId="31" applyNumberFormat="1" applyFont="1" applyFill="1" applyBorder="1" applyAlignment="1">
      <alignment horizontal="center" vertical="center"/>
    </xf>
    <xf numFmtId="169" fontId="0" fillId="7" borderId="8" xfId="0" applyNumberFormat="1" applyFont="1" applyFill="1" applyBorder="1" applyAlignment="1">
      <alignment horizontal="center" vertical="center" wrapText="1"/>
    </xf>
    <xf numFmtId="164" fontId="0" fillId="0" borderId="1" xfId="0" applyNumberFormat="1" applyFont="1" applyFill="1" applyBorder="1" applyAlignment="1">
      <alignment horizontal="center"/>
    </xf>
    <xf numFmtId="0" fontId="12"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Alignment="1">
      <alignment horizontal="right"/>
    </xf>
    <xf numFmtId="0" fontId="2" fillId="0" borderId="0" xfId="0" applyFont="1" applyAlignment="1">
      <alignment horizontal="left"/>
    </xf>
    <xf numFmtId="0" fontId="11" fillId="0" borderId="0" xfId="0" applyFont="1" applyBorder="1" applyAlignment="1">
      <alignment horizontal="justify" vertical="top" wrapText="1"/>
    </xf>
    <xf numFmtId="0" fontId="16" fillId="0" borderId="0" xfId="0" applyFont="1" applyAlignment="1">
      <alignment horizontal="right"/>
    </xf>
    <xf numFmtId="0" fontId="0" fillId="0" borderId="0" xfId="0" applyBorder="1"/>
    <xf numFmtId="0" fontId="2" fillId="0" borderId="0" xfId="0" applyFont="1" applyBorder="1"/>
    <xf numFmtId="0" fontId="13" fillId="0" borderId="0" xfId="0" applyFont="1" applyBorder="1"/>
    <xf numFmtId="0" fontId="13" fillId="7" borderId="32" xfId="0" applyFont="1" applyFill="1" applyBorder="1" applyAlignment="1">
      <alignment horizontal="center" vertical="center" wrapText="1"/>
    </xf>
    <xf numFmtId="0" fontId="13" fillId="7" borderId="33" xfId="0" applyFont="1" applyFill="1" applyBorder="1" applyAlignment="1">
      <alignment horizontal="center" vertical="center" wrapText="1"/>
    </xf>
    <xf numFmtId="0" fontId="13" fillId="7" borderId="27" xfId="0" applyFont="1" applyFill="1" applyBorder="1" applyAlignment="1">
      <alignment horizontal="center" vertical="center" wrapText="1"/>
    </xf>
    <xf numFmtId="0" fontId="17"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3" fillId="0" borderId="0" xfId="0" applyFont="1" applyBorder="1"/>
    <xf numFmtId="9" fontId="0" fillId="2" borderId="9" xfId="2" applyNumberFormat="1" applyFont="1" applyFill="1" applyBorder="1" applyAlignment="1">
      <alignment horizontal="center" vertical="center"/>
    </xf>
    <xf numFmtId="0" fontId="0" fillId="0" borderId="0" xfId="0" applyFill="1"/>
    <xf numFmtId="0" fontId="0" fillId="0" borderId="44" xfId="0" applyNumberFormat="1" applyFont="1" applyFill="1" applyBorder="1" applyAlignment="1">
      <alignment vertical="center"/>
    </xf>
    <xf numFmtId="0" fontId="0" fillId="0" borderId="0" xfId="0" applyFont="1" applyFill="1" applyBorder="1" applyAlignment="1">
      <alignment vertical="center" wrapText="1"/>
    </xf>
    <xf numFmtId="0" fontId="0" fillId="0" borderId="44" xfId="0" applyFont="1" applyFill="1" applyBorder="1" applyAlignment="1">
      <alignment vertical="center" wrapText="1"/>
    </xf>
    <xf numFmtId="169" fontId="1" fillId="0" borderId="0" xfId="31" applyNumberFormat="1" applyFont="1" applyFill="1" applyBorder="1" applyAlignment="1">
      <alignment vertical="center"/>
    </xf>
    <xf numFmtId="0" fontId="17" fillId="0" borderId="0" xfId="0" applyFont="1"/>
    <xf numFmtId="0" fontId="17" fillId="0" borderId="0" xfId="0" applyFont="1" applyBorder="1" applyAlignment="1">
      <alignment horizontal="justify" wrapText="1"/>
    </xf>
    <xf numFmtId="0" fontId="11" fillId="0" borderId="0" xfId="0" applyFont="1" applyBorder="1" applyAlignment="1">
      <alignment horizontal="justify" vertical="top" wrapText="1"/>
    </xf>
    <xf numFmtId="0" fontId="3" fillId="0" borderId="0" xfId="0" applyFont="1" applyAlignment="1">
      <alignment horizontal="center"/>
    </xf>
    <xf numFmtId="14" fontId="17" fillId="0" borderId="0" xfId="0" applyNumberFormat="1" applyFont="1" applyAlignment="1">
      <alignment horizontal="center"/>
    </xf>
    <xf numFmtId="14" fontId="4" fillId="0" borderId="0" xfId="0" applyNumberFormat="1" applyFont="1" applyBorder="1" applyAlignment="1">
      <alignment horizontal="left"/>
    </xf>
    <xf numFmtId="0" fontId="17" fillId="0" borderId="0" xfId="0" applyFont="1" applyBorder="1" applyAlignment="1">
      <alignment vertical="center"/>
    </xf>
    <xf numFmtId="0" fontId="17" fillId="0" borderId="1" xfId="0" applyFont="1" applyBorder="1" applyAlignment="1">
      <alignment horizontal="right" vertical="center"/>
    </xf>
    <xf numFmtId="0" fontId="17" fillId="0" borderId="1" xfId="0" applyFont="1" applyBorder="1" applyAlignment="1">
      <alignment horizontal="center" vertical="center"/>
    </xf>
    <xf numFmtId="0" fontId="11" fillId="2" borderId="1" xfId="0" applyFont="1" applyFill="1" applyBorder="1" applyAlignment="1">
      <alignment horizontal="center" vertical="top"/>
    </xf>
    <xf numFmtId="9" fontId="3" fillId="2" borderId="1" xfId="0" applyNumberFormat="1" applyFont="1" applyFill="1" applyBorder="1" applyAlignment="1">
      <alignment horizontal="center" vertical="center"/>
    </xf>
    <xf numFmtId="0" fontId="3" fillId="2" borderId="1" xfId="0" applyFont="1" applyFill="1" applyBorder="1" applyAlignment="1">
      <alignment horizontal="center"/>
    </xf>
    <xf numFmtId="0" fontId="11" fillId="0" borderId="0" xfId="0" applyFont="1" applyBorder="1" applyAlignment="1">
      <alignment horizontal="justify" vertical="top" wrapText="1"/>
    </xf>
    <xf numFmtId="9" fontId="11" fillId="2" borderId="1" xfId="0" applyNumberFormat="1" applyFont="1" applyFill="1" applyBorder="1" applyAlignment="1">
      <alignment horizontal="center" vertical="top"/>
    </xf>
    <xf numFmtId="0" fontId="3" fillId="0" borderId="0" xfId="0" applyFont="1"/>
    <xf numFmtId="0" fontId="0" fillId="0" borderId="0" xfId="0" applyFont="1"/>
    <xf numFmtId="0" fontId="0" fillId="0" borderId="0" xfId="0" applyFont="1" applyBorder="1"/>
    <xf numFmtId="0" fontId="11" fillId="0" borderId="19" xfId="0" applyFont="1" applyBorder="1" applyAlignment="1">
      <alignment horizontal="center" vertical="top"/>
    </xf>
    <xf numFmtId="0" fontId="11" fillId="0" borderId="47" xfId="0" applyFont="1" applyBorder="1" applyAlignment="1">
      <alignment horizontal="center" vertical="top"/>
    </xf>
    <xf numFmtId="0" fontId="11" fillId="0" borderId="40" xfId="0" applyFont="1" applyBorder="1" applyAlignment="1">
      <alignment horizontal="center" vertical="top"/>
    </xf>
    <xf numFmtId="0" fontId="11" fillId="0" borderId="1" xfId="0" applyFont="1" applyBorder="1" applyAlignment="1">
      <alignment horizontal="center" vertical="top"/>
    </xf>
    <xf numFmtId="0" fontId="11" fillId="0" borderId="0" xfId="0" applyFont="1" applyBorder="1" applyAlignment="1">
      <alignment horizontal="justify" vertical="top" wrapText="1"/>
    </xf>
    <xf numFmtId="0" fontId="3" fillId="0" borderId="0" xfId="0" applyFont="1" applyAlignment="1">
      <alignment horizontal="center"/>
    </xf>
    <xf numFmtId="0" fontId="14" fillId="0" borderId="0" xfId="0" applyFont="1" applyBorder="1" applyAlignment="1">
      <alignment horizontal="justify" vertical="top" wrapText="1"/>
    </xf>
    <xf numFmtId="0" fontId="4" fillId="0" borderId="3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5" xfId="0" applyFont="1" applyBorder="1" applyAlignment="1">
      <alignment horizontal="center" vertical="center" wrapText="1"/>
    </xf>
    <xf numFmtId="9" fontId="4" fillId="0" borderId="41" xfId="0" applyNumberFormat="1" applyFont="1" applyBorder="1" applyAlignment="1">
      <alignment horizontal="center" vertical="center" wrapText="1"/>
    </xf>
    <xf numFmtId="9" fontId="4" fillId="0" borderId="42" xfId="0" applyNumberFormat="1" applyFont="1" applyBorder="1" applyAlignment="1">
      <alignment horizontal="center" vertical="center" wrapText="1"/>
    </xf>
    <xf numFmtId="0" fontId="11" fillId="0" borderId="0" xfId="0" applyFont="1" applyBorder="1" applyAlignment="1">
      <alignment horizontal="left" vertical="top" wrapText="1"/>
    </xf>
    <xf numFmtId="0" fontId="0" fillId="0" borderId="0" xfId="0" applyFont="1" applyBorder="1" applyAlignment="1">
      <alignment horizontal="justify" vertical="top" wrapText="1"/>
    </xf>
    <xf numFmtId="164" fontId="3" fillId="2" borderId="0" xfId="0" applyNumberFormat="1" applyFont="1" applyFill="1" applyBorder="1" applyAlignment="1">
      <alignment horizontal="center"/>
    </xf>
    <xf numFmtId="0" fontId="3" fillId="2" borderId="0" xfId="0" applyFont="1" applyFill="1" applyBorder="1" applyAlignment="1">
      <alignment horizontal="center"/>
    </xf>
    <xf numFmtId="0" fontId="8" fillId="0" borderId="0" xfId="32" applyFont="1" applyBorder="1" applyAlignment="1">
      <alignment horizontal="justify" vertical="top" wrapText="1"/>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17" fillId="0" borderId="34"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4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0" xfId="0" applyFont="1" applyBorder="1" applyAlignment="1">
      <alignment horizontal="center" vertical="center" wrapText="1"/>
    </xf>
    <xf numFmtId="0" fontId="0" fillId="0" borderId="45" xfId="0" applyFont="1" applyFill="1" applyBorder="1" applyAlignment="1">
      <alignment horizontal="center" vertical="center" wrapText="1"/>
    </xf>
    <xf numFmtId="169" fontId="1" fillId="0" borderId="46" xfId="31" applyNumberFormat="1" applyFont="1" applyFill="1" applyBorder="1" applyAlignment="1">
      <alignment horizontal="center" vertical="center"/>
    </xf>
    <xf numFmtId="0" fontId="0" fillId="0" borderId="44" xfId="0" applyFont="1" applyFill="1" applyBorder="1" applyAlignment="1">
      <alignment horizontal="right" vertical="center" wrapText="1"/>
    </xf>
    <xf numFmtId="0" fontId="0" fillId="0" borderId="0" xfId="0" applyFont="1" applyFill="1" applyBorder="1" applyAlignment="1">
      <alignment horizontal="right" vertical="center" wrapText="1"/>
    </xf>
    <xf numFmtId="0" fontId="0" fillId="0" borderId="45" xfId="0" applyNumberFormat="1"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44" xfId="0" applyFont="1" applyFill="1" applyBorder="1" applyAlignment="1">
      <alignment horizontal="right" vertical="center"/>
    </xf>
    <xf numFmtId="0" fontId="0" fillId="0" borderId="0" xfId="0" applyFont="1" applyFill="1" applyBorder="1" applyAlignment="1">
      <alignment horizontal="right" vertical="center"/>
    </xf>
    <xf numFmtId="164" fontId="3" fillId="2" borderId="1" xfId="0" applyNumberFormat="1" applyFont="1" applyFill="1" applyBorder="1" applyAlignment="1">
      <alignment horizontal="center"/>
    </xf>
  </cellXfs>
  <cellStyles count="33">
    <cellStyle name="BodyStyle" xfId="3" xr:uid="{00000000-0005-0000-0000-000000000000}"/>
    <cellStyle name="BodyStyleBold" xfId="4" xr:uid="{00000000-0005-0000-0000-000001000000}"/>
    <cellStyle name="BodyStyleBoldRight" xfId="5" xr:uid="{00000000-0005-0000-0000-000002000000}"/>
    <cellStyle name="BodyStyleWithBorder" xfId="6" xr:uid="{00000000-0005-0000-0000-000003000000}"/>
    <cellStyle name="BorderThinBlack" xfId="7" xr:uid="{00000000-0005-0000-0000-000004000000}"/>
    <cellStyle name="Comma" xfId="8" xr:uid="{00000000-0005-0000-0000-000005000000}"/>
    <cellStyle name="Comma [0]" xfId="9" xr:uid="{00000000-0005-0000-0000-000006000000}"/>
    <cellStyle name="Currency" xfId="10" xr:uid="{00000000-0005-0000-0000-000007000000}"/>
    <cellStyle name="Currency [0]" xfId="11" xr:uid="{00000000-0005-0000-0000-000008000000}"/>
    <cellStyle name="DateStyle" xfId="12" xr:uid="{00000000-0005-0000-0000-000009000000}"/>
    <cellStyle name="DateTimeStyle" xfId="13" xr:uid="{00000000-0005-0000-0000-00000A000000}"/>
    <cellStyle name="Decimal" xfId="14" xr:uid="{00000000-0005-0000-0000-00000B000000}"/>
    <cellStyle name="DecimalWithBorder" xfId="15" xr:uid="{00000000-0005-0000-0000-00000C000000}"/>
    <cellStyle name="EuroCurrency" xfId="16" xr:uid="{00000000-0005-0000-0000-00000D000000}"/>
    <cellStyle name="EuroCurrencyWithBorder" xfId="17" xr:uid="{00000000-0005-0000-0000-00000E000000}"/>
    <cellStyle name="HeaderStyle" xfId="18" xr:uid="{00000000-0005-0000-0000-00000F000000}"/>
    <cellStyle name="HeaderSubTop" xfId="19" xr:uid="{00000000-0005-0000-0000-000010000000}"/>
    <cellStyle name="HeaderSubTopNoBold" xfId="20" xr:uid="{00000000-0005-0000-0000-000011000000}"/>
    <cellStyle name="HeaderTopBuyer" xfId="21" xr:uid="{00000000-0005-0000-0000-000012000000}"/>
    <cellStyle name="HeaderTopStyle" xfId="22" xr:uid="{00000000-0005-0000-0000-000013000000}"/>
    <cellStyle name="HeaderTopStyleAlignRight" xfId="23" xr:uid="{00000000-0005-0000-0000-000014000000}"/>
    <cellStyle name="Hipervínculo" xfId="32" builtinId="8"/>
    <cellStyle name="MainTitle" xfId="24" xr:uid="{00000000-0005-0000-0000-000016000000}"/>
    <cellStyle name="Millares" xfId="1" builtinId="3"/>
    <cellStyle name="Moneda" xfId="31" builtinId="4"/>
    <cellStyle name="Normal" xfId="0" builtinId="0"/>
    <cellStyle name="Normal 2" xfId="25" xr:uid="{00000000-0005-0000-0000-00001A000000}"/>
    <cellStyle name="Normal 3" xfId="26" xr:uid="{00000000-0005-0000-0000-00001B000000}"/>
    <cellStyle name="Numeric" xfId="27" xr:uid="{00000000-0005-0000-0000-00001C000000}"/>
    <cellStyle name="NumericWithBorder" xfId="28" xr:uid="{00000000-0005-0000-0000-00001D000000}"/>
    <cellStyle name="Percent" xfId="29" xr:uid="{00000000-0005-0000-0000-00001E000000}"/>
    <cellStyle name="Porcentaje" xfId="2" builtinId="5"/>
    <cellStyle name="Porcentaje 2" xfId="30"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ACUMULADO</a:t>
            </a:r>
          </a:p>
        </c:rich>
      </c:tx>
      <c:layout>
        <c:manualLayout>
          <c:xMode val="edge"/>
          <c:yMode val="edge"/>
          <c:x val="0.37457474150140174"/>
          <c:y val="3.5265263507185993E-2"/>
        </c:manualLayout>
      </c:layout>
      <c:overlay val="0"/>
    </c:title>
    <c:autoTitleDeleted val="0"/>
    <c:plotArea>
      <c:layout/>
      <c:barChart>
        <c:barDir val="col"/>
        <c:grouping val="clustered"/>
        <c:varyColors val="0"/>
        <c:ser>
          <c:idx val="0"/>
          <c:order val="0"/>
          <c:tx>
            <c:strRef>
              <c:f>'Informe Trim 1'!$H$13:$N$13</c:f>
              <c:strCache>
                <c:ptCount val="7"/>
                <c:pt idx="0">
                  <c:v>RECURSOS PAE ($)</c:v>
                </c:pt>
              </c:strCache>
            </c:strRef>
          </c:tx>
          <c:invertIfNegative val="0"/>
          <c:dLbls>
            <c:dLbl>
              <c:idx val="1"/>
              <c:layout>
                <c:manualLayout>
                  <c:x val="-5.8568880923931012E-3"/>
                  <c:y val="-9.113779762875813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BB-49FC-ADD7-0083BD5A1474}"/>
                </c:ext>
              </c:extLst>
            </c:dLbl>
            <c:spPr>
              <a:noFill/>
              <a:ln>
                <a:noFill/>
              </a:ln>
              <a:effectLst/>
            </c:spPr>
            <c:txPr>
              <a:bodyPr rot="-5400000" vert="horz"/>
              <a:lstStyle/>
              <a:p>
                <a:pPr>
                  <a:defRPr b="1">
                    <a:solidFill>
                      <a:sysClr val="windowText" lastClr="000000"/>
                    </a:solidFill>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1'!$H$15,'Informe Trim 1'!$M$15)</c:f>
              <c:strCache>
                <c:ptCount val="2"/>
                <c:pt idx="0">
                  <c:v>Recursos Presupuestados</c:v>
                </c:pt>
                <c:pt idx="1">
                  <c:v>($) Acumulado
(2 + 5)</c:v>
                </c:pt>
              </c:strCache>
            </c:strRef>
          </c:cat>
          <c:val>
            <c:numRef>
              <c:f>('Informe Trim 1'!$H$20,'Informe Trim 1'!$M$20)</c:f>
              <c:numCache>
                <c:formatCode>_-"$"* #,##0_-;\-"$"* #,##0_-;_-"$"* "-"??_-;_-@_-</c:formatCode>
                <c:ptCount val="2"/>
                <c:pt idx="0">
                  <c:v>141002.321298</c:v>
                </c:pt>
                <c:pt idx="1">
                  <c:v>31194</c:v>
                </c:pt>
              </c:numCache>
            </c:numRef>
          </c:val>
          <c:extLst>
            <c:ext xmlns:c16="http://schemas.microsoft.com/office/drawing/2014/chart" uri="{C3380CC4-5D6E-409C-BE32-E72D297353CC}">
              <c16:uniqueId val="{00000001-A4BB-49FC-ADD7-0083BD5A1474}"/>
            </c:ext>
          </c:extLst>
        </c:ser>
        <c:dLbls>
          <c:showLegendKey val="0"/>
          <c:showVal val="0"/>
          <c:showCatName val="0"/>
          <c:showSerName val="0"/>
          <c:showPercent val="0"/>
          <c:showBubbleSize val="0"/>
        </c:dLbls>
        <c:gapWidth val="150"/>
        <c:axId val="122462592"/>
        <c:axId val="122464128"/>
      </c:barChart>
      <c:catAx>
        <c:axId val="122462592"/>
        <c:scaling>
          <c:orientation val="minMax"/>
        </c:scaling>
        <c:delete val="0"/>
        <c:axPos val="b"/>
        <c:numFmt formatCode="General" sourceLinked="0"/>
        <c:majorTickMark val="out"/>
        <c:minorTickMark val="none"/>
        <c:tickLblPos val="nextTo"/>
        <c:txPr>
          <a:bodyPr/>
          <a:lstStyle/>
          <a:p>
            <a:pPr>
              <a:defRPr sz="800"/>
            </a:pPr>
            <a:endParaRPr lang="es-CO"/>
          </a:p>
        </c:txPr>
        <c:crossAx val="122464128"/>
        <c:crosses val="autoZero"/>
        <c:auto val="1"/>
        <c:lblAlgn val="ctr"/>
        <c:lblOffset val="100"/>
        <c:noMultiLvlLbl val="0"/>
      </c:catAx>
      <c:valAx>
        <c:axId val="122464128"/>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12246259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ACUMULADO</a:t>
            </a:r>
          </a:p>
        </c:rich>
      </c:tx>
      <c:overlay val="0"/>
    </c:title>
    <c:autoTitleDeleted val="0"/>
    <c:plotArea>
      <c:layout/>
      <c:barChart>
        <c:barDir val="bar"/>
        <c:grouping val="clustered"/>
        <c:varyColors val="0"/>
        <c:ser>
          <c:idx val="0"/>
          <c:order val="0"/>
          <c:tx>
            <c:strRef>
              <c:f>'Informe Trim 1'!$B$13:$F$13</c:f>
              <c:strCache>
                <c:ptCount val="5"/>
                <c:pt idx="0">
                  <c:v>GESTIÓN CONTRACTUAL PAE</c:v>
                </c:pt>
              </c:strCache>
            </c:strRef>
          </c:tx>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1'!$B$15,'Informe Trim 1'!$C$15)</c:f>
              <c:strCache>
                <c:ptCount val="2"/>
                <c:pt idx="0">
                  <c:v># Contratos Programados</c:v>
                </c:pt>
                <c:pt idx="1">
                  <c:v># Contratos Suscritos</c:v>
                </c:pt>
              </c:strCache>
            </c:strRef>
          </c:cat>
          <c:val>
            <c:numRef>
              <c:f>('Informe Trim 1'!$B$20,'Informe Trim 1'!$C$20)</c:f>
              <c:numCache>
                <c:formatCode>General</c:formatCode>
                <c:ptCount val="2"/>
                <c:pt idx="0">
                  <c:v>661</c:v>
                </c:pt>
                <c:pt idx="1">
                  <c:v>419</c:v>
                </c:pt>
              </c:numCache>
            </c:numRef>
          </c:val>
          <c:extLst>
            <c:ext xmlns:c16="http://schemas.microsoft.com/office/drawing/2014/chart" uri="{C3380CC4-5D6E-409C-BE32-E72D297353CC}">
              <c16:uniqueId val="{00000000-AAAF-4301-A2E8-4791566B8EE0}"/>
            </c:ext>
          </c:extLst>
        </c:ser>
        <c:dLbls>
          <c:showLegendKey val="0"/>
          <c:showVal val="0"/>
          <c:showCatName val="0"/>
          <c:showSerName val="0"/>
          <c:showPercent val="0"/>
          <c:showBubbleSize val="0"/>
        </c:dLbls>
        <c:gapWidth val="150"/>
        <c:axId val="57150080"/>
        <c:axId val="57176448"/>
      </c:barChart>
      <c:catAx>
        <c:axId val="57150080"/>
        <c:scaling>
          <c:orientation val="minMax"/>
        </c:scaling>
        <c:delete val="1"/>
        <c:axPos val="l"/>
        <c:numFmt formatCode="General" sourceLinked="0"/>
        <c:majorTickMark val="out"/>
        <c:minorTickMark val="none"/>
        <c:tickLblPos val="nextTo"/>
        <c:crossAx val="57176448"/>
        <c:crosses val="autoZero"/>
        <c:auto val="1"/>
        <c:lblAlgn val="ctr"/>
        <c:lblOffset val="100"/>
        <c:noMultiLvlLbl val="0"/>
      </c:catAx>
      <c:valAx>
        <c:axId val="57176448"/>
        <c:scaling>
          <c:orientation val="minMax"/>
          <c:min val="0"/>
        </c:scaling>
        <c:delete val="0"/>
        <c:axPos val="b"/>
        <c:majorGridlines/>
        <c:numFmt formatCode="General" sourceLinked="1"/>
        <c:majorTickMark val="out"/>
        <c:minorTickMark val="none"/>
        <c:tickLblPos val="nextTo"/>
        <c:txPr>
          <a:bodyPr/>
          <a:lstStyle/>
          <a:p>
            <a:pPr>
              <a:defRPr sz="800"/>
            </a:pPr>
            <a:endParaRPr lang="es-CO"/>
          </a:p>
        </c:txPr>
        <c:crossAx val="57150080"/>
        <c:crosses val="autoZero"/>
        <c:crossBetween val="between"/>
        <c:majorUnit val="100"/>
      </c:valAx>
    </c:plotArea>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TRIMESTRE I</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1'!$B$15,'Informe Trim 1'!$C$15)</c:f>
              <c:strCache>
                <c:ptCount val="2"/>
                <c:pt idx="0">
                  <c:v># Contratos Programados</c:v>
                </c:pt>
                <c:pt idx="1">
                  <c:v># Contratos Suscritos</c:v>
                </c:pt>
              </c:strCache>
            </c:strRef>
          </c:cat>
          <c:val>
            <c:numRef>
              <c:f>('Informe Trim 1'!$B$17,'Informe Trim 1'!$C$17)</c:f>
              <c:numCache>
                <c:formatCode>General</c:formatCode>
                <c:ptCount val="2"/>
                <c:pt idx="0">
                  <c:v>97</c:v>
                </c:pt>
                <c:pt idx="1">
                  <c:v>92</c:v>
                </c:pt>
              </c:numCache>
            </c:numRef>
          </c:val>
          <c:extLst>
            <c:ext xmlns:c16="http://schemas.microsoft.com/office/drawing/2014/chart" uri="{C3380CC4-5D6E-409C-BE32-E72D297353CC}">
              <c16:uniqueId val="{00000000-141A-495A-8A1F-9B097DEAFB48}"/>
            </c:ext>
          </c:extLst>
        </c:ser>
        <c:dLbls>
          <c:showLegendKey val="0"/>
          <c:showVal val="0"/>
          <c:showCatName val="0"/>
          <c:showSerName val="0"/>
          <c:showPercent val="0"/>
          <c:showBubbleSize val="0"/>
        </c:dLbls>
        <c:gapWidth val="150"/>
        <c:axId val="57201024"/>
        <c:axId val="57202560"/>
      </c:barChart>
      <c:catAx>
        <c:axId val="57201024"/>
        <c:scaling>
          <c:orientation val="minMax"/>
        </c:scaling>
        <c:delete val="0"/>
        <c:axPos val="l"/>
        <c:numFmt formatCode="General" sourceLinked="1"/>
        <c:majorTickMark val="out"/>
        <c:minorTickMark val="none"/>
        <c:tickLblPos val="nextTo"/>
        <c:txPr>
          <a:bodyPr/>
          <a:lstStyle/>
          <a:p>
            <a:pPr>
              <a:defRPr sz="800"/>
            </a:pPr>
            <a:endParaRPr lang="es-CO"/>
          </a:p>
        </c:txPr>
        <c:crossAx val="57202560"/>
        <c:crosses val="autoZero"/>
        <c:auto val="1"/>
        <c:lblAlgn val="ctr"/>
        <c:lblOffset val="100"/>
        <c:noMultiLvlLbl val="0"/>
      </c:catAx>
      <c:valAx>
        <c:axId val="57202560"/>
        <c:scaling>
          <c:orientation val="minMax"/>
        </c:scaling>
        <c:delete val="0"/>
        <c:axPos val="b"/>
        <c:majorGridlines/>
        <c:numFmt formatCode="General" sourceLinked="1"/>
        <c:majorTickMark val="out"/>
        <c:minorTickMark val="none"/>
        <c:tickLblPos val="nextTo"/>
        <c:txPr>
          <a:bodyPr/>
          <a:lstStyle/>
          <a:p>
            <a:pPr>
              <a:defRPr sz="800"/>
            </a:pPr>
            <a:endParaRPr lang="es-CO"/>
          </a:p>
        </c:txPr>
        <c:crossAx val="57201024"/>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TRIMESTRE I</a:t>
            </a:r>
          </a:p>
        </c:rich>
      </c:tx>
      <c:layout>
        <c:manualLayout>
          <c:xMode val="edge"/>
          <c:yMode val="edge"/>
          <c:x val="0.38576485778895658"/>
          <c:y val="3.5366931918656058E-2"/>
        </c:manualLayout>
      </c:layout>
      <c:overlay val="0"/>
    </c:title>
    <c:autoTitleDeleted val="0"/>
    <c:plotArea>
      <c:layout/>
      <c:barChart>
        <c:barDir val="col"/>
        <c:grouping val="clustered"/>
        <c:varyColors val="0"/>
        <c:ser>
          <c:idx val="0"/>
          <c:order val="0"/>
          <c:invertIfNegative val="0"/>
          <c:dLbls>
            <c:dLbl>
              <c:idx val="1"/>
              <c:layout>
                <c:manualLayout>
                  <c:x val="-5.8839608188324972E-3"/>
                  <c:y val="4.846607288842993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7C-462D-B28A-E5F2F49320BF}"/>
                </c:ext>
              </c:extLst>
            </c:dLbl>
            <c:spPr>
              <a:noFill/>
              <a:ln>
                <a:noFill/>
              </a:ln>
              <a:effectLst/>
            </c:spPr>
            <c:txPr>
              <a:bodyPr rot="-5400000" vert="horz"/>
              <a:lstStyle/>
              <a:p>
                <a:pPr>
                  <a:defRPr b="1">
                    <a:solidFill>
                      <a:sysClr val="windowText" lastClr="000000"/>
                    </a:solidFill>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1'!$H$15,'Informe Trim 1'!$I$15)</c:f>
              <c:strCache>
                <c:ptCount val="2"/>
                <c:pt idx="0">
                  <c:v>Recursos Presupuestados</c:v>
                </c:pt>
                <c:pt idx="1">
                  <c:v>Comprometido y en ejecución </c:v>
                </c:pt>
              </c:strCache>
            </c:strRef>
          </c:cat>
          <c:val>
            <c:numRef>
              <c:f>('Informe Trim 1'!$H$17,'Informe Trim 1'!$I$17)</c:f>
              <c:numCache>
                <c:formatCode>_-"$"* #,##0_-;\-"$"* #,##0_-;_-"$"* "-"??_-;_-@_-</c:formatCode>
                <c:ptCount val="2"/>
                <c:pt idx="0">
                  <c:v>25192.186942</c:v>
                </c:pt>
                <c:pt idx="1">
                  <c:v>8846</c:v>
                </c:pt>
              </c:numCache>
            </c:numRef>
          </c:val>
          <c:extLst>
            <c:ext xmlns:c16="http://schemas.microsoft.com/office/drawing/2014/chart" uri="{C3380CC4-5D6E-409C-BE32-E72D297353CC}">
              <c16:uniqueId val="{00000001-0A7C-462D-B28A-E5F2F49320BF}"/>
            </c:ext>
          </c:extLst>
        </c:ser>
        <c:dLbls>
          <c:showLegendKey val="0"/>
          <c:showVal val="0"/>
          <c:showCatName val="0"/>
          <c:showSerName val="0"/>
          <c:showPercent val="0"/>
          <c:showBubbleSize val="0"/>
        </c:dLbls>
        <c:gapWidth val="150"/>
        <c:axId val="57247616"/>
        <c:axId val="57249152"/>
      </c:barChart>
      <c:catAx>
        <c:axId val="57247616"/>
        <c:scaling>
          <c:orientation val="minMax"/>
        </c:scaling>
        <c:delete val="0"/>
        <c:axPos val="b"/>
        <c:numFmt formatCode="General" sourceLinked="0"/>
        <c:majorTickMark val="out"/>
        <c:minorTickMark val="none"/>
        <c:tickLblPos val="nextTo"/>
        <c:txPr>
          <a:bodyPr/>
          <a:lstStyle/>
          <a:p>
            <a:pPr>
              <a:defRPr sz="800"/>
            </a:pPr>
            <a:endParaRPr lang="es-CO"/>
          </a:p>
        </c:txPr>
        <c:crossAx val="57249152"/>
        <c:crosses val="autoZero"/>
        <c:auto val="1"/>
        <c:lblAlgn val="ctr"/>
        <c:lblOffset val="100"/>
        <c:noMultiLvlLbl val="0"/>
      </c:catAx>
      <c:valAx>
        <c:axId val="57249152"/>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57247616"/>
        <c:crosses val="autoZero"/>
        <c:crossBetween val="between"/>
      </c:valAx>
    </c:plotArea>
    <c:plotVisOnly val="1"/>
    <c:dispBlanksAs val="gap"/>
    <c:showDLblsOverMax val="0"/>
  </c:chart>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11</xdr:col>
      <xdr:colOff>494547</xdr:colOff>
      <xdr:row>25</xdr:row>
      <xdr:rowOff>22138</xdr:rowOff>
    </xdr:from>
    <xdr:to>
      <xdr:col>14</xdr:col>
      <xdr:colOff>9788</xdr:colOff>
      <xdr:row>45</xdr:row>
      <xdr:rowOff>30420</xdr:rowOff>
    </xdr:to>
    <xdr:graphicFrame macro="">
      <xdr:nvGraphicFramePr>
        <xdr:cNvPr id="10" name="9 Gráfico">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414129</xdr:colOff>
      <xdr:row>25</xdr:row>
      <xdr:rowOff>8283</xdr:rowOff>
    </xdr:from>
    <xdr:to>
      <xdr:col>7</xdr:col>
      <xdr:colOff>596348</xdr:colOff>
      <xdr:row>37</xdr:row>
      <xdr:rowOff>0</xdr:rowOff>
    </xdr:to>
    <xdr:graphicFrame macro="">
      <xdr:nvGraphicFramePr>
        <xdr:cNvPr id="11" name="10 Gráfico">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16565</xdr:colOff>
      <xdr:row>25</xdr:row>
      <xdr:rowOff>16566</xdr:rowOff>
    </xdr:from>
    <xdr:to>
      <xdr:col>3</xdr:col>
      <xdr:colOff>347871</xdr:colOff>
      <xdr:row>37</xdr:row>
      <xdr:rowOff>0</xdr:rowOff>
    </xdr:to>
    <xdr:graphicFrame macro="">
      <xdr:nvGraphicFramePr>
        <xdr:cNvPr id="6"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542134</xdr:colOff>
      <xdr:row>25</xdr:row>
      <xdr:rowOff>16565</xdr:rowOff>
    </xdr:from>
    <xdr:to>
      <xdr:col>11</xdr:col>
      <xdr:colOff>234472</xdr:colOff>
      <xdr:row>45</xdr:row>
      <xdr:rowOff>16565</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3</xdr:col>
      <xdr:colOff>259080</xdr:colOff>
      <xdr:row>3</xdr:row>
      <xdr:rowOff>24384</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a:stretch>
          <a:fillRect/>
        </a:stretch>
      </xdr:blipFill>
      <xdr:spPr>
        <a:xfrm>
          <a:off x="0" y="0"/>
          <a:ext cx="2636520" cy="527304"/>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cdr:x>
      <cdr:y>0.07582</cdr:y>
    </cdr:from>
    <cdr:to>
      <cdr:x>0.33369</cdr:x>
      <cdr:y>0.15252</cdr:y>
    </cdr:to>
    <cdr:sp macro="" textlink="">
      <cdr:nvSpPr>
        <cdr:cNvPr id="2" name="1 CuadroTexto"/>
        <cdr:cNvSpPr txBox="1"/>
      </cdr:nvSpPr>
      <cdr:spPr>
        <a:xfrm xmlns:a="http://schemas.openxmlformats.org/drawingml/2006/main">
          <a:off x="0" y="218440"/>
          <a:ext cx="723569" cy="2209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drawings/drawing3.xml><?xml version="1.0" encoding="utf-8"?>
<c:userShapes xmlns:c="http://schemas.openxmlformats.org/drawingml/2006/chart">
  <cdr:relSizeAnchor xmlns:cdr="http://schemas.openxmlformats.org/drawingml/2006/chartDrawing">
    <cdr:from>
      <cdr:x>0</cdr:x>
      <cdr:y>0.07646</cdr:y>
    </cdr:from>
    <cdr:to>
      <cdr:x>0.33523</cdr:x>
      <cdr:y>0.15338</cdr:y>
    </cdr:to>
    <cdr:sp macro="" textlink="">
      <cdr:nvSpPr>
        <cdr:cNvPr id="2" name="1 CuadroTexto"/>
        <cdr:cNvSpPr txBox="1"/>
      </cdr:nvSpPr>
      <cdr:spPr>
        <a:xfrm xmlns:a="http://schemas.openxmlformats.org/drawingml/2006/main">
          <a:off x="0" y="219655"/>
          <a:ext cx="723569" cy="220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nminas.gov.co/en/contratos-en-curso" TargetMode="External"/><Relationship Id="rId2" Type="http://schemas.openxmlformats.org/officeDocument/2006/relationships/hyperlink" Target="https://www.minminas.gov.co/en/contratos-en-curso" TargetMode="External"/><Relationship Id="rId1" Type="http://schemas.openxmlformats.org/officeDocument/2006/relationships/hyperlink" Target="https://www.minenergia.gov.co/contratos-en-curs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93"/>
  <sheetViews>
    <sheetView showGridLines="0" tabSelected="1" zoomScaleNormal="100" zoomScaleSheetLayoutView="110" workbookViewId="0">
      <selection activeCell="A75" sqref="A75:N75"/>
    </sheetView>
  </sheetViews>
  <sheetFormatPr baseColWidth="10" defaultRowHeight="12.75" x14ac:dyDescent="0.2"/>
  <cols>
    <col min="1" max="1" width="11.7109375" customWidth="1"/>
    <col min="2" max="2" width="12.28515625" customWidth="1"/>
    <col min="3" max="3" width="10.7109375" customWidth="1"/>
    <col min="4" max="4" width="12.28515625" customWidth="1"/>
    <col min="5" max="6" width="10.7109375" customWidth="1"/>
    <col min="7" max="7" width="3.28515625" customWidth="1"/>
    <col min="8" max="8" width="14.5703125" customWidth="1"/>
    <col min="9" max="9" width="12.85546875" customWidth="1"/>
    <col min="10" max="10" width="12.7109375" customWidth="1"/>
    <col min="11" max="11" width="10.42578125" customWidth="1"/>
    <col min="12" max="12" width="12.28515625" customWidth="1"/>
    <col min="13" max="13" width="14.28515625" customWidth="1"/>
    <col min="14" max="14" width="12" customWidth="1"/>
    <col min="15" max="15" width="15.7109375" bestFit="1" customWidth="1"/>
    <col min="16" max="16" width="27.7109375" customWidth="1"/>
    <col min="17" max="17" width="15.7109375" customWidth="1"/>
    <col min="18" max="18" width="15.85546875" bestFit="1" customWidth="1"/>
    <col min="19" max="19" width="83.7109375" bestFit="1" customWidth="1"/>
  </cols>
  <sheetData>
    <row r="1" spans="1:14" x14ac:dyDescent="0.2">
      <c r="I1" s="5" t="s">
        <v>2</v>
      </c>
      <c r="J1" s="1"/>
      <c r="K1" s="1"/>
      <c r="L1" s="1"/>
      <c r="M1" s="2" t="s">
        <v>70</v>
      </c>
      <c r="N1" s="3" t="s">
        <v>0</v>
      </c>
    </row>
    <row r="2" spans="1:14" x14ac:dyDescent="0.2">
      <c r="I2" s="5" t="s">
        <v>63</v>
      </c>
      <c r="M2" s="2" t="s">
        <v>1</v>
      </c>
      <c r="N2" s="106">
        <v>44012</v>
      </c>
    </row>
    <row r="3" spans="1:14" s="4" customFormat="1" x14ac:dyDescent="0.2">
      <c r="C3"/>
      <c r="D3"/>
      <c r="E3"/>
      <c r="F3"/>
      <c r="G3"/>
      <c r="I3" s="16"/>
    </row>
    <row r="4" spans="1:14" x14ac:dyDescent="0.2">
      <c r="I4" s="105" t="s">
        <v>64</v>
      </c>
    </row>
    <row r="5" spans="1:14" x14ac:dyDescent="0.2">
      <c r="B5" s="8"/>
      <c r="C5" s="8"/>
      <c r="D5" s="8"/>
      <c r="E5" s="8"/>
      <c r="F5" s="8"/>
      <c r="G5" s="8"/>
      <c r="H5" s="8"/>
      <c r="I5" s="8"/>
      <c r="J5" s="8"/>
      <c r="K5" s="8"/>
      <c r="L5" s="8"/>
      <c r="M5" s="8"/>
      <c r="N5" s="79" t="s">
        <v>28</v>
      </c>
    </row>
    <row r="6" spans="1:14" x14ac:dyDescent="0.2">
      <c r="A6" s="6" t="s">
        <v>3</v>
      </c>
      <c r="B6" s="113">
        <v>2020</v>
      </c>
      <c r="D6" s="15" t="s">
        <v>22</v>
      </c>
      <c r="E6" s="142">
        <v>141002321298</v>
      </c>
      <c r="F6" s="143"/>
      <c r="J6" s="14" t="s">
        <v>4</v>
      </c>
      <c r="K6" s="6" t="s">
        <v>5</v>
      </c>
      <c r="L6" s="113" t="s">
        <v>6</v>
      </c>
      <c r="M6" s="6" t="s">
        <v>7</v>
      </c>
      <c r="N6" s="6" t="s">
        <v>8</v>
      </c>
    </row>
    <row r="7" spans="1:14" x14ac:dyDescent="0.2">
      <c r="A7" s="7"/>
      <c r="B7" s="7"/>
      <c r="E7" s="16"/>
      <c r="F7" s="107"/>
      <c r="G7" s="7"/>
      <c r="J7" s="14" t="s">
        <v>29</v>
      </c>
      <c r="K7" s="76">
        <v>140784.83801800001</v>
      </c>
      <c r="L7" s="165">
        <f>+E6/1000000</f>
        <v>141002.321298</v>
      </c>
      <c r="M7" s="76"/>
      <c r="N7" s="76"/>
    </row>
    <row r="8" spans="1:14" x14ac:dyDescent="0.2">
      <c r="B8" s="8"/>
      <c r="C8" s="8"/>
      <c r="D8" s="8"/>
      <c r="E8" s="8"/>
      <c r="F8" s="8"/>
      <c r="G8" s="8"/>
      <c r="H8" s="8"/>
      <c r="I8" s="8"/>
      <c r="J8" s="80" t="s">
        <v>14</v>
      </c>
      <c r="K8" s="8"/>
      <c r="L8" s="8"/>
      <c r="M8" s="8"/>
    </row>
    <row r="9" spans="1:14" ht="5.25" customHeight="1" x14ac:dyDescent="0.2">
      <c r="B9" s="8"/>
      <c r="C9" s="8"/>
      <c r="D9" s="8"/>
      <c r="E9" s="8"/>
      <c r="F9" s="8"/>
      <c r="G9" s="8"/>
      <c r="H9" s="8"/>
      <c r="I9" s="8"/>
      <c r="J9" s="8"/>
      <c r="K9" s="8"/>
      <c r="L9" s="8"/>
      <c r="M9" s="8"/>
      <c r="N9" s="10"/>
    </row>
    <row r="10" spans="1:14" ht="28.5" customHeight="1" x14ac:dyDescent="0.2">
      <c r="A10" s="123" t="s">
        <v>23</v>
      </c>
      <c r="B10" s="123"/>
      <c r="C10" s="123"/>
      <c r="D10" s="123"/>
      <c r="E10" s="123"/>
      <c r="F10" s="123"/>
      <c r="G10" s="123"/>
      <c r="H10" s="123"/>
      <c r="I10" s="123"/>
      <c r="J10" s="123"/>
      <c r="K10" s="123"/>
      <c r="L10" s="123"/>
      <c r="M10" s="123"/>
      <c r="N10" s="123"/>
    </row>
    <row r="11" spans="1:14" ht="6" customHeight="1" x14ac:dyDescent="0.2">
      <c r="A11" s="33"/>
      <c r="B11" s="33"/>
      <c r="C11" s="33"/>
      <c r="D11" s="33"/>
      <c r="E11" s="33"/>
      <c r="F11" s="33"/>
      <c r="G11" s="33"/>
      <c r="H11" s="33"/>
      <c r="I11" s="33"/>
      <c r="J11" s="33"/>
      <c r="K11" s="33"/>
      <c r="L11" s="33"/>
      <c r="M11" s="33"/>
      <c r="N11" s="33"/>
    </row>
    <row r="12" spans="1:14" ht="13.5" thickBot="1" x14ac:dyDescent="0.25">
      <c r="A12" s="102" t="s">
        <v>14</v>
      </c>
      <c r="B12" s="83"/>
      <c r="C12" s="83"/>
      <c r="D12" s="83"/>
      <c r="E12" s="83"/>
      <c r="F12" s="83"/>
      <c r="H12" s="102" t="s">
        <v>14</v>
      </c>
      <c r="N12" s="82" t="s">
        <v>28</v>
      </c>
    </row>
    <row r="13" spans="1:14" ht="13.5" thickBot="1" x14ac:dyDescent="0.25">
      <c r="A13" s="102"/>
      <c r="B13" s="145" t="s">
        <v>26</v>
      </c>
      <c r="C13" s="146"/>
      <c r="D13" s="146"/>
      <c r="E13" s="146"/>
      <c r="F13" s="147"/>
      <c r="H13" s="148" t="s">
        <v>49</v>
      </c>
      <c r="I13" s="149"/>
      <c r="J13" s="149"/>
      <c r="K13" s="149"/>
      <c r="L13" s="149"/>
      <c r="M13" s="149"/>
      <c r="N13" s="150"/>
    </row>
    <row r="14" spans="1:14" s="64" customFormat="1" ht="9" thickBot="1" x14ac:dyDescent="0.2">
      <c r="A14" s="85"/>
      <c r="B14" s="86">
        <v>1</v>
      </c>
      <c r="C14" s="87">
        <v>2</v>
      </c>
      <c r="D14" s="87">
        <v>3</v>
      </c>
      <c r="E14" s="87">
        <v>4</v>
      </c>
      <c r="F14" s="88">
        <v>5</v>
      </c>
      <c r="H14" s="65">
        <v>1</v>
      </c>
      <c r="I14" s="66">
        <v>2</v>
      </c>
      <c r="J14" s="66">
        <v>3</v>
      </c>
      <c r="K14" s="68">
        <v>4</v>
      </c>
      <c r="L14" s="66">
        <v>5</v>
      </c>
      <c r="M14" s="66">
        <v>6</v>
      </c>
      <c r="N14" s="67">
        <v>7</v>
      </c>
    </row>
    <row r="15" spans="1:14" ht="38.25" x14ac:dyDescent="0.2">
      <c r="A15" s="45" t="s">
        <v>9</v>
      </c>
      <c r="B15" s="51" t="s">
        <v>20</v>
      </c>
      <c r="C15" s="52" t="s">
        <v>11</v>
      </c>
      <c r="D15" s="52" t="s">
        <v>25</v>
      </c>
      <c r="E15" s="54" t="s">
        <v>10</v>
      </c>
      <c r="F15" s="62" t="s">
        <v>12</v>
      </c>
      <c r="H15" s="51" t="s">
        <v>44</v>
      </c>
      <c r="I15" s="52" t="s">
        <v>21</v>
      </c>
      <c r="J15" s="52" t="s">
        <v>25</v>
      </c>
      <c r="K15" s="53" t="s">
        <v>10</v>
      </c>
      <c r="L15" s="52" t="s">
        <v>13</v>
      </c>
      <c r="M15" s="52" t="s">
        <v>37</v>
      </c>
      <c r="N15" s="54" t="s">
        <v>27</v>
      </c>
    </row>
    <row r="16" spans="1:14" ht="27" customHeight="1" x14ac:dyDescent="0.2">
      <c r="A16" s="46" t="s">
        <v>5</v>
      </c>
      <c r="B16" s="36">
        <v>519</v>
      </c>
      <c r="C16" s="37">
        <v>327</v>
      </c>
      <c r="D16" s="40">
        <f>+C16/B16</f>
        <v>0.63005780346820806</v>
      </c>
      <c r="E16" s="60">
        <f>+C16/B20</f>
        <v>0.49470499243570348</v>
      </c>
      <c r="F16" s="57">
        <v>8</v>
      </c>
      <c r="H16" s="69">
        <v>79249.536900999999</v>
      </c>
      <c r="I16" s="70">
        <v>22162</v>
      </c>
      <c r="J16" s="42">
        <f>+I16/H16</f>
        <v>0.27964832182786359</v>
      </c>
      <c r="K16" s="44">
        <f>+I16/H20</f>
        <v>0.15717471738044606</v>
      </c>
      <c r="L16" s="70">
        <v>166</v>
      </c>
      <c r="M16" s="70">
        <f>+I16+L16</f>
        <v>22328</v>
      </c>
      <c r="N16" s="12">
        <f>+M16/H20</f>
        <v>0.15835200296320728</v>
      </c>
    </row>
    <row r="17" spans="1:14" ht="27" customHeight="1" x14ac:dyDescent="0.2">
      <c r="A17" s="13" t="s">
        <v>6</v>
      </c>
      <c r="B17" s="36">
        <v>97</v>
      </c>
      <c r="C17" s="37">
        <v>92</v>
      </c>
      <c r="D17" s="40">
        <f t="shared" ref="D17:D19" si="0">+C17/B17</f>
        <v>0.94845360824742264</v>
      </c>
      <c r="E17" s="60">
        <f>+(C17+C16)/B20</f>
        <v>0.63388804841149771</v>
      </c>
      <c r="F17" s="57">
        <v>2</v>
      </c>
      <c r="H17" s="69">
        <v>25192.186942</v>
      </c>
      <c r="I17" s="70">
        <v>8846</v>
      </c>
      <c r="J17" s="42">
        <f t="shared" ref="J17:J19" si="1">+I17/H17</f>
        <v>0.3511406143645312</v>
      </c>
      <c r="K17" s="44">
        <f>+(I17+I16)/H20</f>
        <v>0.21991127319433587</v>
      </c>
      <c r="L17" s="70">
        <v>20</v>
      </c>
      <c r="M17" s="70">
        <f>+M16+I17+L17</f>
        <v>31194</v>
      </c>
      <c r="N17" s="12">
        <f>+M17/H20</f>
        <v>0.22123040041357434</v>
      </c>
    </row>
    <row r="18" spans="1:14" s="9" customFormat="1" ht="27" customHeight="1" x14ac:dyDescent="0.2">
      <c r="A18" s="13" t="s">
        <v>7</v>
      </c>
      <c r="B18" s="36">
        <v>32</v>
      </c>
      <c r="C18" s="37">
        <v>0</v>
      </c>
      <c r="D18" s="40">
        <f t="shared" si="0"/>
        <v>0</v>
      </c>
      <c r="E18" s="60">
        <f>+(C18+C17+C16)/B20</f>
        <v>0.63388804841149771</v>
      </c>
      <c r="F18" s="57"/>
      <c r="G18"/>
      <c r="H18" s="69">
        <v>35009.835851000003</v>
      </c>
      <c r="I18" s="71"/>
      <c r="J18" s="42">
        <f t="shared" si="1"/>
        <v>0</v>
      </c>
      <c r="K18" s="44">
        <f>+(I18+I17+I16)/H20</f>
        <v>0.21991127319433587</v>
      </c>
      <c r="L18" s="70">
        <v>0</v>
      </c>
      <c r="M18" s="70">
        <f t="shared" ref="M18:M19" si="2">+M17+I18+L18</f>
        <v>31194</v>
      </c>
      <c r="N18" s="12">
        <f>+M18/H20</f>
        <v>0.22123040041357434</v>
      </c>
    </row>
    <row r="19" spans="1:14" s="9" customFormat="1" ht="27" customHeight="1" thickBot="1" x14ac:dyDescent="0.25">
      <c r="A19" s="34" t="s">
        <v>8</v>
      </c>
      <c r="B19" s="38">
        <v>13</v>
      </c>
      <c r="C19" s="39">
        <v>0</v>
      </c>
      <c r="D19" s="41">
        <f t="shared" si="0"/>
        <v>0</v>
      </c>
      <c r="E19" s="61">
        <f>+(C19+C18+C17+C16)/B20</f>
        <v>0.63388804841149771</v>
      </c>
      <c r="F19" s="58"/>
      <c r="G19"/>
      <c r="H19" s="69">
        <v>1550.761604</v>
      </c>
      <c r="I19" s="72">
        <v>0</v>
      </c>
      <c r="J19" s="43">
        <f t="shared" si="1"/>
        <v>0</v>
      </c>
      <c r="K19" s="55">
        <f>+(I19+I18+I17+I16)/H20</f>
        <v>0.21991127319433587</v>
      </c>
      <c r="L19" s="72">
        <v>0</v>
      </c>
      <c r="M19" s="72">
        <f t="shared" si="2"/>
        <v>31194</v>
      </c>
      <c r="N19" s="35">
        <f>+M19/H20</f>
        <v>0.22123040041357434</v>
      </c>
    </row>
    <row r="20" spans="1:14" s="9" customFormat="1" ht="28.5" customHeight="1" thickBot="1" x14ac:dyDescent="0.25">
      <c r="A20" s="47" t="s">
        <v>24</v>
      </c>
      <c r="B20" s="48">
        <f>SUM(B16:B19)</f>
        <v>661</v>
      </c>
      <c r="C20" s="49">
        <f>SUM(C16:C19)</f>
        <v>419</v>
      </c>
      <c r="D20" s="56" t="s">
        <v>25</v>
      </c>
      <c r="E20" s="96">
        <f>+C20/B20</f>
        <v>0.63388804841149771</v>
      </c>
      <c r="F20" s="59">
        <f>SUM(F16:F19)</f>
        <v>10</v>
      </c>
      <c r="G20"/>
      <c r="H20" s="73">
        <f>SUM(H16:H19)</f>
        <v>141002.321298</v>
      </c>
      <c r="I20" s="74">
        <f>SUM(I16:I19)</f>
        <v>31008</v>
      </c>
      <c r="J20" s="56" t="s">
        <v>25</v>
      </c>
      <c r="K20" s="50">
        <f>+I20/H20</f>
        <v>0.21991127319433587</v>
      </c>
      <c r="L20" s="74">
        <f t="shared" ref="L20" si="3">SUM(L16:L19)</f>
        <v>186</v>
      </c>
      <c r="M20" s="75">
        <f>+I20+L20</f>
        <v>31194</v>
      </c>
      <c r="N20" s="63">
        <f>+(L20+I20)/H20</f>
        <v>0.22123040041357434</v>
      </c>
    </row>
    <row r="21" spans="1:14" s="9" customFormat="1" ht="12.75" customHeight="1" x14ac:dyDescent="0.2">
      <c r="A21" s="159" t="s">
        <v>48</v>
      </c>
      <c r="B21" s="159"/>
      <c r="C21" s="159"/>
      <c r="D21" s="161" t="s">
        <v>11</v>
      </c>
      <c r="E21" s="161"/>
      <c r="F21" s="98"/>
      <c r="G21" s="97"/>
      <c r="H21" s="163" t="s">
        <v>47</v>
      </c>
      <c r="I21" s="163"/>
      <c r="J21" s="163"/>
      <c r="K21" s="157" t="s">
        <v>45</v>
      </c>
      <c r="L21" s="157"/>
      <c r="M21" s="157"/>
      <c r="N21" s="100"/>
    </row>
    <row r="22" spans="1:14" s="9" customFormat="1" ht="12.75" customHeight="1" x14ac:dyDescent="0.2">
      <c r="A22" s="160"/>
      <c r="B22" s="160"/>
      <c r="C22" s="160"/>
      <c r="D22" s="162" t="s">
        <v>20</v>
      </c>
      <c r="E22" s="162"/>
      <c r="F22" s="99"/>
      <c r="G22" s="97"/>
      <c r="H22" s="164"/>
      <c r="I22" s="164"/>
      <c r="J22" s="164"/>
      <c r="K22" s="158" t="s">
        <v>44</v>
      </c>
      <c r="L22" s="158"/>
      <c r="M22" s="158"/>
      <c r="N22" s="101"/>
    </row>
    <row r="23" spans="1:14" s="9" customFormat="1" x14ac:dyDescent="0.2">
      <c r="A23" s="84"/>
      <c r="B23" s="83"/>
      <c r="C23" s="83"/>
      <c r="D23" s="83"/>
      <c r="E23" s="83"/>
      <c r="F23" s="83"/>
      <c r="G23"/>
      <c r="H23" s="10"/>
      <c r="I23"/>
      <c r="J23"/>
      <c r="K23"/>
      <c r="L23"/>
      <c r="M23"/>
      <c r="N23"/>
    </row>
    <row r="24" spans="1:14" s="9" customFormat="1" x14ac:dyDescent="0.2">
      <c r="B24" s="124" t="s">
        <v>26</v>
      </c>
      <c r="C24" s="124"/>
      <c r="D24" s="124"/>
      <c r="E24" s="124"/>
      <c r="G24"/>
      <c r="H24" s="10"/>
      <c r="I24"/>
      <c r="J24" s="124" t="s">
        <v>42</v>
      </c>
      <c r="K24" s="124"/>
      <c r="L24" s="124"/>
      <c r="M24" s="124"/>
      <c r="N24"/>
    </row>
    <row r="25" spans="1:14" s="9" customFormat="1" ht="22.5" customHeight="1" x14ac:dyDescent="0.2">
      <c r="A25" s="108" t="s">
        <v>41</v>
      </c>
      <c r="B25" s="110" t="s">
        <v>4</v>
      </c>
      <c r="C25" s="112">
        <f>+D17</f>
        <v>0.94845360824742264</v>
      </c>
      <c r="D25"/>
      <c r="E25" s="110" t="s">
        <v>60</v>
      </c>
      <c r="F25" s="112">
        <f>+E20</f>
        <v>0.63388804841149771</v>
      </c>
      <c r="G25"/>
      <c r="H25" s="10"/>
      <c r="I25" s="109" t="s">
        <v>41</v>
      </c>
      <c r="J25" s="110" t="s">
        <v>4</v>
      </c>
      <c r="K25" s="112">
        <f>+J17</f>
        <v>0.3511406143645312</v>
      </c>
      <c r="L25" s="79"/>
      <c r="M25" s="110" t="s">
        <v>60</v>
      </c>
      <c r="N25" s="112">
        <f>+N20</f>
        <v>0.22123040041357434</v>
      </c>
    </row>
    <row r="26" spans="1:14" s="9" customFormat="1" x14ac:dyDescent="0.2">
      <c r="A26" s="10"/>
      <c r="B26"/>
      <c r="C26"/>
      <c r="D26"/>
      <c r="E26"/>
      <c r="F26"/>
      <c r="G26"/>
      <c r="H26" s="10"/>
      <c r="I26"/>
      <c r="J26"/>
      <c r="K26"/>
      <c r="L26"/>
      <c r="M26"/>
      <c r="N26" s="79"/>
    </row>
    <row r="27" spans="1:14" s="9" customFormat="1" ht="12.75" customHeight="1" x14ac:dyDescent="0.2">
      <c r="A27" s="10"/>
      <c r="B27"/>
      <c r="C27"/>
      <c r="D27"/>
      <c r="E27"/>
      <c r="F27"/>
      <c r="G27"/>
      <c r="H27" s="10"/>
      <c r="I27"/>
      <c r="J27"/>
      <c r="K27"/>
      <c r="L27"/>
      <c r="M27"/>
      <c r="N27" s="79"/>
    </row>
    <row r="28" spans="1:14" s="9" customFormat="1" ht="12.75" customHeight="1" x14ac:dyDescent="0.2">
      <c r="A28" s="10"/>
      <c r="B28"/>
      <c r="C28"/>
      <c r="D28"/>
      <c r="E28"/>
      <c r="F28"/>
      <c r="G28"/>
      <c r="H28" s="10"/>
      <c r="I28"/>
      <c r="J28"/>
      <c r="K28"/>
      <c r="L28"/>
      <c r="M28"/>
      <c r="N28" s="79"/>
    </row>
    <row r="29" spans="1:14" s="9" customFormat="1" ht="12.75" customHeight="1" x14ac:dyDescent="0.2">
      <c r="A29" s="10"/>
      <c r="B29"/>
      <c r="C29"/>
      <c r="D29"/>
      <c r="E29"/>
      <c r="F29"/>
      <c r="G29"/>
      <c r="H29" s="10"/>
      <c r="I29"/>
      <c r="J29"/>
      <c r="K29"/>
      <c r="L29"/>
      <c r="M29"/>
      <c r="N29" s="79"/>
    </row>
    <row r="30" spans="1:14" s="9" customFormat="1" ht="12.75" customHeight="1" x14ac:dyDescent="0.2">
      <c r="A30" s="10"/>
      <c r="B30"/>
      <c r="C30"/>
      <c r="D30"/>
      <c r="E30"/>
      <c r="F30"/>
      <c r="G30"/>
      <c r="H30" s="10"/>
      <c r="I30"/>
      <c r="J30"/>
      <c r="K30"/>
      <c r="L30"/>
      <c r="M30"/>
      <c r="N30" s="79"/>
    </row>
    <row r="31" spans="1:14" s="9" customFormat="1" x14ac:dyDescent="0.2">
      <c r="A31" s="10"/>
      <c r="B31"/>
      <c r="C31"/>
      <c r="D31"/>
      <c r="E31"/>
      <c r="F31"/>
      <c r="G31"/>
      <c r="H31" s="10"/>
      <c r="I31"/>
      <c r="J31"/>
      <c r="K31"/>
      <c r="L31"/>
      <c r="M31"/>
      <c r="N31" s="79"/>
    </row>
    <row r="32" spans="1:14" s="9" customFormat="1" ht="10.5" customHeight="1" x14ac:dyDescent="0.2">
      <c r="A32" s="10"/>
      <c r="B32"/>
      <c r="C32"/>
      <c r="D32"/>
      <c r="E32"/>
      <c r="F32"/>
      <c r="G32"/>
      <c r="H32" s="10"/>
      <c r="I32"/>
      <c r="J32"/>
      <c r="K32"/>
      <c r="L32"/>
      <c r="M32"/>
      <c r="N32" s="79"/>
    </row>
    <row r="33" spans="1:14" s="9" customFormat="1" x14ac:dyDescent="0.2">
      <c r="A33" s="10"/>
      <c r="B33"/>
      <c r="C33"/>
      <c r="D33"/>
      <c r="E33"/>
      <c r="F33"/>
      <c r="G33"/>
      <c r="H33" s="10"/>
      <c r="I33"/>
      <c r="J33"/>
      <c r="K33"/>
      <c r="L33"/>
      <c r="M33"/>
      <c r="N33" s="79"/>
    </row>
    <row r="34" spans="1:14" s="9" customFormat="1" ht="10.5" customHeight="1" x14ac:dyDescent="0.2">
      <c r="A34" s="10"/>
      <c r="B34"/>
      <c r="C34"/>
      <c r="D34"/>
      <c r="E34"/>
      <c r="F34"/>
      <c r="G34"/>
      <c r="H34" s="10"/>
      <c r="I34"/>
      <c r="J34"/>
      <c r="K34"/>
      <c r="L34"/>
      <c r="M34"/>
      <c r="N34" s="79"/>
    </row>
    <row r="35" spans="1:14" s="9" customFormat="1" ht="10.5" customHeight="1" x14ac:dyDescent="0.2">
      <c r="A35" s="10"/>
      <c r="B35"/>
      <c r="C35"/>
      <c r="D35"/>
      <c r="E35"/>
      <c r="F35"/>
      <c r="G35"/>
      <c r="H35" s="10"/>
      <c r="I35"/>
      <c r="J35"/>
      <c r="K35"/>
      <c r="L35"/>
      <c r="M35"/>
      <c r="N35" s="79"/>
    </row>
    <row r="36" spans="1:14" s="9" customFormat="1" ht="10.5" customHeight="1" x14ac:dyDescent="0.2">
      <c r="A36" s="10"/>
      <c r="B36"/>
      <c r="C36"/>
      <c r="D36"/>
      <c r="E36"/>
      <c r="F36"/>
      <c r="G36"/>
      <c r="H36" s="10"/>
      <c r="I36"/>
      <c r="J36"/>
      <c r="K36"/>
      <c r="L36"/>
      <c r="M36"/>
      <c r="N36" s="79"/>
    </row>
    <row r="37" spans="1:14" s="9" customFormat="1" ht="10.5" customHeight="1" x14ac:dyDescent="0.2">
      <c r="A37" s="10"/>
      <c r="B37"/>
      <c r="C37"/>
      <c r="D37"/>
      <c r="E37"/>
      <c r="F37"/>
      <c r="G37"/>
      <c r="H37" s="10"/>
      <c r="I37"/>
      <c r="J37"/>
      <c r="K37"/>
      <c r="L37"/>
      <c r="M37"/>
      <c r="N37" s="79"/>
    </row>
    <row r="38" spans="1:14" s="9" customFormat="1" ht="10.5" customHeight="1" x14ac:dyDescent="0.2">
      <c r="I38"/>
      <c r="J38"/>
      <c r="K38"/>
      <c r="L38"/>
      <c r="M38"/>
      <c r="N38" s="79"/>
    </row>
    <row r="39" spans="1:14" s="9" customFormat="1" ht="13.5" thickBot="1" x14ac:dyDescent="0.25">
      <c r="A39" s="95" t="s">
        <v>40</v>
      </c>
      <c r="B39" s="83"/>
      <c r="C39" s="83"/>
      <c r="D39" s="83"/>
      <c r="E39" s="83"/>
      <c r="F39" s="83"/>
      <c r="I39"/>
      <c r="J39"/>
      <c r="K39"/>
      <c r="L39"/>
      <c r="M39"/>
      <c r="N39" s="79"/>
    </row>
    <row r="40" spans="1:14" s="9" customFormat="1" ht="10.5" customHeight="1" thickBot="1" x14ac:dyDescent="0.25">
      <c r="A40" s="89" t="s">
        <v>31</v>
      </c>
      <c r="B40" s="151" t="s">
        <v>39</v>
      </c>
      <c r="C40" s="154"/>
      <c r="D40" s="151" t="s">
        <v>32</v>
      </c>
      <c r="E40" s="152"/>
      <c r="F40" s="153"/>
      <c r="I40"/>
      <c r="J40"/>
      <c r="K40"/>
      <c r="L40"/>
      <c r="M40"/>
      <c r="N40" s="79"/>
    </row>
    <row r="41" spans="1:14" s="9" customFormat="1" ht="10.5" customHeight="1" x14ac:dyDescent="0.2">
      <c r="A41" s="91" t="s">
        <v>68</v>
      </c>
      <c r="B41" s="138">
        <v>1</v>
      </c>
      <c r="C41" s="139"/>
      <c r="D41" s="90" t="s">
        <v>33</v>
      </c>
      <c r="E41" s="128" t="s">
        <v>34</v>
      </c>
      <c r="F41" s="129"/>
      <c r="I41"/>
      <c r="J41"/>
      <c r="K41"/>
      <c r="L41"/>
      <c r="M41"/>
      <c r="N41" s="79"/>
    </row>
    <row r="42" spans="1:14" s="9" customFormat="1" ht="10.5" customHeight="1" x14ac:dyDescent="0.2">
      <c r="A42" s="91" t="s">
        <v>55</v>
      </c>
      <c r="B42" s="155" t="s">
        <v>53</v>
      </c>
      <c r="C42" s="156"/>
      <c r="D42" s="92" t="s">
        <v>33</v>
      </c>
      <c r="E42" s="130"/>
      <c r="F42" s="131"/>
      <c r="I42"/>
      <c r="J42"/>
      <c r="K42"/>
      <c r="L42"/>
      <c r="M42"/>
      <c r="N42" s="79"/>
    </row>
    <row r="43" spans="1:14" s="9" customFormat="1" ht="10.5" customHeight="1" x14ac:dyDescent="0.2">
      <c r="A43" s="91" t="s">
        <v>35</v>
      </c>
      <c r="B43" s="155" t="s">
        <v>51</v>
      </c>
      <c r="C43" s="156"/>
      <c r="D43" s="92" t="s">
        <v>33</v>
      </c>
      <c r="E43" s="132"/>
      <c r="F43" s="133"/>
      <c r="I43"/>
      <c r="J43"/>
      <c r="K43"/>
      <c r="L43"/>
      <c r="M43"/>
      <c r="N43" s="79"/>
    </row>
    <row r="44" spans="1:14" s="9" customFormat="1" ht="10.5" customHeight="1" x14ac:dyDescent="0.2">
      <c r="A44" s="91" t="s">
        <v>69</v>
      </c>
      <c r="B44" s="155" t="s">
        <v>52</v>
      </c>
      <c r="C44" s="156"/>
      <c r="D44" s="92" t="s">
        <v>36</v>
      </c>
      <c r="E44" s="134" t="s">
        <v>62</v>
      </c>
      <c r="F44" s="135"/>
      <c r="I44"/>
      <c r="J44"/>
      <c r="K44"/>
      <c r="L44"/>
      <c r="M44"/>
      <c r="N44" s="79"/>
    </row>
    <row r="45" spans="1:14" s="9" customFormat="1" ht="10.5" customHeight="1" thickBot="1" x14ac:dyDescent="0.25">
      <c r="A45" s="93" t="s">
        <v>54</v>
      </c>
      <c r="B45" s="126" t="s">
        <v>50</v>
      </c>
      <c r="C45" s="127"/>
      <c r="D45" s="94" t="s">
        <v>36</v>
      </c>
      <c r="E45" s="136"/>
      <c r="F45" s="137"/>
      <c r="I45"/>
      <c r="J45"/>
      <c r="K45"/>
      <c r="L45"/>
      <c r="M45"/>
      <c r="N45" s="79"/>
    </row>
    <row r="46" spans="1:14" s="9" customFormat="1" ht="10.5" customHeight="1" x14ac:dyDescent="0.2">
      <c r="A46" s="10"/>
      <c r="B46"/>
      <c r="C46"/>
      <c r="D46"/>
      <c r="E46"/>
      <c r="F46"/>
      <c r="G46"/>
      <c r="H46" s="10"/>
      <c r="I46"/>
      <c r="J46"/>
      <c r="K46"/>
      <c r="L46"/>
      <c r="M46"/>
      <c r="N46" s="79"/>
    </row>
    <row r="47" spans="1:14" s="9" customFormat="1" ht="10.5" customHeight="1" x14ac:dyDescent="0.2">
      <c r="A47" s="10"/>
      <c r="B47"/>
      <c r="C47"/>
      <c r="D47"/>
      <c r="E47"/>
      <c r="F47"/>
      <c r="G47"/>
      <c r="H47" s="10"/>
      <c r="I47"/>
      <c r="J47"/>
      <c r="K47"/>
      <c r="L47"/>
      <c r="M47"/>
      <c r="N47" s="79"/>
    </row>
    <row r="48" spans="1:14" s="9" customFormat="1" ht="15" x14ac:dyDescent="0.2">
      <c r="A48" s="17" t="s">
        <v>38</v>
      </c>
      <c r="B48"/>
      <c r="C48"/>
      <c r="D48"/>
      <c r="E48"/>
      <c r="F48"/>
      <c r="G48"/>
      <c r="H48" s="10"/>
      <c r="I48"/>
      <c r="J48"/>
      <c r="K48" s="78"/>
      <c r="L48"/>
      <c r="M48"/>
      <c r="N48"/>
    </row>
    <row r="49" spans="1:14" s="9" customFormat="1" ht="6.75" customHeight="1" x14ac:dyDescent="0.2">
      <c r="A49" s="10"/>
      <c r="B49"/>
      <c r="C49"/>
      <c r="D49"/>
      <c r="E49"/>
      <c r="F49"/>
      <c r="G49"/>
      <c r="H49" s="10"/>
      <c r="I49"/>
      <c r="K49"/>
      <c r="L49"/>
      <c r="M49"/>
      <c r="N49"/>
    </row>
    <row r="50" spans="1:14" s="9" customFormat="1" ht="7.5" customHeight="1" x14ac:dyDescent="0.2">
      <c r="A50" s="20"/>
      <c r="B50" s="18"/>
      <c r="C50" s="18"/>
      <c r="D50" s="18"/>
      <c r="E50" s="18"/>
      <c r="F50" s="18"/>
      <c r="G50" s="19"/>
      <c r="H50" s="20"/>
      <c r="I50" s="20"/>
      <c r="J50" s="77"/>
      <c r="K50" s="77"/>
      <c r="L50" s="77"/>
      <c r="M50" s="77"/>
      <c r="N50" s="77"/>
    </row>
    <row r="51" spans="1:14" s="9" customFormat="1" ht="14.25" customHeight="1" x14ac:dyDescent="0.2">
      <c r="A51" s="140" t="s">
        <v>73</v>
      </c>
      <c r="B51" s="140"/>
      <c r="C51" s="140"/>
      <c r="D51" s="140"/>
      <c r="E51" s="140"/>
      <c r="F51" s="140"/>
      <c r="G51" s="140"/>
      <c r="H51" s="140"/>
      <c r="I51" s="140"/>
      <c r="J51" s="140"/>
      <c r="K51" s="140"/>
      <c r="L51" s="140"/>
      <c r="M51" s="140"/>
      <c r="N51" s="103" t="s">
        <v>46</v>
      </c>
    </row>
    <row r="52" spans="1:14" s="9" customFormat="1" ht="7.5" customHeight="1" x14ac:dyDescent="0.2">
      <c r="A52" s="18"/>
      <c r="B52" s="18"/>
      <c r="C52" s="18"/>
      <c r="D52" s="18"/>
      <c r="E52" s="18"/>
      <c r="F52" s="18"/>
      <c r="G52" s="19"/>
      <c r="H52" s="20"/>
      <c r="I52" s="20"/>
      <c r="J52" s="77"/>
      <c r="K52" s="77"/>
      <c r="L52" s="77"/>
      <c r="M52" s="77"/>
      <c r="N52" s="77"/>
    </row>
    <row r="53" spans="1:14" s="9" customFormat="1" ht="32.25" customHeight="1" x14ac:dyDescent="0.2">
      <c r="A53" s="123" t="s">
        <v>74</v>
      </c>
      <c r="B53" s="123"/>
      <c r="C53" s="123"/>
      <c r="D53" s="123"/>
      <c r="E53" s="123"/>
      <c r="F53" s="123"/>
      <c r="G53" s="123"/>
      <c r="H53" s="123"/>
      <c r="I53" s="123"/>
      <c r="J53" s="123"/>
      <c r="K53" s="123"/>
      <c r="L53" s="123"/>
      <c r="M53" s="123"/>
      <c r="N53" s="123"/>
    </row>
    <row r="54" spans="1:14" s="9" customFormat="1" ht="6.75" customHeight="1" x14ac:dyDescent="0.2">
      <c r="A54" s="18"/>
      <c r="B54" s="18"/>
      <c r="C54" s="18"/>
      <c r="D54" s="18"/>
      <c r="E54" s="18"/>
      <c r="F54" s="18"/>
      <c r="G54" s="19"/>
      <c r="H54" s="20"/>
      <c r="I54" s="20"/>
      <c r="J54" s="77"/>
      <c r="K54" s="77"/>
      <c r="L54" s="77"/>
      <c r="M54" s="77"/>
      <c r="N54" s="77"/>
    </row>
    <row r="55" spans="1:14" s="9" customFormat="1" ht="59.25" customHeight="1" x14ac:dyDescent="0.2">
      <c r="A55" s="125" t="s">
        <v>75</v>
      </c>
      <c r="B55" s="125"/>
      <c r="C55" s="125"/>
      <c r="D55" s="125"/>
      <c r="E55" s="125"/>
      <c r="F55" s="125"/>
      <c r="G55" s="125"/>
      <c r="H55" s="125"/>
      <c r="I55" s="125"/>
      <c r="J55" s="125"/>
      <c r="K55" s="125"/>
      <c r="L55" s="125"/>
      <c r="M55" s="125"/>
      <c r="N55" s="125"/>
    </row>
    <row r="56" spans="1:14" s="9" customFormat="1" ht="6.75" customHeight="1" x14ac:dyDescent="0.2">
      <c r="A56" s="18"/>
      <c r="B56" s="18"/>
      <c r="C56" s="18"/>
      <c r="D56" s="18"/>
      <c r="E56" s="18"/>
      <c r="F56" s="18"/>
      <c r="G56" s="19"/>
      <c r="H56" s="20"/>
      <c r="I56" s="20"/>
      <c r="J56" s="77"/>
      <c r="K56" s="77"/>
      <c r="L56" s="77"/>
      <c r="M56" s="77"/>
      <c r="N56" s="77"/>
    </row>
    <row r="57" spans="1:14" s="9" customFormat="1" ht="87" customHeight="1" x14ac:dyDescent="0.2">
      <c r="A57" s="125" t="s">
        <v>76</v>
      </c>
      <c r="B57" s="125"/>
      <c r="C57" s="125"/>
      <c r="D57" s="125"/>
      <c r="E57" s="125"/>
      <c r="F57" s="125"/>
      <c r="G57" s="125"/>
      <c r="H57" s="125"/>
      <c r="I57" s="125"/>
      <c r="J57" s="125"/>
      <c r="K57" s="125"/>
      <c r="L57" s="125"/>
      <c r="M57" s="125"/>
      <c r="N57" s="125"/>
    </row>
    <row r="58" spans="1:14" ht="9" customHeight="1" x14ac:dyDescent="0.2">
      <c r="A58" s="21"/>
      <c r="B58" s="21"/>
      <c r="C58" s="21"/>
      <c r="D58" s="21"/>
      <c r="E58" s="21"/>
      <c r="F58" s="21"/>
      <c r="G58" s="21"/>
      <c r="H58" s="21"/>
      <c r="I58" s="21"/>
      <c r="J58" s="21"/>
      <c r="K58" s="21"/>
      <c r="L58" s="21"/>
      <c r="M58" s="21"/>
      <c r="N58" s="21"/>
    </row>
    <row r="59" spans="1:14" ht="15" x14ac:dyDescent="0.2">
      <c r="A59" s="17" t="s">
        <v>30</v>
      </c>
      <c r="B59" s="33"/>
      <c r="C59" s="33"/>
      <c r="D59" s="33"/>
      <c r="E59" s="33"/>
      <c r="F59" s="33"/>
      <c r="G59" s="33"/>
      <c r="H59" s="33"/>
      <c r="I59" s="33"/>
      <c r="J59" s="33"/>
      <c r="K59" s="33"/>
      <c r="L59" s="33"/>
      <c r="M59" s="33"/>
      <c r="N59" s="33"/>
    </row>
    <row r="60" spans="1:14" ht="6" customHeight="1" x14ac:dyDescent="0.2">
      <c r="A60" s="33"/>
      <c r="B60" s="33"/>
      <c r="C60" s="33"/>
      <c r="D60" s="33"/>
      <c r="E60" s="33"/>
      <c r="F60" s="33"/>
      <c r="G60" s="33"/>
      <c r="H60" s="33"/>
      <c r="I60" s="33"/>
      <c r="J60" s="33"/>
      <c r="K60" s="33"/>
      <c r="L60" s="33"/>
      <c r="M60" s="33"/>
      <c r="N60" s="33"/>
    </row>
    <row r="61" spans="1:14" s="9" customFormat="1" ht="15" customHeight="1" x14ac:dyDescent="0.2">
      <c r="A61" s="123" t="s">
        <v>67</v>
      </c>
      <c r="B61" s="123"/>
      <c r="C61" s="123"/>
      <c r="D61" s="123"/>
      <c r="E61" s="123"/>
      <c r="F61" s="123"/>
      <c r="G61" s="123"/>
      <c r="H61" s="123"/>
      <c r="I61" s="123"/>
      <c r="J61" s="123"/>
      <c r="K61" s="123"/>
      <c r="L61" s="123"/>
      <c r="M61" s="123"/>
      <c r="N61" s="123"/>
    </row>
    <row r="62" spans="1:14" ht="6" customHeight="1" x14ac:dyDescent="0.2">
      <c r="A62" s="114"/>
      <c r="B62" s="114"/>
      <c r="C62" s="114"/>
      <c r="D62" s="114"/>
      <c r="E62" s="114"/>
      <c r="F62" s="114"/>
      <c r="G62" s="114"/>
      <c r="H62" s="114"/>
      <c r="I62" s="114"/>
      <c r="J62" s="114"/>
      <c r="K62" s="114"/>
      <c r="L62" s="114"/>
      <c r="M62" s="114"/>
      <c r="N62" s="114"/>
    </row>
    <row r="63" spans="1:14" ht="14.25" x14ac:dyDescent="0.2">
      <c r="C63" s="119" t="s">
        <v>65</v>
      </c>
      <c r="D63" s="120"/>
      <c r="E63" s="121"/>
      <c r="F63" s="115">
        <f>+D17</f>
        <v>0.94845360824742264</v>
      </c>
      <c r="H63" s="122" t="s">
        <v>31</v>
      </c>
      <c r="I63" s="122"/>
      <c r="J63" s="111" t="s">
        <v>55</v>
      </c>
      <c r="K63" s="119" t="s">
        <v>32</v>
      </c>
      <c r="L63" s="121"/>
      <c r="M63" s="111" t="s">
        <v>33</v>
      </c>
      <c r="N63" s="22"/>
    </row>
    <row r="64" spans="1:14" ht="6" customHeight="1" x14ac:dyDescent="0.2">
      <c r="A64" s="104"/>
      <c r="B64" s="104"/>
      <c r="C64" s="104"/>
      <c r="D64" s="104"/>
      <c r="E64" s="104"/>
      <c r="G64" s="104"/>
      <c r="J64" s="104"/>
      <c r="K64" s="114"/>
      <c r="L64" s="114"/>
      <c r="M64" s="104"/>
      <c r="N64" s="104"/>
    </row>
    <row r="65" spans="1:14" ht="14.25" x14ac:dyDescent="0.2">
      <c r="C65" s="119" t="s">
        <v>42</v>
      </c>
      <c r="D65" s="120"/>
      <c r="E65" s="121"/>
      <c r="F65" s="115">
        <f>+K17</f>
        <v>0.21991127319433587</v>
      </c>
      <c r="H65" s="122" t="s">
        <v>31</v>
      </c>
      <c r="I65" s="122"/>
      <c r="J65" s="111" t="s">
        <v>54</v>
      </c>
      <c r="K65" s="119" t="s">
        <v>32</v>
      </c>
      <c r="L65" s="121"/>
      <c r="M65" s="111" t="s">
        <v>36</v>
      </c>
      <c r="N65" s="22"/>
    </row>
    <row r="66" spans="1:14" ht="12.75" customHeight="1" x14ac:dyDescent="0.2">
      <c r="A66" s="22"/>
      <c r="B66" s="22"/>
      <c r="C66" s="22"/>
      <c r="D66" s="22"/>
      <c r="E66" s="22"/>
      <c r="F66" s="22"/>
      <c r="G66" s="22"/>
      <c r="H66" s="22"/>
      <c r="I66" s="22"/>
      <c r="J66" s="22"/>
      <c r="K66" s="114"/>
      <c r="L66" s="22"/>
      <c r="M66" s="22"/>
      <c r="N66" s="22"/>
    </row>
    <row r="67" spans="1:14" s="9" customFormat="1" ht="15" customHeight="1" x14ac:dyDescent="0.2">
      <c r="A67" s="123" t="s">
        <v>66</v>
      </c>
      <c r="B67" s="123"/>
      <c r="C67" s="123"/>
      <c r="D67" s="123"/>
      <c r="E67" s="123"/>
      <c r="F67" s="123"/>
      <c r="G67" s="123"/>
      <c r="H67" s="123"/>
      <c r="I67" s="123"/>
      <c r="J67" s="123"/>
      <c r="K67" s="123"/>
      <c r="L67" s="123"/>
      <c r="M67" s="123"/>
      <c r="N67" s="123"/>
    </row>
    <row r="68" spans="1:14" ht="6" customHeight="1" x14ac:dyDescent="0.2">
      <c r="A68" s="114"/>
      <c r="B68" s="114"/>
      <c r="C68" s="114"/>
      <c r="D68" s="114"/>
      <c r="E68" s="114"/>
      <c r="F68" s="114"/>
      <c r="G68" s="114"/>
      <c r="H68" s="114"/>
      <c r="I68" s="114"/>
      <c r="J68" s="114"/>
      <c r="K68" s="114"/>
      <c r="L68" s="114"/>
      <c r="M68" s="114"/>
      <c r="N68" s="114"/>
    </row>
    <row r="69" spans="1:14" ht="14.25" x14ac:dyDescent="0.2">
      <c r="A69" t="s">
        <v>61</v>
      </c>
      <c r="C69" s="119" t="s">
        <v>65</v>
      </c>
      <c r="D69" s="120"/>
      <c r="E69" s="121"/>
      <c r="F69" s="115">
        <f>+E17</f>
        <v>0.63388804841149771</v>
      </c>
      <c r="H69" s="122" t="s">
        <v>31</v>
      </c>
      <c r="I69" s="122"/>
      <c r="J69" s="111" t="s">
        <v>69</v>
      </c>
      <c r="K69" s="119" t="s">
        <v>32</v>
      </c>
      <c r="L69" s="121"/>
      <c r="M69" s="111" t="s">
        <v>36</v>
      </c>
      <c r="N69" s="22"/>
    </row>
    <row r="70" spans="1:14" ht="6" customHeight="1" x14ac:dyDescent="0.2">
      <c r="A70" s="81"/>
      <c r="B70" s="81"/>
      <c r="C70" s="81"/>
      <c r="D70" s="114"/>
      <c r="E70" s="114"/>
      <c r="G70" s="81"/>
      <c r="H70" s="81"/>
      <c r="I70" s="81"/>
      <c r="J70" s="81"/>
      <c r="K70" s="114"/>
      <c r="M70" s="81"/>
      <c r="N70" s="81"/>
    </row>
    <row r="71" spans="1:14" ht="14.25" x14ac:dyDescent="0.2">
      <c r="C71" s="119" t="s">
        <v>42</v>
      </c>
      <c r="D71" s="120"/>
      <c r="E71" s="121"/>
      <c r="F71" s="115">
        <f>+N25</f>
        <v>0.22123040041357434</v>
      </c>
      <c r="H71" s="122" t="s">
        <v>31</v>
      </c>
      <c r="I71" s="122"/>
      <c r="J71" s="111" t="s">
        <v>54</v>
      </c>
      <c r="K71" s="119" t="s">
        <v>32</v>
      </c>
      <c r="L71" s="121"/>
      <c r="M71" s="111" t="s">
        <v>36</v>
      </c>
      <c r="N71" s="22"/>
    </row>
    <row r="72" spans="1:14" ht="12.75" customHeight="1" x14ac:dyDescent="0.2">
      <c r="A72" s="22"/>
      <c r="B72" s="22"/>
      <c r="C72" s="22"/>
      <c r="D72" s="22"/>
      <c r="E72" s="22"/>
      <c r="F72" s="22"/>
      <c r="G72" s="22"/>
      <c r="H72" s="22"/>
      <c r="I72" s="22"/>
      <c r="J72" s="114"/>
      <c r="K72" s="114"/>
      <c r="L72" s="22"/>
      <c r="M72" s="22"/>
      <c r="N72" s="22"/>
    </row>
    <row r="73" spans="1:14" ht="15" x14ac:dyDescent="0.25">
      <c r="A73" s="23" t="s">
        <v>56</v>
      </c>
      <c r="B73" s="19"/>
      <c r="C73" s="19"/>
      <c r="D73" s="19"/>
      <c r="E73" s="19"/>
      <c r="F73" s="19"/>
      <c r="G73" s="19"/>
      <c r="H73" s="19"/>
      <c r="I73" s="19"/>
      <c r="J73" s="114"/>
      <c r="K73" s="114"/>
      <c r="L73" s="19"/>
      <c r="M73" s="19"/>
      <c r="N73" s="19"/>
    </row>
    <row r="74" spans="1:14" ht="6.75" customHeight="1" x14ac:dyDescent="0.2">
      <c r="A74" s="24"/>
      <c r="B74" s="24"/>
      <c r="C74" s="24"/>
      <c r="D74" s="24"/>
      <c r="E74" s="24"/>
      <c r="F74" s="24"/>
      <c r="G74" s="24"/>
      <c r="H74" s="24"/>
      <c r="I74" s="24"/>
      <c r="J74" s="24"/>
      <c r="K74" s="24"/>
      <c r="L74" s="24"/>
      <c r="M74" s="24"/>
      <c r="N74" s="24"/>
    </row>
    <row r="75" spans="1:14" s="9" customFormat="1" ht="87" customHeight="1" x14ac:dyDescent="0.2">
      <c r="A75" s="123" t="s">
        <v>77</v>
      </c>
      <c r="B75" s="123"/>
      <c r="C75" s="123"/>
      <c r="D75" s="123"/>
      <c r="E75" s="123"/>
      <c r="F75" s="123"/>
      <c r="G75" s="123"/>
      <c r="H75" s="123"/>
      <c r="I75" s="123"/>
      <c r="J75" s="123"/>
      <c r="K75" s="123"/>
      <c r="L75" s="123"/>
      <c r="M75" s="123"/>
      <c r="N75" s="123"/>
    </row>
    <row r="76" spans="1:14" s="9" customFormat="1" ht="7.9" customHeight="1" x14ac:dyDescent="0.2">
      <c r="A76" s="81"/>
      <c r="B76" s="81"/>
      <c r="C76" s="81"/>
      <c r="D76" s="81"/>
      <c r="E76" s="81"/>
      <c r="F76" s="81"/>
      <c r="G76" s="81"/>
      <c r="H76" s="81"/>
      <c r="I76" s="81"/>
      <c r="J76" s="81"/>
      <c r="K76" s="81"/>
      <c r="L76" s="81"/>
      <c r="M76" s="81"/>
      <c r="N76" s="81"/>
    </row>
    <row r="77" spans="1:14" ht="15" x14ac:dyDescent="0.25">
      <c r="A77" s="23" t="s">
        <v>15</v>
      </c>
      <c r="B77" s="19"/>
      <c r="C77" s="19"/>
      <c r="D77" s="19"/>
      <c r="E77" s="19"/>
      <c r="F77" s="19"/>
      <c r="G77" s="19"/>
      <c r="H77" s="19"/>
      <c r="I77" s="19"/>
      <c r="J77" s="19"/>
      <c r="K77" s="19"/>
      <c r="L77" s="19"/>
      <c r="M77" s="19"/>
      <c r="N77" s="19"/>
    </row>
    <row r="78" spans="1:14" ht="6.75" customHeight="1" x14ac:dyDescent="0.2">
      <c r="A78" s="24"/>
      <c r="B78" s="24"/>
      <c r="C78" s="24"/>
      <c r="D78" s="24"/>
      <c r="E78" s="24"/>
      <c r="F78" s="24"/>
      <c r="G78" s="24"/>
      <c r="H78" s="24"/>
      <c r="I78" s="24"/>
      <c r="J78" s="24"/>
      <c r="K78" s="24"/>
      <c r="L78" s="24"/>
      <c r="M78" s="24"/>
      <c r="N78" s="24"/>
    </row>
    <row r="79" spans="1:14" s="9" customFormat="1" ht="45.6" customHeight="1" x14ac:dyDescent="0.2">
      <c r="A79" s="141" t="s">
        <v>43</v>
      </c>
      <c r="B79" s="141"/>
      <c r="C79" s="141"/>
      <c r="D79" s="141"/>
      <c r="E79" s="141"/>
      <c r="F79" s="141"/>
      <c r="G79" s="141"/>
      <c r="H79" s="141"/>
      <c r="I79" s="141"/>
      <c r="J79" s="141"/>
      <c r="K79" s="141"/>
      <c r="L79" s="141"/>
      <c r="M79" s="141"/>
      <c r="N79" s="141"/>
    </row>
    <row r="80" spans="1:14" x14ac:dyDescent="0.2">
      <c r="A80" s="144" t="s">
        <v>57</v>
      </c>
      <c r="B80" s="144"/>
      <c r="C80" s="144"/>
      <c r="D80" s="144"/>
      <c r="E80" s="144"/>
      <c r="F80" s="144"/>
      <c r="G80" s="144"/>
      <c r="H80" s="144"/>
      <c r="I80" s="144"/>
      <c r="J80" s="144"/>
      <c r="K80" s="144"/>
      <c r="L80" s="144"/>
      <c r="M80" s="144"/>
      <c r="N80" s="144"/>
    </row>
    <row r="81" spans="1:14" ht="5.25" customHeight="1" x14ac:dyDescent="0.2">
      <c r="A81" s="24"/>
      <c r="B81" s="24"/>
      <c r="C81" s="24"/>
      <c r="D81" s="24"/>
      <c r="E81" s="24"/>
      <c r="F81" s="24"/>
      <c r="G81" s="24"/>
      <c r="H81" s="24"/>
      <c r="I81" s="24"/>
      <c r="J81" s="24"/>
      <c r="K81" s="24"/>
      <c r="L81" s="24"/>
      <c r="M81" s="24"/>
      <c r="N81" s="24"/>
    </row>
    <row r="82" spans="1:14" ht="18" customHeight="1" x14ac:dyDescent="0.2">
      <c r="A82" s="141" t="s">
        <v>58</v>
      </c>
      <c r="B82" s="141"/>
      <c r="C82" s="141"/>
      <c r="D82" s="141"/>
      <c r="E82" s="141"/>
      <c r="F82" s="141"/>
      <c r="G82" s="141"/>
      <c r="H82" s="141"/>
      <c r="I82" s="141"/>
      <c r="J82" s="141"/>
      <c r="K82" s="141"/>
      <c r="L82" s="141"/>
      <c r="M82" s="141"/>
      <c r="N82" s="141"/>
    </row>
    <row r="83" spans="1:14" ht="4.5" customHeight="1" x14ac:dyDescent="0.2">
      <c r="A83" s="21"/>
      <c r="B83" s="21"/>
      <c r="C83" s="21"/>
      <c r="D83" s="21"/>
      <c r="E83" s="21"/>
      <c r="F83" s="21"/>
      <c r="G83" s="21"/>
      <c r="H83" s="21"/>
      <c r="I83" s="21"/>
      <c r="J83" s="21"/>
      <c r="K83" s="21"/>
      <c r="L83" s="21"/>
      <c r="M83" s="21"/>
      <c r="N83" s="21"/>
    </row>
    <row r="84" spans="1:14" ht="14.25" x14ac:dyDescent="0.2">
      <c r="A84" s="24" t="s">
        <v>59</v>
      </c>
      <c r="B84" s="24"/>
      <c r="C84" s="24"/>
      <c r="D84" s="24"/>
      <c r="E84" s="24"/>
      <c r="F84" s="24"/>
      <c r="G84" s="24"/>
      <c r="H84" s="24"/>
      <c r="I84" s="24"/>
      <c r="J84" s="24"/>
      <c r="K84" s="24"/>
      <c r="L84" s="24"/>
      <c r="M84" s="24"/>
      <c r="N84" s="24"/>
    </row>
    <row r="85" spans="1:14" ht="14.25" x14ac:dyDescent="0.2">
      <c r="A85" s="25" t="s">
        <v>16</v>
      </c>
      <c r="B85" s="25"/>
      <c r="C85" s="26"/>
      <c r="D85" s="26"/>
      <c r="E85" s="26"/>
      <c r="F85" s="26"/>
      <c r="G85" s="26"/>
      <c r="H85" s="26"/>
      <c r="I85" s="26"/>
      <c r="J85" s="26"/>
      <c r="K85" s="26"/>
      <c r="L85" s="26"/>
      <c r="M85" s="26"/>
      <c r="N85" s="26"/>
    </row>
    <row r="86" spans="1:14" ht="5.45" customHeight="1" x14ac:dyDescent="0.2">
      <c r="A86" s="27"/>
      <c r="B86" s="27"/>
      <c r="C86" s="28"/>
      <c r="D86" s="28"/>
      <c r="E86" s="28"/>
      <c r="F86" s="28"/>
      <c r="G86" s="28"/>
      <c r="H86" s="28"/>
      <c r="I86" s="28"/>
      <c r="J86" s="28"/>
      <c r="K86" s="28"/>
      <c r="L86" s="28"/>
      <c r="M86" s="28"/>
      <c r="N86" s="28"/>
    </row>
    <row r="87" spans="1:14" ht="14.25" x14ac:dyDescent="0.2">
      <c r="A87" s="116" t="s">
        <v>17</v>
      </c>
      <c r="B87" s="117"/>
      <c r="C87" s="117"/>
      <c r="D87" s="117"/>
      <c r="E87" s="117"/>
      <c r="F87" s="117"/>
      <c r="G87" s="19"/>
      <c r="H87" s="19"/>
      <c r="I87" s="19"/>
      <c r="J87" s="19"/>
      <c r="K87" s="19"/>
      <c r="L87" s="19"/>
      <c r="M87" s="19"/>
      <c r="N87" s="19"/>
    </row>
    <row r="88" spans="1:14" ht="6.75" customHeight="1" x14ac:dyDescent="0.2">
      <c r="A88" s="117"/>
      <c r="B88" s="117"/>
      <c r="C88" s="117"/>
      <c r="D88" s="117"/>
      <c r="E88" s="117"/>
      <c r="F88" s="117"/>
      <c r="G88" s="19"/>
      <c r="H88" s="19"/>
      <c r="I88" s="19"/>
      <c r="J88" s="19"/>
      <c r="K88" s="19"/>
      <c r="L88" s="19"/>
      <c r="M88" s="19"/>
      <c r="N88" s="19"/>
    </row>
    <row r="89" spans="1:14" ht="14.25" x14ac:dyDescent="0.2">
      <c r="A89" s="118" t="s">
        <v>71</v>
      </c>
      <c r="B89" s="118"/>
      <c r="C89" s="118"/>
      <c r="D89" s="118"/>
      <c r="E89" s="118"/>
      <c r="F89" s="118"/>
      <c r="G89" s="24"/>
      <c r="H89" s="24"/>
      <c r="I89" s="24"/>
      <c r="J89" s="24"/>
      <c r="K89" s="24"/>
      <c r="L89" s="24"/>
      <c r="M89" s="24"/>
      <c r="N89" s="24"/>
    </row>
    <row r="90" spans="1:14" ht="14.25" x14ac:dyDescent="0.2">
      <c r="A90" s="118" t="s">
        <v>72</v>
      </c>
      <c r="B90" s="118"/>
      <c r="C90" s="118"/>
      <c r="D90" s="118"/>
      <c r="E90" s="118"/>
      <c r="F90" s="118"/>
      <c r="G90" s="24"/>
      <c r="H90" s="24"/>
      <c r="I90" s="24"/>
      <c r="J90" s="24"/>
      <c r="K90" s="24"/>
      <c r="L90" s="24"/>
      <c r="M90" s="24"/>
      <c r="N90" s="24"/>
    </row>
    <row r="91" spans="1:14" ht="6" customHeight="1" x14ac:dyDescent="0.2">
      <c r="A91" s="19"/>
      <c r="B91" s="19"/>
      <c r="C91" s="19"/>
      <c r="D91" s="19"/>
      <c r="E91" s="19"/>
      <c r="F91" s="19"/>
      <c r="G91" s="19"/>
      <c r="H91" s="19"/>
      <c r="I91" s="19"/>
      <c r="J91" s="19"/>
      <c r="K91" s="19"/>
      <c r="L91" s="19"/>
      <c r="M91" s="19"/>
      <c r="N91" s="19"/>
    </row>
    <row r="92" spans="1:14" ht="14.25" x14ac:dyDescent="0.2">
      <c r="A92" s="19"/>
      <c r="B92" s="19"/>
      <c r="C92" s="19"/>
      <c r="D92" s="19"/>
      <c r="E92" s="19"/>
      <c r="F92" s="19"/>
      <c r="G92" s="19"/>
      <c r="H92" s="19"/>
      <c r="I92" s="29"/>
      <c r="J92" s="29"/>
      <c r="K92" s="29"/>
      <c r="L92" s="29"/>
      <c r="M92" s="11"/>
      <c r="N92" s="29" t="s">
        <v>18</v>
      </c>
    </row>
    <row r="93" spans="1:14" ht="14.25" x14ac:dyDescent="0.2">
      <c r="A93" s="19"/>
      <c r="B93" s="19"/>
      <c r="C93" s="19"/>
      <c r="D93" s="19"/>
      <c r="E93" s="19"/>
      <c r="F93" s="19"/>
      <c r="G93" s="19"/>
      <c r="H93" s="19"/>
      <c r="I93" s="30"/>
      <c r="J93" s="30"/>
      <c r="K93" s="30"/>
      <c r="L93" s="30"/>
      <c r="M93" s="31" t="s">
        <v>19</v>
      </c>
      <c r="N93" s="32">
        <v>44026</v>
      </c>
    </row>
  </sheetData>
  <mergeCells count="43">
    <mergeCell ref="K22:M22"/>
    <mergeCell ref="A21:C22"/>
    <mergeCell ref="D21:E21"/>
    <mergeCell ref="D22:E22"/>
    <mergeCell ref="H21:J22"/>
    <mergeCell ref="A82:N82"/>
    <mergeCell ref="E6:F6"/>
    <mergeCell ref="A67:N67"/>
    <mergeCell ref="A79:N79"/>
    <mergeCell ref="A80:N80"/>
    <mergeCell ref="A10:N10"/>
    <mergeCell ref="B13:F13"/>
    <mergeCell ref="H13:N13"/>
    <mergeCell ref="A75:N75"/>
    <mergeCell ref="H71:I71"/>
    <mergeCell ref="D40:F40"/>
    <mergeCell ref="B40:C40"/>
    <mergeCell ref="B42:C42"/>
    <mergeCell ref="B43:C43"/>
    <mergeCell ref="B44:C44"/>
    <mergeCell ref="K21:M21"/>
    <mergeCell ref="A61:N61"/>
    <mergeCell ref="H65:I65"/>
    <mergeCell ref="J24:M24"/>
    <mergeCell ref="A53:N53"/>
    <mergeCell ref="A57:N57"/>
    <mergeCell ref="B24:E24"/>
    <mergeCell ref="B45:C45"/>
    <mergeCell ref="E41:F43"/>
    <mergeCell ref="E44:F45"/>
    <mergeCell ref="B41:C41"/>
    <mergeCell ref="A51:M51"/>
    <mergeCell ref="H63:I63"/>
    <mergeCell ref="C63:E63"/>
    <mergeCell ref="C65:E65"/>
    <mergeCell ref="A55:N55"/>
    <mergeCell ref="C69:E69"/>
    <mergeCell ref="C71:E71"/>
    <mergeCell ref="K71:L71"/>
    <mergeCell ref="H69:I69"/>
    <mergeCell ref="K63:L63"/>
    <mergeCell ref="K65:L65"/>
    <mergeCell ref="K69:L69"/>
  </mergeCells>
  <hyperlinks>
    <hyperlink ref="A80:N80" r:id="rId1" display="2. Ver &quot;Relación por meses de los procesos de contratación en ejecución&quot; en https://www.minenergia.gov.co/en/contratos-en-curso (clic aquí)" xr:uid="{00000000-0004-0000-0000-000000000000}"/>
    <hyperlink ref="I80" r:id="rId2" display="Ver &quot;Relación por meses de los procesos de contratación en ejecución&quot; en https://www.minminas.gov.co/en/contratos-en-curso (clic aquí)" xr:uid="{00000000-0004-0000-0000-000001000000}"/>
    <hyperlink ref="J80" r:id="rId3" display="Ver &quot;Relación por meses de los procesos de contratación en ejecución&quot; en https://www.minminas.gov.co/en/contratos-en-curso (clic aquí)" xr:uid="{00000000-0004-0000-0000-000002000000}"/>
  </hyperlinks>
  <printOptions horizontalCentered="1"/>
  <pageMargins left="0.70866141732283472" right="0.70866141732283472" top="0.74803149606299213" bottom="0.74803149606299213" header="0.31496062992125984" footer="0.31496062992125984"/>
  <pageSetup scale="77" fitToHeight="0" orientation="landscape" horizontalDpi="4294967294" verticalDpi="4294967294" r:id="rId4"/>
  <headerFooter>
    <oddFooter>&amp;RPág. &amp;P de &amp;N</oddFooter>
  </headerFooter>
  <rowBreaks count="1" manualBreakCount="1">
    <brk id="46" max="13"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Informe Trim 1</vt:lpstr>
      <vt:lpstr>'Informe Trim 1'!Área_de_impresión</vt:lpstr>
      <vt:lpstr>'Informe Trim 1'!Print_Area</vt:lpstr>
      <vt:lpstr>'Informe Trim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 Pedroza Mogollon</dc:creator>
  <cp:lastModifiedBy>maria del carmen vivas barragan</cp:lastModifiedBy>
  <cp:lastPrinted>2019-04-15T22:33:05Z</cp:lastPrinted>
  <dcterms:created xsi:type="dcterms:W3CDTF">2018-10-24T16:58:12Z</dcterms:created>
  <dcterms:modified xsi:type="dcterms:W3CDTF">2020-07-14T22:06:36Z</dcterms:modified>
</cp:coreProperties>
</file>