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Minenergía\Trabajo\MIPG\Sector\"/>
    </mc:Choice>
  </mc:AlternateContent>
  <xr:revisionPtr revIDLastSave="0" documentId="13_ncr:1_{5D2DC2D6-CA9C-4121-9B6E-E4245A5600DE}" xr6:coauthVersionLast="45" xr6:coauthVersionMax="45" xr10:uidLastSave="{00000000-0000-0000-0000-000000000000}"/>
  <bookViews>
    <workbookView xWindow="-120" yWindow="-120" windowWidth="20730" windowHeight="11160" xr2:uid="{00000000-000D-0000-FFFF-FFFF00000000}"/>
  </bookViews>
  <sheets>
    <sheet name="Cuantitativo" sheetId="1" r:id="rId1"/>
    <sheet name="Estado" sheetId="7" r:id="rId2"/>
    <sheet name="Logros" sheetId="2" r:id="rId3"/>
    <sheet name="Obstaculos" sheetId="3" r:id="rId4"/>
    <sheet name="Retos" sheetId="4" r:id="rId5"/>
    <sheet name="Consolidado" sheetId="5"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1" l="1"/>
  <c r="Q29" i="1"/>
  <c r="Q28" i="1"/>
  <c r="Q27" i="1"/>
  <c r="Q26" i="1"/>
  <c r="Q25" i="1"/>
  <c r="Q24" i="1"/>
  <c r="Q13" i="5" l="1"/>
  <c r="P13" i="5" l="1"/>
  <c r="AL39" i="1" l="1"/>
  <c r="AL35" i="1"/>
  <c r="AL36" i="1"/>
  <c r="AL37" i="1"/>
  <c r="AL38" i="1"/>
  <c r="AL34" i="1"/>
  <c r="AL33" i="1"/>
  <c r="AK33" i="1"/>
  <c r="AK34" i="1"/>
  <c r="AK35" i="1"/>
  <c r="AK36" i="1"/>
  <c r="AK37" i="1"/>
  <c r="AK38" i="1"/>
  <c r="AK39" i="1"/>
  <c r="AJ39" i="1"/>
  <c r="AJ35" i="1"/>
  <c r="AJ36" i="1"/>
  <c r="AJ37" i="1"/>
  <c r="AJ38" i="1"/>
  <c r="AJ34" i="1"/>
  <c r="AJ33" i="1"/>
  <c r="AH39" i="1"/>
  <c r="AH35" i="1"/>
  <c r="AH36" i="1"/>
  <c r="AH37" i="1"/>
  <c r="AH38" i="1"/>
  <c r="AH34" i="1"/>
  <c r="AH33" i="1"/>
  <c r="AF39" i="1"/>
  <c r="AF35" i="1"/>
  <c r="AF36" i="1"/>
  <c r="AF37" i="1"/>
  <c r="AF38" i="1"/>
  <c r="AF34" i="1"/>
  <c r="AF33" i="1"/>
  <c r="AD39" i="1"/>
  <c r="AD35" i="1"/>
  <c r="AD36" i="1"/>
  <c r="AD37" i="1"/>
  <c r="AD38" i="1"/>
  <c r="AD34" i="1"/>
  <c r="AD33" i="1"/>
  <c r="AB39" i="1"/>
  <c r="AB35" i="1"/>
  <c r="AB36" i="1"/>
  <c r="AB37" i="1"/>
  <c r="AB38" i="1"/>
  <c r="AB34" i="1"/>
  <c r="AB33" i="1"/>
  <c r="Z39" i="1"/>
  <c r="Z35" i="1"/>
  <c r="Z36" i="1"/>
  <c r="Z37" i="1"/>
  <c r="Z38" i="1"/>
  <c r="Z34" i="1"/>
  <c r="Z33" i="1"/>
  <c r="X39" i="1"/>
  <c r="X35" i="1"/>
  <c r="X36" i="1"/>
  <c r="X37" i="1"/>
  <c r="X38" i="1"/>
  <c r="X34" i="1"/>
  <c r="X33" i="1"/>
  <c r="V39" i="1"/>
  <c r="V35" i="1"/>
  <c r="V36" i="1"/>
  <c r="V37" i="1"/>
  <c r="V38" i="1"/>
  <c r="V34" i="1"/>
  <c r="V33" i="1"/>
  <c r="T39" i="1"/>
  <c r="T35" i="1"/>
  <c r="T36" i="1"/>
  <c r="T37" i="1"/>
  <c r="T38" i="1"/>
  <c r="T34" i="1"/>
  <c r="T33" i="1"/>
  <c r="R39" i="1"/>
  <c r="R35" i="1"/>
  <c r="R36" i="1"/>
  <c r="R37" i="1"/>
  <c r="R38" i="1"/>
  <c r="R34" i="1"/>
  <c r="R33" i="1"/>
  <c r="Q33" i="1"/>
  <c r="Q34" i="1"/>
  <c r="Q35" i="1"/>
  <c r="Q36" i="1"/>
  <c r="Q37" i="1"/>
  <c r="Q38" i="1"/>
  <c r="Q39" i="1"/>
  <c r="P39" i="1"/>
  <c r="P35" i="1"/>
  <c r="P36" i="1"/>
  <c r="P37" i="1"/>
  <c r="P38" i="1"/>
  <c r="P34" i="1"/>
  <c r="P33" i="1"/>
  <c r="N39" i="1"/>
  <c r="N35" i="1"/>
  <c r="N36" i="1"/>
  <c r="N37" i="1"/>
  <c r="N38" i="1"/>
  <c r="N34" i="1"/>
  <c r="O34" i="1"/>
  <c r="N33" i="1"/>
  <c r="L39" i="1"/>
  <c r="L35" i="1"/>
  <c r="L36" i="1"/>
  <c r="L37" i="1"/>
  <c r="L38" i="1"/>
  <c r="L34" i="1"/>
  <c r="L33" i="1"/>
  <c r="J39" i="1"/>
  <c r="J35" i="1"/>
  <c r="J36" i="1"/>
  <c r="J37" i="1"/>
  <c r="J38" i="1"/>
  <c r="J34" i="1"/>
  <c r="J33" i="1"/>
  <c r="H39" i="1"/>
  <c r="H35" i="1"/>
  <c r="H36" i="1"/>
  <c r="H37" i="1"/>
  <c r="H38" i="1"/>
  <c r="H34" i="1"/>
  <c r="H33" i="1"/>
  <c r="F39" i="1"/>
  <c r="F35" i="1"/>
  <c r="F36" i="1"/>
  <c r="F37" i="1"/>
  <c r="F38" i="1"/>
  <c r="F34" i="1"/>
  <c r="F33" i="1"/>
  <c r="R26" i="1"/>
  <c r="R27" i="1"/>
  <c r="R28" i="1"/>
  <c r="R29" i="1"/>
  <c r="R30" i="1"/>
  <c r="R25" i="1"/>
  <c r="R24" i="1"/>
  <c r="P30" i="1"/>
  <c r="P26" i="1"/>
  <c r="P27" i="1"/>
  <c r="P28" i="1"/>
  <c r="P29" i="1"/>
  <c r="P25" i="1"/>
  <c r="P24" i="1"/>
  <c r="N30" i="1"/>
  <c r="N26" i="1"/>
  <c r="N27" i="1"/>
  <c r="N28" i="1"/>
  <c r="N29" i="1"/>
  <c r="N25" i="1"/>
  <c r="N24" i="1"/>
  <c r="L30" i="1"/>
  <c r="L26" i="1"/>
  <c r="L27" i="1"/>
  <c r="L28" i="1"/>
  <c r="L29" i="1"/>
  <c r="L25" i="1"/>
  <c r="L24" i="1"/>
  <c r="J30" i="1"/>
  <c r="J26" i="1"/>
  <c r="J27" i="1"/>
  <c r="J28" i="1"/>
  <c r="J29" i="1"/>
  <c r="J25" i="1"/>
  <c r="J24" i="1"/>
  <c r="H30" i="1"/>
  <c r="H26" i="1"/>
  <c r="H27" i="1"/>
  <c r="H28" i="1"/>
  <c r="H29" i="1"/>
  <c r="H25" i="1"/>
  <c r="H24" i="1"/>
  <c r="F30" i="1"/>
  <c r="F26" i="1"/>
  <c r="F27" i="1"/>
  <c r="F28" i="1"/>
  <c r="F29" i="1"/>
  <c r="F25" i="1"/>
  <c r="F24" i="1"/>
  <c r="W33" i="1"/>
  <c r="W34" i="1"/>
  <c r="W35" i="1"/>
  <c r="W36" i="1"/>
  <c r="W37" i="1"/>
  <c r="W38" i="1"/>
  <c r="W39" i="1"/>
  <c r="D39" i="1"/>
  <c r="D35" i="1"/>
  <c r="D36" i="1"/>
  <c r="D37" i="1"/>
  <c r="D38" i="1"/>
  <c r="D34" i="1"/>
  <c r="D33" i="1"/>
  <c r="D25" i="1"/>
  <c r="D26" i="1"/>
  <c r="D27" i="1"/>
  <c r="D28" i="1"/>
  <c r="D29" i="1"/>
  <c r="D30" i="1"/>
  <c r="D24" i="1"/>
  <c r="C36" i="1" l="1"/>
  <c r="E34" i="1" l="1"/>
  <c r="G34" i="1"/>
  <c r="I34" i="1"/>
  <c r="K34" i="1"/>
  <c r="M34" i="1"/>
  <c r="S34" i="1"/>
  <c r="U34" i="1"/>
  <c r="Y34" i="1"/>
  <c r="AA34" i="1"/>
  <c r="AC34" i="1"/>
  <c r="AE34" i="1"/>
  <c r="AG34" i="1"/>
  <c r="AI34" i="1"/>
  <c r="E35" i="1"/>
  <c r="G35" i="1"/>
  <c r="I35" i="1"/>
  <c r="K35" i="1"/>
  <c r="M35" i="1"/>
  <c r="O35" i="1"/>
  <c r="S35" i="1"/>
  <c r="U35" i="1"/>
  <c r="Y35" i="1"/>
  <c r="AA35" i="1"/>
  <c r="AC35" i="1"/>
  <c r="AE35" i="1"/>
  <c r="AG35" i="1"/>
  <c r="AI35" i="1"/>
  <c r="E36" i="1"/>
  <c r="G36" i="1"/>
  <c r="I36" i="1"/>
  <c r="K36" i="1"/>
  <c r="M36" i="1"/>
  <c r="O36" i="1"/>
  <c r="S36" i="1"/>
  <c r="U36" i="1"/>
  <c r="Y36" i="1"/>
  <c r="AA36" i="1"/>
  <c r="AC36" i="1"/>
  <c r="AE36" i="1"/>
  <c r="AG36" i="1"/>
  <c r="AI36" i="1"/>
  <c r="E37" i="1"/>
  <c r="G37" i="1"/>
  <c r="I37" i="1"/>
  <c r="K37" i="1"/>
  <c r="M37" i="1"/>
  <c r="O37" i="1"/>
  <c r="S37" i="1"/>
  <c r="U37" i="1"/>
  <c r="Y37" i="1"/>
  <c r="AA37" i="1"/>
  <c r="AC37" i="1"/>
  <c r="AE37" i="1"/>
  <c r="AG37" i="1"/>
  <c r="AI37" i="1"/>
  <c r="E38" i="1"/>
  <c r="G38" i="1"/>
  <c r="I38" i="1"/>
  <c r="K38" i="1"/>
  <c r="M38" i="1"/>
  <c r="O38" i="1"/>
  <c r="S38" i="1"/>
  <c r="U38" i="1"/>
  <c r="Y38" i="1"/>
  <c r="AA38" i="1"/>
  <c r="AC38" i="1"/>
  <c r="AE38" i="1"/>
  <c r="AG38" i="1"/>
  <c r="AI38" i="1"/>
  <c r="E39" i="1"/>
  <c r="G39" i="1"/>
  <c r="I39" i="1"/>
  <c r="K39" i="1"/>
  <c r="M39" i="1"/>
  <c r="O39" i="1"/>
  <c r="S39" i="1"/>
  <c r="U39" i="1"/>
  <c r="Y39" i="1"/>
  <c r="AA39" i="1"/>
  <c r="AC39" i="1"/>
  <c r="AE39" i="1"/>
  <c r="AG39" i="1"/>
  <c r="AI39" i="1"/>
  <c r="G33" i="1"/>
  <c r="I33" i="1"/>
  <c r="K33" i="1"/>
  <c r="M33" i="1"/>
  <c r="O33" i="1"/>
  <c r="S33" i="1"/>
  <c r="U33" i="1"/>
  <c r="Y33" i="1"/>
  <c r="AA33" i="1"/>
  <c r="AC33" i="1"/>
  <c r="AE33" i="1"/>
  <c r="AG33" i="1"/>
  <c r="AI33" i="1"/>
  <c r="E33" i="1"/>
  <c r="M24" i="1"/>
  <c r="E27" i="1"/>
  <c r="E25" i="1"/>
  <c r="G25" i="1"/>
  <c r="I25" i="1"/>
  <c r="K25" i="1"/>
  <c r="M25" i="1"/>
  <c r="O25" i="1"/>
  <c r="E26" i="1"/>
  <c r="G26" i="1"/>
  <c r="I26" i="1"/>
  <c r="K26" i="1"/>
  <c r="M26" i="1"/>
  <c r="O26" i="1"/>
  <c r="G27" i="1"/>
  <c r="I27" i="1"/>
  <c r="K27" i="1"/>
  <c r="M27" i="1"/>
  <c r="O27" i="1"/>
  <c r="E28" i="1"/>
  <c r="G28" i="1"/>
  <c r="I28" i="1"/>
  <c r="K28" i="1"/>
  <c r="M28" i="1"/>
  <c r="O28" i="1"/>
  <c r="E29" i="1"/>
  <c r="G29" i="1"/>
  <c r="I29" i="1"/>
  <c r="K29" i="1"/>
  <c r="M29" i="1"/>
  <c r="O29" i="1"/>
  <c r="E30" i="1"/>
  <c r="G30" i="1"/>
  <c r="I30" i="1"/>
  <c r="K30" i="1"/>
  <c r="M30" i="1"/>
  <c r="O30" i="1"/>
  <c r="O24" i="1"/>
  <c r="K24" i="1"/>
  <c r="I24" i="1"/>
  <c r="G24" i="1"/>
  <c r="E24" i="1"/>
  <c r="C34" i="1"/>
  <c r="C35" i="1"/>
  <c r="C37" i="1"/>
  <c r="C38" i="1"/>
  <c r="C39" i="1"/>
  <c r="C33" i="1"/>
  <c r="C30" i="1"/>
  <c r="C26" i="1"/>
  <c r="C27" i="1"/>
  <c r="C28" i="1"/>
  <c r="C29" i="1"/>
  <c r="C25" i="1"/>
  <c r="C24" i="1"/>
</calcChain>
</file>

<file path=xl/sharedStrings.xml><?xml version="1.0" encoding="utf-8"?>
<sst xmlns="http://schemas.openxmlformats.org/spreadsheetml/2006/main" count="1084" uniqueCount="600">
  <si>
    <t>MIPG</t>
  </si>
  <si>
    <t>MME</t>
  </si>
  <si>
    <t xml:space="preserve">ANM </t>
  </si>
  <si>
    <t>UPME</t>
  </si>
  <si>
    <t>CREG</t>
  </si>
  <si>
    <t>SGC</t>
  </si>
  <si>
    <t>ANH</t>
  </si>
  <si>
    <t>IPSE</t>
  </si>
  <si>
    <t>D1 - Talento Humano</t>
  </si>
  <si>
    <t>D2 - Direccionamiento estratégico</t>
  </si>
  <si>
    <t>D3 - Gestión con valores</t>
  </si>
  <si>
    <t>D4 - Evaluación de resultados</t>
  </si>
  <si>
    <t>D5 - Información y comunicaciones</t>
  </si>
  <si>
    <t>D6 - Gestión del conocimiento</t>
  </si>
  <si>
    <t>D7 - Control Interno</t>
  </si>
  <si>
    <t>P2 - Integridad</t>
  </si>
  <si>
    <t>P3 - Planeación institucional</t>
  </si>
  <si>
    <t>P4 - Gestión presupuestal</t>
  </si>
  <si>
    <t>P5 - Fortalecimiento Organizacional</t>
  </si>
  <si>
    <t>P6 - Gobierno digital</t>
  </si>
  <si>
    <t>P7 - Seguridad digital</t>
  </si>
  <si>
    <t>P8 - Defensa jurídica</t>
  </si>
  <si>
    <t>P9 - Servicio al ciudadano</t>
  </si>
  <si>
    <t>P10 - Racionalización de trámite</t>
  </si>
  <si>
    <t>P11 - Participación ciudadana</t>
  </si>
  <si>
    <t>P12 - Seguimiento y evaluación</t>
  </si>
  <si>
    <t>P13 - Gestión documental</t>
  </si>
  <si>
    <t>P14 - Transparencia</t>
  </si>
  <si>
    <t>P15 - Gestión del conocimiento</t>
  </si>
  <si>
    <t>P16 - Control Interno</t>
  </si>
  <si>
    <t>P17 - Mejora normativa</t>
  </si>
  <si>
    <t>Modelo</t>
  </si>
  <si>
    <t>Entidad</t>
  </si>
  <si>
    <t>RETOS MIPG - SEPTIEMBRE 2019</t>
  </si>
  <si>
    <t>ANM</t>
  </si>
  <si>
    <t>Logro</t>
  </si>
  <si>
    <t>Reto</t>
  </si>
  <si>
    <t>Sector Minas y Energía</t>
  </si>
  <si>
    <t>Obstáculo</t>
  </si>
  <si>
    <t>P1 - Gestión estratégica TH</t>
  </si>
  <si>
    <t>INFORMACIÓN ANALIZADA Y CONSOLIDADA - CORTE 1ER SEMESTRE 2020</t>
  </si>
  <si>
    <r>
      <rPr>
        <b/>
        <sz val="10"/>
        <color theme="1"/>
        <rFont val="Calibri"/>
        <family val="2"/>
        <scheme val="minor"/>
      </rPr>
      <t>Instrucción:</t>
    </r>
    <r>
      <rPr>
        <sz val="10"/>
        <color theme="1"/>
        <rFont val="Calibri"/>
        <family val="2"/>
        <scheme val="minor"/>
      </rPr>
      <t xml:space="preserve"> En las tablas de color naranja por favor incluir la información analizada, priorizada y resumida de las dimensiones y políticas del sector, de las cuales usted es líder y responsable. En las primeras 4 pestañas encontrara la información reportada por el sector; tanto cualitativa como cuantitativamente, sobre el avance del MIPG en cada una de las entidades, la cual debe proceder a analizar y compilar, seleccionando aquellos temas que sean mas relevantes a nivel sectorial y ubicándolos en las tablas de esta pestaña. Además, debe tomar en cuenta la información del Ministerio, para lo cual, cuenta con el instrumento de seguimiento y control. </t>
    </r>
    <r>
      <rPr>
        <sz val="10"/>
        <color rgb="FFFF0000"/>
        <rFont val="Calibri"/>
        <family val="2"/>
        <scheme val="minor"/>
      </rPr>
      <t>Únicamente debe diligenciar los campos de las políticas y/o dimensiones que es líder.</t>
    </r>
  </si>
  <si>
    <t>Ítem</t>
  </si>
  <si>
    <t>MIPG - FURAG</t>
  </si>
  <si>
    <t>D1 - Talento Humano FURAG</t>
  </si>
  <si>
    <t>D2 - Direccionamiento estratégico FURAG</t>
  </si>
  <si>
    <t>P2 - Integridad FURAG</t>
  </si>
  <si>
    <t>D3 - Gestión con valores FURAG</t>
  </si>
  <si>
    <t>P3 - Planeación institucional FURAG</t>
  </si>
  <si>
    <t>D4 - Evaluación de resultados FURAG</t>
  </si>
  <si>
    <t>P4 - Gestión presupuestal FURAG</t>
  </si>
  <si>
    <t>D5 - Información y comunicaciones FURAG</t>
  </si>
  <si>
    <t>P5 - Fortalecimiento Organizacional FURAG</t>
  </si>
  <si>
    <t>D6 - Gestión del conocimiento FURAG</t>
  </si>
  <si>
    <t>P6 - Gobierno digital FURAG</t>
  </si>
  <si>
    <t>D7 - Control Interno FURAG</t>
  </si>
  <si>
    <t>P7 - Seguridad digital FURAG</t>
  </si>
  <si>
    <t>P8 - Defensa jurídica FURAG</t>
  </si>
  <si>
    <t>P9 - Servicio al ciudadano FURAG</t>
  </si>
  <si>
    <t>P10 - Racionalización de trámite FURAG</t>
  </si>
  <si>
    <t>P11 - Participación ciudadana FURAG</t>
  </si>
  <si>
    <t>P12 - Seguimiento y evaluación FURAG</t>
  </si>
  <si>
    <t>P13 - Gestión documental FURAG</t>
  </si>
  <si>
    <t>P14 - Transparencia FURAG</t>
  </si>
  <si>
    <t>P15 - Gestión del conocimiento FURAG</t>
  </si>
  <si>
    <t>P16 - Control Interno FURAG</t>
  </si>
  <si>
    <t>P17 - Mejora normativa FURAG</t>
  </si>
  <si>
    <t>P1 - Gestión estratégica TH FURAG</t>
  </si>
  <si>
    <t>RESULTADOS MIPG - PRIMER SEMESTRE 2020</t>
  </si>
  <si>
    <r>
      <rPr>
        <b/>
        <sz val="10"/>
        <color theme="1"/>
        <rFont val="Calibri"/>
        <family val="2"/>
        <scheme val="minor"/>
      </rPr>
      <t>Instrucción:</t>
    </r>
    <r>
      <rPr>
        <sz val="10"/>
        <color theme="1"/>
        <rFont val="Calibri"/>
        <family val="2"/>
        <scheme val="minor"/>
      </rPr>
      <t xml:space="preserve"> En las tablas de color amarillo por favor incluir los logros desagregados por: </t>
    </r>
    <r>
      <rPr>
        <b/>
        <sz val="10"/>
        <color theme="1"/>
        <rFont val="Calibri"/>
        <family val="2"/>
        <scheme val="minor"/>
      </rPr>
      <t>Modelo</t>
    </r>
    <r>
      <rPr>
        <sz val="10"/>
        <color theme="1"/>
        <rFont val="Calibri"/>
        <family val="2"/>
        <scheme val="minor"/>
      </rPr>
      <t xml:space="preserve"> (logros generales de todo el modelo, los más importantes para la Entidad) - </t>
    </r>
    <r>
      <rPr>
        <b/>
        <sz val="10"/>
        <color theme="1"/>
        <rFont val="Calibri"/>
        <family val="2"/>
        <scheme val="minor"/>
      </rPr>
      <t>Dimensión</t>
    </r>
    <r>
      <rPr>
        <sz val="10"/>
        <color theme="1"/>
        <rFont val="Calibri"/>
        <family val="2"/>
        <scheme val="minor"/>
      </rPr>
      <t xml:space="preserve"> (Logros enfocados a cada dimensión, prioritario y los que la entidad quiere resaltar) - </t>
    </r>
    <r>
      <rPr>
        <b/>
        <sz val="10"/>
        <color theme="1"/>
        <rFont val="Calibri"/>
        <family val="2"/>
        <scheme val="minor"/>
      </rPr>
      <t>Política</t>
    </r>
    <r>
      <rPr>
        <sz val="10"/>
        <color theme="1"/>
        <rFont val="Calibri"/>
        <family val="2"/>
        <scheme val="minor"/>
      </rPr>
      <t xml:space="preserve"> (Logos específicos de cada una de las políticas, que no sea únicamente cumplimiento de temas de ley. Pueden incluir algún tipo de reconocimiento a equipos internos de trabajo o proyectos especiales).
</t>
    </r>
    <r>
      <rPr>
        <sz val="10"/>
        <color rgb="FFFF0000"/>
        <rFont val="Calibri"/>
        <family val="2"/>
        <scheme val="minor"/>
      </rPr>
      <t>Por favor ser concisos en cada caso y seleccionar muy bien los logros, dado que se realizara un filtro en el Ministerio y solo se mostraran los temas más relevantes del sector.</t>
    </r>
  </si>
  <si>
    <t>LOGROS MIPG - PRIMER SEMESTRE 2020</t>
  </si>
  <si>
    <r>
      <rPr>
        <b/>
        <sz val="10"/>
        <color theme="1"/>
        <rFont val="Calibri"/>
        <family val="2"/>
        <scheme val="minor"/>
      </rPr>
      <t xml:space="preserve">Instrucción: </t>
    </r>
    <r>
      <rPr>
        <sz val="10"/>
        <color theme="1"/>
        <rFont val="Calibri"/>
        <family val="2"/>
        <scheme val="minor"/>
      </rPr>
      <t xml:space="preserve">En las tablas de color verde por favor incluir los obstáculos desagregados por: </t>
    </r>
    <r>
      <rPr>
        <b/>
        <sz val="10"/>
        <color theme="1"/>
        <rFont val="Calibri"/>
        <family val="2"/>
        <scheme val="minor"/>
      </rPr>
      <t>Modelo</t>
    </r>
    <r>
      <rPr>
        <sz val="10"/>
        <color theme="1"/>
        <rFont val="Calibri"/>
        <family val="2"/>
        <scheme val="minor"/>
      </rPr>
      <t xml:space="preserve"> (Obstáculos generales de todo el modelo, los cuales han dificultado o demorado la implementación) - </t>
    </r>
    <r>
      <rPr>
        <b/>
        <sz val="10"/>
        <color theme="1"/>
        <rFont val="Calibri"/>
        <family val="2"/>
        <scheme val="minor"/>
      </rPr>
      <t>Dimensión</t>
    </r>
    <r>
      <rPr>
        <sz val="10"/>
        <color theme="1"/>
        <rFont val="Calibri"/>
        <family val="2"/>
        <scheme val="minor"/>
      </rPr>
      <t xml:space="preserve"> (Obstáculos enfocados a cada dimensión, aquellos que no permiten el avance de la implementación y que requieren atención por la alta dirección) - </t>
    </r>
    <r>
      <rPr>
        <b/>
        <sz val="10"/>
        <color theme="1"/>
        <rFont val="Calibri"/>
        <family val="2"/>
        <scheme val="minor"/>
      </rPr>
      <t>Política</t>
    </r>
    <r>
      <rPr>
        <sz val="10"/>
        <color theme="1"/>
        <rFont val="Calibri"/>
        <family val="2"/>
        <scheme val="minor"/>
      </rPr>
      <t xml:space="preserve"> (Obstáculos específicos de cada una de las políticas, enfocados a los grupos internos de trabajo).
</t>
    </r>
    <r>
      <rPr>
        <sz val="10"/>
        <color rgb="FFFF0000"/>
        <rFont val="Calibri"/>
        <family val="2"/>
        <scheme val="minor"/>
      </rPr>
      <t>Por favor ser concisos en cada caso y seleccionar muy bien los obstáculos, dado que se realizara un filtro en el Ministerio y solo se mostraran los temas más relevantes del sector.</t>
    </r>
  </si>
  <si>
    <t>OBSTÁCULOS MIPG - PRIMER SEMESTRE 2020</t>
  </si>
  <si>
    <r>
      <rPr>
        <b/>
        <sz val="10"/>
        <color theme="1"/>
        <rFont val="Calibri"/>
        <family val="2"/>
        <scheme val="minor"/>
      </rPr>
      <t xml:space="preserve">Instrucción: </t>
    </r>
    <r>
      <rPr>
        <sz val="10"/>
        <color theme="1"/>
        <rFont val="Calibri"/>
        <family val="2"/>
        <scheme val="minor"/>
      </rPr>
      <t xml:space="preserve">En las tablas de color morado por favor incluir los retos desagregados por: </t>
    </r>
    <r>
      <rPr>
        <b/>
        <sz val="10"/>
        <color theme="1"/>
        <rFont val="Calibri"/>
        <family val="2"/>
        <scheme val="minor"/>
      </rPr>
      <t>Modelo</t>
    </r>
    <r>
      <rPr>
        <sz val="10"/>
        <color theme="1"/>
        <rFont val="Calibri"/>
        <family val="2"/>
        <scheme val="minor"/>
      </rPr>
      <t xml:space="preserve"> (Retos generales de todo el modelo, sobre todo aquellos sobre los cuales la alta dirección debe tomar decisiones para conseguir la implementación o el cambio requerido) - </t>
    </r>
    <r>
      <rPr>
        <b/>
        <sz val="10"/>
        <color theme="1"/>
        <rFont val="Calibri"/>
        <family val="2"/>
        <scheme val="minor"/>
      </rPr>
      <t>Dimensión</t>
    </r>
    <r>
      <rPr>
        <sz val="10"/>
        <color theme="1"/>
        <rFont val="Calibri"/>
        <family val="2"/>
        <scheme val="minor"/>
      </rPr>
      <t xml:space="preserve"> (Retos enfocados a cada dimensión tomando en cuenta los avances a reportados en el periodo anterior) - </t>
    </r>
    <r>
      <rPr>
        <b/>
        <sz val="10"/>
        <color theme="1"/>
        <rFont val="Calibri"/>
        <family val="2"/>
        <scheme val="minor"/>
      </rPr>
      <t>Política</t>
    </r>
    <r>
      <rPr>
        <sz val="10"/>
        <color theme="1"/>
        <rFont val="Calibri"/>
        <family val="2"/>
        <scheme val="minor"/>
      </rPr>
      <t xml:space="preserve"> (Retos específicos de cada una de las políticas, aquellos que no se puede tratar internamente en los grupos de trabajo).
</t>
    </r>
    <r>
      <rPr>
        <sz val="10"/>
        <color rgb="FFFF0000"/>
        <rFont val="Calibri"/>
        <family val="2"/>
        <scheme val="minor"/>
      </rPr>
      <t>Por favor ser concisos en cada caso y seleccionar muy bien los retos, dado que se realizara un filtro en el Ministerio y solo se expondrán los temas más relevantes del sector.</t>
    </r>
  </si>
  <si>
    <t>ESTADO MIPG - PRIMER SEMESTRE 2020</t>
  </si>
  <si>
    <t>ESTADOS</t>
  </si>
  <si>
    <t>Vamos bien</t>
  </si>
  <si>
    <t>Tengo problemas</t>
  </si>
  <si>
    <t>Riesgo inminente</t>
  </si>
  <si>
    <r>
      <t xml:space="preserve">Instrucción: </t>
    </r>
    <r>
      <rPr>
        <sz val="10"/>
        <color theme="1"/>
        <rFont val="Calibri"/>
        <family val="2"/>
        <scheme val="minor"/>
      </rPr>
      <t>En las tablas de color azul incluir en la casilla correspondiente de su entidad el estado del Modelo, las Dimensiones y las Políticas según la lista desplegable. Se manejan 3 estados: "</t>
    </r>
    <r>
      <rPr>
        <b/>
        <sz val="10"/>
        <color theme="1"/>
        <rFont val="Calibri"/>
        <family val="2"/>
        <scheme val="minor"/>
      </rPr>
      <t>Vamos bien</t>
    </r>
    <r>
      <rPr>
        <sz val="10"/>
        <color theme="1"/>
        <rFont val="Calibri"/>
        <family val="2"/>
        <scheme val="minor"/>
      </rPr>
      <t>", "</t>
    </r>
    <r>
      <rPr>
        <b/>
        <sz val="10"/>
        <color theme="1"/>
        <rFont val="Calibri"/>
        <family val="2"/>
        <scheme val="minor"/>
      </rPr>
      <t>Tengo problemas</t>
    </r>
    <r>
      <rPr>
        <sz val="10"/>
        <color theme="1"/>
        <rFont val="Calibri"/>
        <family val="2"/>
        <scheme val="minor"/>
      </rPr>
      <t>" y "</t>
    </r>
    <r>
      <rPr>
        <b/>
        <sz val="10"/>
        <color theme="1"/>
        <rFont val="Calibri"/>
        <family val="2"/>
        <scheme val="minor"/>
      </rPr>
      <t>Riesgo inminente</t>
    </r>
    <r>
      <rPr>
        <sz val="10"/>
        <color theme="1"/>
        <rFont val="Calibri"/>
        <family val="2"/>
        <scheme val="minor"/>
      </rPr>
      <t>", los cuales buscan describir la situación actual del MIPG, estos estados reflejan lo siguiente: i)"</t>
    </r>
    <r>
      <rPr>
        <b/>
        <sz val="10"/>
        <color theme="1"/>
        <rFont val="Calibri"/>
        <family val="2"/>
        <scheme val="minor"/>
      </rPr>
      <t>Vamos bien</t>
    </r>
    <r>
      <rPr>
        <sz val="10"/>
        <color theme="1"/>
        <rFont val="Calibri"/>
        <family val="2"/>
        <scheme val="minor"/>
      </rPr>
      <t>": cuando las actividades para la implementación se realizan adecuadamente y no es necesario realizar una revisión profunda, ii)"</t>
    </r>
    <r>
      <rPr>
        <b/>
        <sz val="10"/>
        <color theme="1"/>
        <rFont val="Calibri"/>
        <family val="2"/>
        <scheme val="minor"/>
      </rPr>
      <t>Tengo problemas</t>
    </r>
    <r>
      <rPr>
        <sz val="10"/>
        <color theme="1"/>
        <rFont val="Calibri"/>
        <family val="2"/>
        <scheme val="minor"/>
      </rPr>
      <t>": cuando hay situaciones que están dificultando la implementación y que requieren revisión institucional para tomar acciones, iii) "</t>
    </r>
    <r>
      <rPr>
        <b/>
        <sz val="10"/>
        <color theme="1"/>
        <rFont val="Calibri"/>
        <family val="2"/>
        <scheme val="minor"/>
      </rPr>
      <t>Riesgo inminente</t>
    </r>
    <r>
      <rPr>
        <sz val="10"/>
        <color theme="1"/>
        <rFont val="Calibri"/>
        <family val="2"/>
        <scheme val="minor"/>
      </rPr>
      <t>": cuando la política o dimensión no tiene un plan de trabajo para su implementación o cuando las acciones tomadas no han dado resultados, por lo cual hay un gran riesgo de incumplir con las metas planeadas, y se requiere revisión sectorial.</t>
    </r>
  </si>
  <si>
    <r>
      <t xml:space="preserve">Instrucción: </t>
    </r>
    <r>
      <rPr>
        <sz val="10"/>
        <color theme="1"/>
        <rFont val="Calibri"/>
        <family val="2"/>
        <scheme val="minor"/>
      </rPr>
      <t>En las tablas de color naranja incluir en la casilla correspondiente de su entidad el valor resultante del Modelo, las Dimensiones y las Políticas, tal cual como lo arroja la Matriz de seguimiento y control, instrumento adoptado por el sector para llevar el seguimiento del MIPG. Adicionalmente, en las casillas de color naranja oscuro debe incluir los valores que arroja el FURAG 2019 para el Modelo, las dimensiones y las políticas de su entidad. En las tablas de color azul no deben incluir ni modificar la información, ya que está programado para realizar la transformación de los valores que reporten en porcentajes sobre 100.</t>
    </r>
  </si>
  <si>
    <t>Para la vigencia 2019 la Agencia Nacional de Hidrocarburos obtuvo en un Índice de desempeño Institucional de  78,1.  El año anterior  el promedio  se ubico en  un 72,7.  Se logró aumento  de  5.4 puntos, se       superó el promedio del sector, Igualmente en este primer semestre se han identificado las brechas según la medición para el ajuste de la herramienta de seguimientosectorial, la meta a diciembre es llegar a las 10 puntos y así cumplir el indicador del PND.</t>
  </si>
  <si>
    <t>Adopción del Manual de Teletrabajo y Protocolos de bioseguridad</t>
  </si>
  <si>
    <t>Elaboracion y publicación y seguimiento de los planes MIPG.
Adopción del procedimiento "Recursos entregados en administración"
Fenecimiento de la cuenta por parte de la CGR</t>
  </si>
  <si>
    <t xml:space="preserve">Adpción de la herramieta SGSI para la administración de los riesgos de seguridad de la información.
Se establecieron los lineamientos para la Rendición de Cuentas 2020.
Emisión  de lo Acuerdos 001, 002,003 y 004 de 2020 con el fin de mitigar los impactos de la pandemia en la industria y garantizar la seguridad energetica del pais.
</t>
  </si>
  <si>
    <t>Se trazaron las estrategias de adaptación eimplementación al manejo documental dada la emergencia sanitaria sucitada por el COVD - 19</t>
  </si>
  <si>
    <t>Realización de auditoría y seguimiento  al Sistema de PQRS de la entidad</t>
  </si>
  <si>
    <t>Adopción del Manual de Teletrabajo y Protocolos de bioseguridad
Dado el combio de admiistración se han realizado ajustes a las diferentes políticas del Modelo Integrado de Planeación y Gestión de la ANH.</t>
  </si>
  <si>
    <t>Elaboracion y publicación y seguimiento de los planes MIPG</t>
  </si>
  <si>
    <t>Adopción del procedimiento "Recursos entregados en administración"
Fenecimiento de la cuenta por parte de la CGR</t>
  </si>
  <si>
    <t>Adpción de la herramieta SGSI para la administración de los riesgos de seguridad de la información.</t>
  </si>
  <si>
    <t>Se establecieron los lineamientos para la Rendición de Cuentas 2020</t>
  </si>
  <si>
    <t>Emisión  de lo Acuerdos 001, 002,003 y 004 de 2020 con el fin de mitigar los impactos de la pandemia en la industria y garantizar la seguridad energetica del pais.</t>
  </si>
  <si>
    <t>La energencia sanitaria ha obligado al ajuste de tiempos y metas de cumplimmiento a las diferentes dimensiones, igualmente se ha venido trabajando de manera virtual en el seguiento y control de las actividades programadas para lograr mantener la tendecia hacia la mejora como quedó demostrato en la evaluación 2019.</t>
  </si>
  <si>
    <t>Debido a la emergencia sanitaria se han atrazado la ejecución de actividades que se tenian programas das  para el fortalecimiento de la dimensión</t>
  </si>
  <si>
    <t>Falta de Claridad  y lineamientos frente a la metodología de implementación por parte del DAF</t>
  </si>
  <si>
    <t>Debido a la emergencia sanitaria se han atrazado la ejecución de actividades que se tenian programas das  para el fortalecimiento de la política</t>
  </si>
  <si>
    <t>Falta de claridad frente a la metofología de implementción de la politica</t>
  </si>
  <si>
    <t xml:space="preserve">Adoptar medias para continuar con el desarrollo de actividades en el marco de la emergencia sanitaria. </t>
  </si>
  <si>
    <t>Aprobación y adopción de la metodología de conflict de intereses</t>
  </si>
  <si>
    <t>Aprobación y adopción de la nueva política degestión de riesgos ANH</t>
  </si>
  <si>
    <t>Articulación de los sistemas de información a inivel institucional y sectorial</t>
  </si>
  <si>
    <t>Realizaciónde la auditoría al Sistema de riesgos institucional</t>
  </si>
  <si>
    <t>Adopción del procediiento de conflicto deintereses</t>
  </si>
  <si>
    <t>Se ha continuado consolidando y fortaleciendo la conciencia de los servidores públicos, frente a la importancia de la implementación y mejora de las políticas del  MIPG .
Se logro culminar una primera fase de mejora continua a través de la implementación de los planes de mejoramiento suscritos en la vigencia 2019, los cuales a la fecha se encuentran en el 100% cerrados. 
Transversalmente las políticas del MIGP hacen parte de toda la planeación estratégica de la Entidad, así mismo la hoja de ruta del Sistema Integrado de Gestión se encuentra articulado con los requisitos de MIPG y un plan de acción que fortalece ambos sistemas y optimiza esfuerzos.</t>
  </si>
  <si>
    <t xml:space="preserve">Después de un ejercicio conjunto el equipo directivo definió la nueva plataforma estratégica -PE para Entidad 2020-2030  y finalmente esta fue presentada y aprobada al Consejo Directivo y publicada en la página web. Una vez aprobada la PE se iniciaron las capacitaciones al personal de planta y contratistas a través de un juego didáctico que permitiera el afianzamiento de los conocimientos. </t>
  </si>
  <si>
    <t xml:space="preserve">A partir de la nueva planeación estratégica de la ANM se procedió a realizar mesas de trabajo con las áreas para formulación de acciones e indicadores estratégicos y operativos, los cuales fueron cargados a través de una herramienta tecnológica, la cual ha permitido innovar y tener información confiable y disponible a tiempo para la toma de decisiones. A la fecha se encuentra el seguimiento del cumplimiento del plan estratégicos de I trimestre y se esta realizando el cargue del  segundo trimestre para ser presentado en comité de GYD. 
Es importante señalar que es la primera vez que la entidad cuenta con indicadores estratégicos alineados con los requerimientos de datos e información que requiere tanto el DNP como el ministerio de minas. 
</t>
  </si>
  <si>
    <t xml:space="preserve">La Entidad ha fortalecido los canales de comunicación internos y externos lo que ha permitido consolidar adecuados procesos de información con los diferentes grupos de interés y los colaboradores.
Se continua avanzando en las mejoras del Sistema de Gestión Documental y en la digitalización de los expedientes mineros. 
Permanentemente se realiza seguimiento a los contenidos publicados en la pagina web de la Entidad con el fin e garantizar el cumplimiento de la norma frente a acceso y disponibilidad de la información publica a los ciudadanos.
</t>
  </si>
  <si>
    <t xml:space="preserve">Durante la vigencia 2019, el índice de control interno de la entidad, logró un puntaje de 79.3 de acuerdo a los criterios de evaluación del DAFP, ubicando a la ANM en el segundo lugar, logrando estar casi dos puntos por encima del promedio sectorial.
Seguimiento y Control a la gestión institucional, de acuerdo a su planeación estratégica y de conformidad con lo estipulado con el Plan Anual de Auditoría 2019, basada en riesgos y con un enfoque preventivo.
Seguimiento y verificación a la Gestión de Riesgos de Gestión, Corrupción y Seguridad de la Información, contribuyendo a la adecuada administración de los recursos de la Entidad.
Articulación y comunicación permanente con la primera y segunda línea de defensa.
</t>
  </si>
  <si>
    <t xml:space="preserve">1. Se ha avanzado con la ejecución del  Plan Estratégico de TH, están en marcha sus planes: Anual de vacantes, previsión de recursos humanos, capacitación, sistema general de seguridad y salud en el trabajo.
2. Con respecto a bienestar se han realizado actividades virtuales con el acompañamiento de la caja de compensación y está en proceso la contratación del mismo por ajustes debidos al confinamiento. 
3. Se cuentan con Bioprotocolos de seguridad documentados para la ANM y se ha realizado la socialización de los mismos. </t>
  </si>
  <si>
    <t xml:space="preserve">1. Se ha avanzado en la socialización curso de Integridad, Transparencia y Lucha contra la corrupción del DAFP a funcionarios y contratistas. 
2. A través del POA se realiza la medición de la apropiación de valores como objetivo estratégico, en el marco de la política y de la socialización general del Código de Integridad a todas las partes interesadas a través de los canales de comunicación internos.
3. Se esta trabajando en el programa de ética y transparencia al DAFP para revisión y fortalecimiento. </t>
  </si>
  <si>
    <t>1. Se unifica plan de trabajo de los subsistemas de gestión de la calidad, ambiental y seguridad y salud en el trabajo, conforme a las normas ISO 9001:2015, ISO 14001:2015 y OHSAS 45000:2018  e integración con MIPG
2. Se definen los indicadores tanto estratégicos como operativos que se despliegan de la planeación estratégica.
3. La ANM se encuentra en fase de implementación del Aplicativo SISGESTION el  Modulo de PAA.</t>
  </si>
  <si>
    <t>1. La ANM realizó la  implementación del Aplicativo SISGESTION, con el fin de realizar las solicitudes de certificados de disponibilidad presupuestal de manera más eficiente, asignando roles específicos a los responsables de cada dependencia,  obteniendo la trazabilidad de todo el proceso y apoyando la política de cero papel.
Así, mismo se encuentra en desarrollos de interoperabilidad de SISGESTION con SIIF y websafi, con el fin de poder llevar un seguimiento a la ejecución presupuestal en tiempo real y con datos mas exactos, que mejoren la toma de decisiones.</t>
  </si>
  <si>
    <t xml:space="preserve">1. La Entidad cuenta con un análisis de contexto interno y externo en el cual se identificaron de manera general las debilidades, fortalezas, amenazas y oportunidades de la ANM. 
2. Se ha logrado una mayor articulación entre los procesos  con el fin de brindar un mejor servicio.
3. Se diseño el nuevo Modelo de atención integral a grupos de interés el cual  pretende mejorar la oportunidad en la respuesta a los requerimientos de los usuarios. Conforme se ha requerido se ha realizados la actualización y creación de documentos dentro del sistema integrado de gestión con el fin estandarizar y controlar las actividades que se ejecutan tanto en procesos estratégicos, como misionales y de apoyo. </t>
  </si>
  <si>
    <t>1. La Entidad adquirió un SOC (SaaS) para visibilidad de las amenazas y protección de la Infraestructura Tecnológica y de Ciberseguridad 
2. Se estructuró un BIA para llevarlo a un Plan de Continuidad de Negocio 
3. A través de las Capacitaciones y Tips de Seguridad se ha logrado que el personal de la Entidad tome conciencia del buen uso que le debe dar a la información
4. Se obtuvo gran relevancia en la participación de los procesos para la apropiación y gestión de la Matriz de Activos de Información
5. Se caracterizó una Matriz de Riesgos Digitales de cada una de  las vicepresidencias
6. Se actualizó la política de Seguridad y Privacidad de la Información basada en el nivel de madurez que presenta el SGSI
7. Se alcanzó una gran relevancia en la actualización de la Información del SGSI y la de Continuidad de Negocio
8. Se ha contado con indicadores de gestión del monitoreo a través de las herramientas de seguridad
9. Se permitió contar con un módulo para la gestión de Incidentes de Seguridad desde la herramienta de Mesa de Ayuda
10. Se llevó acabo la ejecución de la metodología para análisis de vulnerabilidades y amenazas en la plataforma tecnológica y que actualmente se gestiona
11. Se estructuró el PESI alineado a los proyectos del PETIC</t>
  </si>
  <si>
    <t>Desde la política de Defensa Jurídica se logró el 100% de acreditación del Modelo Optimo de Gestión que es supervisado por la ANDJE. De igual manera, se logró la aprobación de la Política de Daño Antijurídico 2020 - 2021. Por otra parte, se ha tenido un éxito del 100% en las tutelas que querían dejar sin efecto el Auto GCM No. 000003 de 2020.</t>
  </si>
  <si>
    <t xml:space="preserve">1. Desde Grupo de Comunicaciones, se han venido realizando las actividades virtuales planeadas, las cuales han contado con buena aceptación y participación por parte de los diferentes grupos de interés.
2. Se han realizado eventos digitales que permitieron el acercamiento de la ciudadanía con la Entidad.
3. Grupo de Participación Ciudadana y Comunicaciones, hace un seguimiento especial a las PQRS con el objeto de garantizar una respuesta oportuna dentro de los plazos que establece la ley, para lo cual la  ANM cuenta con personal que realiza seguimiento permanente a esta actividad. </t>
  </si>
  <si>
    <t xml:space="preserve">Se logro implementar el modulo de medición de la herramienta Isolucion, y  fueran cargadas las fichas y los reportes  de los indicadores tanto de 2019, como del I trimestre de 2020. Esto permite un mejor control de reporte, así como el seguimiento a los datos reportados por las áreas y las acciones de mejora. </t>
  </si>
  <si>
    <t>1. Se fortaleció el recurso humano en el equipo de Gestión Documental.
2. Se avanza en la articulación del proceso de Gestión Documental con la Política de Seguridad de la Información.
3. Se habilitaron canales electrónicos para la gestión de las comunicaciones oficiales.</t>
  </si>
  <si>
    <t>Desde Grupo de Comunicaciones, se han realizado las actualizaciones de información del link de transparencia de acuerdo a la solicitud de las diferentes áreas de la Entidad.</t>
  </si>
  <si>
    <t xml:space="preserve">1. Se avanzó en la construcción de la política de gestión del conocimiento e innovación, se tiene proyectada la presentación y aprobación para el último trimestre del año 2020.
2. Se siguen fortaleciendo las acciones de capacitación, a través de convenios con universidades. 
3. Se elaboró el contenido temático para un curso de 32 horas en Gestión del Conocimiento y su posterior desarrollo.
4. Se adelanta un traslado de proyecto de inversión con el fin de contar con recursos que permitan realizar diagnostico y diseño del modelo de gestión del conocimiento.
</t>
  </si>
  <si>
    <t>1. Se fortalecieron los cinco componentes MECI, en promedio avanzaron en 4 puntos, especialmente los de Actividades de Control  y el de Información y Comunicación, ya que avanzaron en más de 4,3  puntos. 
 2.  Fortalecimiento en la construcción de los Planes de Mejoramiento, seguimiento, monitoreo y verificación de cumplimiento de las acciones definidas.
3. Fortalecimiento en la identificación y gestión de los riesgos, a través de los procesos de auditorías y seguimientos, estableciendo actividades de control específicas, generando insumos para la toma de decisiones en pro de la mejora continua.
4. Generación de alertas frente a la gestión de Peticiones, Quejas y Reclamos.
5. Verificación de los procesos y planes de la entidad, a través de procesos de auditoría..</t>
  </si>
  <si>
    <t>Se realizó la actualización del nomograma de la entidad, teniendo en cuenta las ultimas disposiciones legales enviadas por las Dependencias de la ANM. 
Se esta revisando un ajuste al procedimiento y formato de normograma con el fin de hacer seguimiento al cumplimiento en lo que respecta al SST y Sistema Ambiental, así como establecer periodicidad para la actualización del normograma.</t>
  </si>
  <si>
    <t>Ajustes o retrasos de algunas actividades por falta de recursos humanos como económicos para implementación de algunas acciones. Reprogramación y ajustes de algunas acciones debido a la pandemia lo que ha llevado a la reformulación de otras maneras de hacer las cosas con el fin de promover la virtualidad. Se debe continuar fortaleciendo el empoderamiento y liderazgo de los responsable frente a cada política.
El cumplimiento y cierre de las acciones de los planes de mejoramiento formulados para cada una de las políticas de MIPG 2019 - 2020, en algunos casos se identificó el cumplimiento parcial de algunas acciones, o algunas acciones que fueron cerradas que no cumplían con el 100% de la eficacia de la acción, lo cual impacto el % final de cumplimiento de MIPG ocasionando una posible sobrevaloración cuantitativa en el porcentaje de implementación de MIPG en la Entidad; por ello se espera para el segundo semestre de 2020 realizar un nuevo ejercicio de identificación objetiva de brechas teniendo como base el resultado FURAG 2019, y las lecciones aprendidas de este primer ejercicio de mejora. Lo anterior, con el fin de realizar una adecuada formulación planes de mejoramiento objetivos, realizables y alcanzables, y poder contar con un avance de implementación mucho mas aterrizado.</t>
  </si>
  <si>
    <t>Ejecución del Plan de Bienestar por no poderse realizar de manera presencial y llevar a cabo de nuevo el proceso de contratación del mismo.</t>
  </si>
  <si>
    <t xml:space="preserve">Debilidad en la caracterización de partes interesadas que sirva de insumo para los procesos que debe determinar estrategias  específicas con los grupos de interés. </t>
  </si>
  <si>
    <t>La implementación  del nuevo Modelo   de atención integral a grupos de interés fue afectado por la pandemia, lo cual genero  demoras en su ejecución y redefinición de acciones y prioridades..</t>
  </si>
  <si>
    <t>No se realiza con oportunidad el reporte de los datos por tanto hay demoras en la consolidación.</t>
  </si>
  <si>
    <t>Falta de recurso humano suficiente para seguimiento de actividades. Mejoras del Sistema de Gestión Documental SGD.
Debilidades en la alineación de  tiempos para adelantar los proceso de actualización de la información en la pagina web, falta de autocontrol por parte de los servidores en la verificación de contenidos obsoletos de la información que producen al interior de cada proceso.
Levantamiento de información de proyectos  en el  marco de la construcción  de analítica en la ANM.</t>
  </si>
  <si>
    <t>Debilidad en el diseño de una metodología y modelo de gestión del conocimiento e innovación en la Entidad. 
Alta rotación del recurso humano o fuga del conocimiento.
Gestión del tiempo entre las partes. Es un tema aún en desarrollo que implica un gran cambio cultural del comportamiento humano</t>
  </si>
  <si>
    <t>La emergencia sanitaria ocasionada por la Pandemia COVIT-19, generó la realización de actividades a través de "Trabajo en Casa", lo que ha limitado el acceso a verificación en sitio y ha afectado el cumplimiento de los objetivos y metas institucionales, así como el Plan Anual de auditoría.</t>
  </si>
  <si>
    <t xml:space="preserve">Demoras en la ejecución del Plan de Bienestar conforme la declaratoria de emergencia por el COVID 19, lo que llevo a reformular las actividades para fortalecer la virtualidad. </t>
  </si>
  <si>
    <t>Baja participación de los funcionarios y contratistas en las actividades programadas con respecto a la vivencia de los valores desde su cotidianidad.</t>
  </si>
  <si>
    <t>Recortes presupuestales y nuevas disposiciones que limitan los tramites presupuestales ante el MHCP y DNP.</t>
  </si>
  <si>
    <t xml:space="preserve">La pandemia a afecta el análisis de contexto realizado, así como la  implementación del Modelo de atención integral a   grupos de interés .
La rotación de personal afecta la trazabilidad que se lleva en el sistema integrado de gestión de las acciones de mejora de los procesos. </t>
  </si>
  <si>
    <t xml:space="preserve">Personal insuficiente para la ejecución de las actividades en el marco de la implementación de las políticas y del SGSI.
Personal con funciones destinadas específicamente a cumplir roles asociados a Arquitectura Empresarial </t>
  </si>
  <si>
    <t>No contar con un sistema de información basado en la Gestión del Riesgo y Cumplimiento que permita el seguimiento, control y la medición de madurez del Sistema de Gestión de Seguridad y Privacidad de la Información  Una oportunidad de mejora es que el personal de la Entidad sea convocado a capacitaciones especializadas en la norma ISO27001 e ISO31000 para que su conocimiento pueda contribuir en la gestión de la Seguridad Digital</t>
  </si>
  <si>
    <t>Ninguno</t>
  </si>
  <si>
    <t>Debilidades en la herramienta SGD que esta en proceso de mejora.
Se ha tenido inconvenientes  con la implementación del Modelo de Atención debido a la contingencia del COVID-19</t>
  </si>
  <si>
    <t xml:space="preserve">Falta de personal que nos permita implementar la política de participación ciudadana </t>
  </si>
  <si>
    <t>En algunos casos se presentaron metas muy bajas por tanto no se puede observar un resultados que permita una toma de decisiones.  El análisis cualitativo y cuantitativo no explica con claridad  los datos reportados.</t>
  </si>
  <si>
    <t xml:space="preserve">Durante la vigencia del primer semestre de 2020 las visitas de seguimiento a los archivos de gestión, evaluación de la capacidad instalada y disponible de la bodega y el desarrollo de las transferencias documentales, se vieron suspendidas por las medidas de aislamiento obligatorio las cuales no permitieron el ingreso y traslado a las sedes a nivel nacional por parte del Grupo de Gestión Documental. Adicionalmente se afectó el proceso para realizar la contratación del saneamiento ambiental y limpieza técnica en todas las sedes de la ANM.  
</t>
  </si>
  <si>
    <t>Debilidades culturales y organizacionales para el direccionamiento de la política</t>
  </si>
  <si>
    <t>Con ocasión al Estado de Emergencia Económica, Social y Ecológica, declarada por el Gobierno Nacional en todo el territorio colombiano, el proceso de solicitud y recopilación de información se prorroga.</t>
  </si>
  <si>
    <r>
      <t>La emergencia sanitaria ocasionada por la emergencia COVIT-19, generó la realización de actividades a través de</t>
    </r>
    <r>
      <rPr>
        <i/>
        <sz val="11"/>
        <rFont val="Calibri"/>
        <family val="2"/>
        <scheme val="minor"/>
      </rPr>
      <t xml:space="preserve"> "Trabajo en Casa"</t>
    </r>
    <r>
      <rPr>
        <sz val="11"/>
        <rFont val="Calibri"/>
        <family val="2"/>
        <scheme val="minor"/>
      </rPr>
      <t xml:space="preserve">, lo que ha limitado el acceso a verificación en sitio y ha ocasionado que se replantee el Plan Anual de Auditoria 2020. </t>
    </r>
  </si>
  <si>
    <t>Avanzar en la implementación de oportunidades de mejora, teniendo como fuente de información los resultados FURAG 2019 en el segundo semestre de 2020; con el fin de realizar una adecuada formulación planes de mejoramiento objetivos, realizables y alcanzables, y poder contar con un avance de implementación mucho mas aterrizado.</t>
  </si>
  <si>
    <r>
      <t xml:space="preserve">Reinventar los programas de bienestar, capacitación y actividades de SST desde la virtualidad, por la pandemia y el confinamiento. </t>
    </r>
    <r>
      <rPr>
        <b/>
        <sz val="11"/>
        <color theme="1"/>
        <rFont val="Arial Narrow"/>
        <family val="2"/>
      </rPr>
      <t/>
    </r>
  </si>
  <si>
    <t xml:space="preserve">Mantener las certificaciones y ampliar alcance en el  ejercicio de auditoria de seguimiento a la certificación del subsistema de gestión de la calidad, seguimiento a la certificación del subsistema de gestión ambiental, seguimiento a la certificación del subsistema de gestión de seguridad y salud en el trabajo y ampliación de alcance del subsistema de gestión de la calidad. </t>
  </si>
  <si>
    <t xml:space="preserve">Se requiere la actualización del análisis de contexto interno y externo que permita ser insumo para la identificación de riesgos, así como para la reestructuración del mapa de procesos. </t>
  </si>
  <si>
    <t xml:space="preserve">Mejorar la cultura en la ANM para que se realice con oportunidad y consistencia el reporte tanto de los datos, así como el análisis de cada indicador. </t>
  </si>
  <si>
    <t>Crear actividades que resulten más atractivas para los funcionarios y contratistas y estimulen su participación frente al tema de vivencialidad de los valores. 
Lograr la apropiación de los valores de integridad al interior de la ANM. 
Medir la apropiación del Código de Integridad entre los funcionarios y contratistas.</t>
  </si>
  <si>
    <t>1. Detallar  los roles de los Arquitectos en marco de Arquitectura Empresarial, Proceso, Información, SW y Sistemas de Información e Infraestructura
2. Adaptación tecnológica al trabajo desde casa
3. Desplegar la PMO en la primera fase,  al interior de la OTI</t>
  </si>
  <si>
    <t>Actualización 100% del aplicativo Ekogui.</t>
  </si>
  <si>
    <t>Continuar con la implementación de acciones de mejora a los sistemas de información.
Se espera tener mejoras  en el servicio al ciudadano con la entrada en funcionamiento del Modelo de Atención - MAGIC</t>
  </si>
  <si>
    <t>Articular y publicar en el SUIT y en GOV.CO la totalidad de trámites misionales de la Entidad en la vigencia actual.</t>
  </si>
  <si>
    <t>Definir e implementar el plan de mejoramiento para el cierre de las brechas identificadas en el autodiagnóstico aplicado.</t>
  </si>
  <si>
    <t xml:space="preserve">Integrar la radicación de los documentos del aplicativo SGD con Anna Minería.
Actualización de procesos y procedimientos  de Gestión Documental.
</t>
  </si>
  <si>
    <t>Continuar trabajando en la actualización de los contenidos web.</t>
  </si>
  <si>
    <t>Implementar la política e integrarla con otros sistemas.</t>
  </si>
  <si>
    <t>Continuar trabajando en la mejora normativa e implementación de políticas de manera eficiente.</t>
  </si>
  <si>
    <t>Anances significativos en algunas dimensiones que se encontraban con una calificación baja</t>
  </si>
  <si>
    <t>Se ha continuado con los planes de capacitación, bienestar así como actividades virtuales de bioseguridad y pausas activias para los funcionarios de la aentidad.</t>
  </si>
  <si>
    <t xml:space="preserve"> Se realizó nuevo diagnóstico de capacidades y entornos de la entidad para desarrollar su gestión y lograr un desempeño acorde con los resultados previstos, producto de las nuevas condiciones del trbajo y situaciones del país en cuanto a la prestación de los servicios públicos domiciliarios. </t>
  </si>
  <si>
    <t>La entidad ha implementado acciones en cuanto al servicio al ciudadano y la participación mediante el uso de tecnologías para  mejorar la atención de sus grupos de valor.</t>
  </si>
  <si>
    <t>La entidad realiza peridicamente la medición de sus planes y proyectos y se retroalimenta al Comité de Expertos para elaborar los planes de mejora donde se requiere.</t>
  </si>
  <si>
    <t>Continuidad en la mejora de los instrumentos de gestión documental, fortaleciendo la seguridad de la información y disponibilidad a los grupos de interés</t>
  </si>
  <si>
    <t>Conformación del comité inicia actividades el consultor contratado para el desarrollo de esta actividad</t>
  </si>
  <si>
    <t>Establecimiento del Plan Anual de Auditorías Internas basado en gestión de riegos</t>
  </si>
  <si>
    <t>La formalización de la evaluación del desempeño para los funcionarios de libre nombramiento y remoción</t>
  </si>
  <si>
    <t>Se ha mantendio la apropiación de el código de integridad y valores,mediante campañas virtuales y se han incorporado en las actividades de de bienestar de la entidad.</t>
  </si>
  <si>
    <t>Se formularon los planes en consonancia con la programación presupuestal de la entidad (Marco de Gasto de Mediano Plazo -MGMP y presupuesto anual) de tal manera que la planeación sea presupuestalmente viable y sostenible.</t>
  </si>
  <si>
    <t>Se realizaron los ajustes presupuestales necesarios para la financiación de los rubros requeridos por la entidad, para el normal desarrollo de sus actividades y cumplimiento de objetivos.</t>
  </si>
  <si>
    <t>Se implementó una herramienta que permite la asignación equilibrada del recurso humano para el desarrollo de la agenda regulaotria.</t>
  </si>
  <si>
    <t>Se avanza en la implementación de Plan Etrstégico de Tecnologías de la Información PETI y la arquitectura empresarial</t>
  </si>
  <si>
    <t>La entidad viene implementando el sistema de gestón de seguridad de la información, y se levantaron los riesgos de activos de información.</t>
  </si>
  <si>
    <t>Creacióó del comité de defensa jurídica y de conciliación y se implementaron procedimientos requeridos para su funcionamiento</t>
  </si>
  <si>
    <t>Se estableció la Política de atención al ciudadano en condicón de discapacidad visual y auditiva.</t>
  </si>
  <si>
    <t>Ajustes a los trámites inscritos en el SUIT, para poder ser alineados en la nuevo portal GOV.CO, adicional se avanza en la automatización del trámite para el pago de la Contribución</t>
  </si>
  <si>
    <t>Continuan los ejercicios de participación ciudadana para la construcción de la regulación de modo virtual con los públicos de interes</t>
  </si>
  <si>
    <t>La entidad realiza peridicamente la medición de PEI, los planes de acción y por procesos, plan anticcorrupción y de atención al ciudadano, y mapas de riesgo..</t>
  </si>
  <si>
    <t>Se actualiza y publica el  documento Sistema Integrado de Conservación - SIC, de acuerdo con establecido en el Plan institucional de archivos de la entidad - PINAR</t>
  </si>
  <si>
    <t xml:space="preserve">Elaboración de la estrategia de divulgación de la política de anticorrupción.  </t>
  </si>
  <si>
    <t>Se conformó el equipo de trabajo y se ocntrató consultor, para el desarrollo del plan de acción para la implmentación de la gestión del conocimiento e innovación en la entidad.</t>
  </si>
  <si>
    <t>Fueron aprobados los mapas de riesgo por proceso y de corrupción de la entidad para la vigencia y se realizan los seguimientos por parte de la primera y segunda lineas de defensa</t>
  </si>
  <si>
    <t>Contratación de consultor para desarrollar el plan de gestión por competencias</t>
  </si>
  <si>
    <t>Por efectos de el trabajo desde casa, se han disminuido la velocidad en el avance en el desarrollo de algunas actividades descritas en el plan de acción.</t>
  </si>
  <si>
    <t>Por l,as caracteristicas de la entidad, no se cuenta con el proceso de talento humano como proceso estratégic.</t>
  </si>
  <si>
    <t>Retrasos en los procesos contractuales, disminuyendo  el avance en la ejecución presupuestal</t>
  </si>
  <si>
    <t>Retrasos en la aprobación de mecanismos para la automatización de trámites</t>
  </si>
  <si>
    <t>Por la estructura  tan básica de la entidad para el desarrollo de actividades, hay retrasos en la obtención de la información para consolidar los informes</t>
  </si>
  <si>
    <t>Deficiencia en las tecnicas archivisticas dificultan la oportuna implementación de las herramientas archivisticas</t>
  </si>
  <si>
    <t>Deficiencia en la apropiación de las bases  de conocimiento e innovación.para la implementación deplan de acción</t>
  </si>
  <si>
    <t>Baja apropiación de las funciones establecidas para las lineas de defensa</t>
  </si>
  <si>
    <t>La implementación del plande acción en el  proceso para la  intervención y formación en cultura organiazcional</t>
  </si>
  <si>
    <t>No se han presentado obstáculos que impidan dar continuidad a la política</t>
  </si>
  <si>
    <t>Retrasos en las reuniones de las reuniones de análisis estratégico, demoran la elaboración de los planes de mejora</t>
  </si>
  <si>
    <t>Los procesos de términos de referencia que han quedado desiertos, retrasan los cronogramas establecidos en la ejecución presupuestal</t>
  </si>
  <si>
    <t>La planta de personal es insuficiente para asumir todos los compromisos por los que debe responder la entidad</t>
  </si>
  <si>
    <t>Retrasos en la presentación de requisitos para mantener la certificación del conjunto de datos abiertos</t>
  </si>
  <si>
    <t>Cosolidación de los riesgos asociados a los activos de información</t>
  </si>
  <si>
    <t>Completitud de los procedimientos asociados, para avanzar en la consolidación del comité de defensa jurídica</t>
  </si>
  <si>
    <t>Existen limitantes para abarcar todos los requerimientos de infraestructura para la atención al ciudadano, en particular los ciudadanos con algún tipo de discapacidad.</t>
  </si>
  <si>
    <t>Las dos trámites con que cuenta la entidad, siguen siendo de tipo presencial</t>
  </si>
  <si>
    <t>Falta de herramientas especificas que permitan conocer la percepción de los publicos de interés  sobre las actividades de participación</t>
  </si>
  <si>
    <t>Retrasos en la conformación y actualización de expedientes electrónicos</t>
  </si>
  <si>
    <t>Consolidación de la información de tipo clasificada y reservada para su actualización y publicación en el portal web</t>
  </si>
  <si>
    <t>No contar con la información especifica y suficiente para su apropiación y facilitar la implementación.</t>
  </si>
  <si>
    <t xml:space="preserve">Baja apropiación de los parámetros para la descripción de los controles a los rieagos de los procesos </t>
  </si>
  <si>
    <t>Se inicia con la descripción del plan de acción  de gestión por competencias,</t>
  </si>
  <si>
    <t xml:space="preserve">Mayor acompañamiento por parte de los procesos  los procesos que atienden políticas del modelo para avanzar en la su implementación </t>
  </si>
  <si>
    <t>Elevar el proceso humano a nivel de los procesos de tipo estratégico</t>
  </si>
  <si>
    <t>Apropiación y consolidación del RAE para la obtención de los resultados esperados por parte de la entidad</t>
  </si>
  <si>
    <t>Lograr cambiar el estado del trámite Pago de la contribución de presencial a tegnológico</t>
  </si>
  <si>
    <t>Mejorar los tiempos de respuesta de la información reportada garantizando que esta sea confiable y de calidad</t>
  </si>
  <si>
    <t>Consolidar y publicar en el portal el indice de información clasificada y reservada</t>
  </si>
  <si>
    <t>Implementación de el plan de acción desarrollado junto con el consultor contratado</t>
  </si>
  <si>
    <t>Cumplir co el PAAI a nivel de los componentes del sistema de control interno</t>
  </si>
  <si>
    <t>Implementar las acciones requeridas para alinear los resultados del FURAG  y el modelo</t>
  </si>
  <si>
    <t>Planear y adoptar el plan de acción para el componente de conflicto de intereses</t>
  </si>
  <si>
    <t xml:space="preserve">Garantizar que las metas formuladas en los planes estén ajustadas a la capacidad real de la entidad, procurando esfuerzo adicional que le permitan mejorar esa capacidad a través de alternativas innovadoras </t>
  </si>
  <si>
    <t>Ejecutar las acciones para el cumplimiento del plan de austeridad 2020</t>
  </si>
  <si>
    <t>Ajustar de manera eficiente la  asignación del recursos humano en los desarrollos regulatorios</t>
  </si>
  <si>
    <t>Ejecutar a cabalidad el plan de implementación del PETI establecido para la vigencia</t>
  </si>
  <si>
    <t>Completar las actividades para la obtención de la certificación del SGSI</t>
  </si>
  <si>
    <t>Consolidar las actividades para el funcionamiento del comité de dedensa hurídica y conciliación de la entidad.</t>
  </si>
  <si>
    <t>Evaluar el mecanismos de seguimiento y evaluación estrategía de servicio a ciudadano</t>
  </si>
  <si>
    <t>Automatización del tramite de pago de la contribución</t>
  </si>
  <si>
    <t>Establecer herramienta para evaluar los beneficios de los observatorios de ciudadanos y mesas de dialogo temáticos</t>
  </si>
  <si>
    <t>Fortalecer el seguimiento y la evaluación de todos los procesos de gestión de la entidad</t>
  </si>
  <si>
    <t>Apropiación en los funcionarios el  instrumento archivistico "Sistema Integrado de Conservación Documental</t>
  </si>
  <si>
    <t xml:space="preserve">Publicar en el portal web los indicadores de gestión y/o desempeño que utilizan reportes con estadísticas y análisis del desempeño de la entidad </t>
  </si>
  <si>
    <t>Elaborar sesiones de capacitación a los funcionarios para apropiar las actividades que deben desarrollar las lineas de defensa</t>
  </si>
  <si>
    <t xml:space="preserve">Implementación del plan de acción de gestión por competencias entregado por el consultor </t>
  </si>
  <si>
    <t>NA</t>
  </si>
  <si>
    <t xml:space="preserve">1. Se obtuvo un resultado positivo en la calificación del Índice de Desempeño Institucional del MIPG, obteniendose una calificación de 95,4 % </t>
  </si>
  <si>
    <t>1. A 30 de Junio han ejecutado de acuerdo a las acciones planificadas en 2020 el Plan Estratégico del Talento Humano en un 49 %, lo que compone avances en las temáticas Plan Anual de Vacantes, Plan de Capacitación Institucional, Plan de Bienestar Institucional, Plan de Seguridad y Salud en el Trabjo y  Código de Integridad.</t>
  </si>
  <si>
    <t>1.  A 30 de Junio de 2020, la entidad ha efectuado seguimiento a su planeación estratégica a través de la ejecución del plan de acción anual y del portafolio de proyetos de la entidad.</t>
  </si>
  <si>
    <t>1. La entidad ha mantenido los servicios y operaciones básicas en desarrollo de su objeto y cumplimiento misional en especial realizando un trabajo de apropiación social del conocimiento y de los productos geocientíficos.</t>
  </si>
  <si>
    <t>1. La entidad ha reportado los indicadores en los diferentes sistemas de información de las entidades líderes de las políticas de gestión y desempeño de manera oportuna.</t>
  </si>
  <si>
    <t>1. La implementación de mecanismos e instrumentos para la adecuada administración de la información y la comunicación del Servicio Geológico Colombiano han sido un instrumento fundamental para el trabajo en casa en tiempo de pandemia.</t>
  </si>
  <si>
    <t>1. La entidad divulga documentos a través de su página web y se han realizado eventos de divulgación de su producción geocientifica y se desarrollan y adelantas procesos de investigación  de los grupos de investigación e investigadores del Servicio Geológico Colombiano, reconocidos por el Ministerio de Ciencia, Tecnología e Innovación</t>
  </si>
  <si>
    <t>1. La entidad realizado acciones para mejorar el diseño de los procesos y documentos del Sistema de Gestión Institucional, de los cuales se surten acciones de mejora para implementar y documentar los controles existentes de los procesos institucionales.</t>
  </si>
  <si>
    <t>1. Administrar y efectuar actividades para el desarrollo de actividades en tiempos de COVID-19, logrando adaptar el trabajo a las condiciones de la virtualidad y el teletrabajo.</t>
  </si>
  <si>
    <t>1. Mantener la socialización y realización de actividades permanente del Código de Integridad  las cuales se han desarrollado a través de los medios virtuales.</t>
  </si>
  <si>
    <t>1. Realizar la alineación estratégica frente a los retos definidos para el SERVICIO GEOLÓGICO COLOMBIANO en el Plan Nacional de Desarrollo, Metas Transformacionales y Plan Estratégico Sectorial.</t>
  </si>
  <si>
    <t>1. La nueva contingencia hizo que el instituto priorizará recursos, aplazará gastos  y enfocar esfuerzos en adquirir insumos para implementar protocolos de bioseguridad: más jabon, tapetes desinfectantes, puntos de lavado de manos, tapabocas, etc</t>
  </si>
  <si>
    <t>1. Contar con un estudio técnico para viabilizar aciones para iniciar el proceso de  modernización y reestructuración  del Servicio Geológico Colombiano</t>
  </si>
  <si>
    <t xml:space="preserve">1. Dentro del plan de continuidad de negocio se realiza el análisis de impacto del negocio por cada proceso del Servicio Geológico Colombiano orientado a la recuperación de la operación de TI.
2. Se adelantan las actividades para la mejora y actualización en arquitectura  de aplicaciones y arquitectura de Infraestructura conforma la mesa de trabajo de seguridad, arquitectura empresarial, arquitectura
</t>
  </si>
  <si>
    <t xml:space="preserve">1. El Servicio Geológico Colombiano adopta  el Sistema de Seguridad Informática  - SOC que  previene, monitorea y controla lo que permite identificar los eventos de seguridad en la entidad, el cual cuenta con varias fuentes de información integradas al SOC entre ellas las herramientas de seguridad tales como NAC, IPS y Checkpoint
2. La  enttidad se encuentra adelantando la actualización y afinamiento de las herramientas de seguridad informática.
</t>
  </si>
  <si>
    <t xml:space="preserve">1.Se actualizaron y aprobaron los perfiles de los defensores externos del SGC
2. El Comité de Conciliación ha sesionado mínimo dos (2) veces al mes de conformidad con lo establecido en la Ley.
3. Se realizó periódicamente la calificación del contingente judicial.
4. Se realizó seguimiento a la política de prevención del daño antijurídico
</t>
  </si>
  <si>
    <t>1. El SGC con el apoyo del Grupo de Participación Ciudadano y Comunicaciones ha implementado a $0 costo acciones y herramientas digitales que han permitido el acceso de la población en situación de discapacidad sobre la información geocientífica y servicios que ofrece la entidad.
2. Desarrollo de la carta de trato digno, con QR y audio lector para ser publicada en la web y próximamente impresa y exhibida con QR y audio lector en todas las sedes. 
3. Inclusión del  códIgo QR en stand para divulgar nuestra misonalidad y visión, así como en el portafolio institucional.</t>
  </si>
  <si>
    <t>1. Trámites y Servicios publicados en el portal SUIT traducidos en lenguaje claro, de acuerdo con los lineamientos de la Guía del DNP y actualizados de conformidad con los atributos del trámite y/o servicio.</t>
  </si>
  <si>
    <t>1. Realizar seguimiento a Plan de acción institucional.
2. Se realiza la actualización de los Mapas de Riesgos Institucionales.</t>
  </si>
  <si>
    <t>1. Finalizar con éxito el proceso de actualización de las Tablas de Retención Documental del SGC ante el Archivo General de la Nación.</t>
  </si>
  <si>
    <t>1. Realizar la publicación y socialización de documentos de carácter geocientífico, en donde resaltamos los siguientes:
• Modelo de Amenza Sismica de Colombia
• Estudios Geológicos y pleontológicos sobre el Crétacio en la region del Embalse del Río Sogamoso, Valle Medio del Magdalena.
2. En lo corrido del 2020, entre marzo y mayo de 2020 usuarios de 91 países accedieron  más de 7700 documentos del Motor de Integración de Información Geocientífica (MIIG)</t>
  </si>
  <si>
    <t>1. Actualización de la matriz de riesgos de gestión y de corrupción aplicando la Guía para la Administación del Riesgo y Diseño de Controles Versión 4 del Departamento Administrativo de la Función Pública, lo cual ha generado un impacto positivo en la revisión de controles y en la implementación de mejoras del Sistema de Control Interno.</t>
  </si>
  <si>
    <t>El impacto en el COVID-19, en el desarrollo y la gestión de los documentos.</t>
  </si>
  <si>
    <t>Dificultad para mantener o retener el talento humano por la falta de incentivos económicos.</t>
  </si>
  <si>
    <t>No identificar la estrategia adecuada para abordar y dar solución a los problemas y necesidades del estado.</t>
  </si>
  <si>
    <t>No lograr valor con la gestión institucional como consecuencia de las nuevas dinámicas como consecuencia del COVID-19.</t>
  </si>
  <si>
    <t>No mantener la cultura del seguimiento y medición al desempeño institucional basado en datos e información con los cuales tomar decisiones precisas y oportunas, ante la nuevas dinaincas virtuales como consecuencia del COVID-19.</t>
  </si>
  <si>
    <t>No contar con herramientas que de manera oportuna permitan capturar, procesar, analizar y verificar la información en tiempo real.</t>
  </si>
  <si>
    <t>Debilidad en los criterios definidos para la implementación de esta Política de Gestión y Desempeño y la complejidad para su implementación debido a su transversalidad y relevancia.</t>
  </si>
  <si>
    <t>Existencia de normativa negativa o contradictoria que impacta la gestión institucional.</t>
  </si>
  <si>
    <t>1. La virtualidad y las falencias en la comunicación ocasionadas por la conexiones remotas han generado retrasos que obligan a las entidades a tener necesidad  de  cambiar y  de reorientar las actividades para la administración Estratégico del Talento Humano.</t>
  </si>
  <si>
    <t xml:space="preserve">1. La virtualidad dificulta en ocasiones la necesidad de impactar con actividades la vivencia experiencial del Código de Integridad.
</t>
  </si>
  <si>
    <t>1. Falta de disponibilidad de las áreas técnicas con el fin de realizar el levantamiento de la información para la actualización del Plan Estratégico Institucional</t>
  </si>
  <si>
    <t>1 .Restricciones prsupuestales - circular 015 de 2020, en dónde por parte del DNP y MHCP indican la no gestión de trámites presupuestales como vigencias futuras, traslados, incorporaciones; unicamente los que estan relacionados con el COVID. Esto ha hecho que procesos de contratación e inicio de actividades de proeyctos se retrasen</t>
  </si>
  <si>
    <t>1. Restricciones presupuestales para que sea aprobada el proceso de modernización organizacional.
2. La ejecución de algunas actividades y procesos que se han debido implementar en la virtualidad y en especial las condiciones de actividades y procesos técnicos en los que se requiere la presencialidad para la ejecución de actividades como es el caso de las que se ejecutan en los Laboratorios.</t>
  </si>
  <si>
    <t xml:space="preserve">
1. Debido a los  cambios normativos y estandares que actualmente se encuentran en construcción, relacionados con la gestión del habilitador de Servicios Ciudadanos Digitales, no ha permitido continuar con las actividades relacionadas con los servicios de Autenticación electrónica  y  Carpeta Ciudadana. 
</t>
  </si>
  <si>
    <t>1. La configuración de las herramientas esta centralizada en el CISO de la entidad, se estan considerando más perfiles en la entidad para apoyar esta tarea, ya que es un trabajo muy amplio para una sola persona</t>
  </si>
  <si>
    <t>1. Consolidación de los archivos de las conciliaciones y actuaciones en los procesos, lo anterior teniendo en cuenta que éstos se encuentran en físico en las oficinas del SGC.
2. Disminución en la repetición de casos que conlleven a conciliaciones por fallas administrativas al momento de expedir registros presupuestales de comisiones y de contratos de Prestación de Servicios.</t>
  </si>
  <si>
    <t>1. Imposibilidad de interactuar físicamente con los ciudadanos como consecuencia de la emergencia sanitaria mundial.
2. Las herramientas tecnológicas a disposición no son suficientes para garantizar la atención óptima en los canales virtuales y telefónicos.</t>
  </si>
  <si>
    <t>1. Baja articulación entre los múltiples sistemas de información externos, para el seguimiento a los planes, programas y proyectos institucionales, que generan cargas de trabajo adicional y que obligan a la reducción del análisis de los resultados.</t>
  </si>
  <si>
    <t xml:space="preserve">1. Cancelación de la mesa de trabajo para presentar los ajustes de las Tablas de Retención Documental TRD por parte del  Archivo General de la Nación - AGN, retrasando el proceso para la convalidación de las TRD. </t>
  </si>
  <si>
    <t>1. Falta de criterios claramente definidos por parte del ente rector de la  Política de Gestión del Conocimiento y la complejidad de lo que implica la gestión.</t>
  </si>
  <si>
    <t>1, Debilidad en los criterios definidos para la implementación de esta Política de Gestión y Desempeño y la complejidad para su implementación debido a su transversalidad y relevancia.</t>
  </si>
  <si>
    <t>1. Imposibilidad de realizar procesos concretos de discusión con grupos de interés a modo de seminarios, congresos, etc.</t>
  </si>
  <si>
    <t>Mantener y mejorar la calificación del Indice de Desempeño Institucional del MIPG.</t>
  </si>
  <si>
    <t>Obtener una herramienta informatica que permita mejorar la administración e identificación de necesidades y mejora en los tiempos de gestión de las actividades de la Gestión Estratégica del Talento Humano.</t>
  </si>
  <si>
    <t>Mantener y mejorar los mecanismos para evaluar la satisfacción de los grupos de valor.</t>
  </si>
  <si>
    <t>Mantener los mecanismos de apropiación social del conocimiento geocientífico.</t>
  </si>
  <si>
    <t>Mejorar y actualizar los instrumentos archívisticos para una mejor administración y gestión de la información.</t>
  </si>
  <si>
    <t>Fortalecer los mecanismos existentes para la correcta transferencia y gestión del conocimiento geocientifico.</t>
  </si>
  <si>
    <t>Revisar el Sistema de Control Interno, con el propósito de detecar fallas que permitan aumentar la calidad de los controles existentes implementados  e identificar posibles nuevos controles que permitan asegurar la operación por procesos de la entidad..</t>
  </si>
  <si>
    <t xml:space="preserve">1. Cumplir las metas definidas en el Plan Estratégico de Talento Humano del Servicio Geológico, ante el cambio de condiciones impuestas por la Pandemia.
</t>
  </si>
  <si>
    <t>1. Evaluar el impacto de las actividades de implementación del código de integridad y realizar las acciones pertinentes para la implementación de la Política de Conflictos de Interés.</t>
  </si>
  <si>
    <t>1. Actualizar y publicar el Plan Estratégico Institucional alineado al Plan Nacional de Desarrollo, Objetivos de Desarrollo Sostenible, Metas Transformacionales y Plan Estratégico Sectorial</t>
  </si>
  <si>
    <t>1. La nueva contingencia ha generado que el Servicio Geológico Colombiano priorice y redefina la forma de ejecutar los recursos, la necesidad de aplazar gastos  y de enfocar esfuerzos con el propósito de cumplir las metas definidas en su planeación.</t>
  </si>
  <si>
    <t>1. Realizar la gestión para el proceso de reestructuración, modernización organizacional y del modelo de procesos.</t>
  </si>
  <si>
    <t>1. Actualizar la política de Seguridad Digital alineada al Modelo de Seguridad de la
Información y las nuevas directrices que imparta el MinTic.</t>
  </si>
  <si>
    <t xml:space="preserve">1. Integrar los trámites y servicios en el Portal del Estado Colombiano -  Gov.Co
2. Optimización de las herramientas tecnologicas para tener todos los trámites y servicios en linea.
</t>
  </si>
  <si>
    <t>1. Habilitar un espacio virtual para que el público participante en la(s) rendición(es) de cuentas 2020 pueda dar a conocer sus opiniones y aportar ideas para continuar fortaleciendo este mecanismo de control social sobre la gestión institucional. 
2. Desarrollar las herramientas, capacitaciones y acciones necesarias para fortalecer el servicio de la Entidad ante las personas con Discapacidad.</t>
  </si>
  <si>
    <t>1. Mantener la oportunidad en el reporte en las metas de indicadores en los diferentes sistemas en donde de reportan avances en indicadores.</t>
  </si>
  <si>
    <t>1. Obtener la convalidación de las Tablas de Retención Documental ante el Archivo General de la Nación</t>
  </si>
  <si>
    <t>1. Mantener y mejorar la calificación dada por el Ministerio de Ciencia, Tecnología e Innovación  a los Grupos de Investigación  e Investigadores del Servicio Geológico.</t>
  </si>
  <si>
    <t>1. Realizar la revisión integral de los procesos para incluir o resaltar los componentes de las líneas de defensa.</t>
  </si>
  <si>
    <t>1. Construcción, al interior del instituto, de una cultura regulatoria que evalúe la eficacia de la normas expedidas por la entidad. </t>
  </si>
  <si>
    <t>Sinergia con los responsables de dimensiones y politicas, para la implementación de MIPG de acuerdo con el Decreto 1499 de 2017.</t>
  </si>
  <si>
    <t xml:space="preserve">Se lograrón  calificaciones equivalentes a un 100% en las categorías de Conocimiento normativo y del Entorno, Manual de Funciones y Competencias, Gestión de la Información,  Conocimiento Institucional y Valores. 
</t>
  </si>
  <si>
    <t xml:space="preserve">Se realizó el ejercicio de Planeación Estratégica de la entidad, donde se estableció la hoja de ruta para el cuatrienio.
</t>
  </si>
  <si>
    <t xml:space="preserve">Se establecieron estándares para el control y seguimiento de la gestión de los procesos.
</t>
  </si>
  <si>
    <t xml:space="preserve">Proyecto de Inversión en desarrollo  para optimizar la organización del Archivo de la entidad.
</t>
  </si>
  <si>
    <t xml:space="preserve">Desarrollo de cultura institucional de compartir y difundir el conocimiento tanto a actores internos como externos.
</t>
  </si>
  <si>
    <t xml:space="preserve">Disminución del 85% de los hallazgos identificados  de una vigencia a otra, en el informe final de auditoria de la Contraloría General de la República.
</t>
  </si>
  <si>
    <t>Gestión Estratégica del Talento Humano: Se lograron calificaciones equivalentes a un 100% en las categorías de Conocimiento normativo y del Entorno, Manual de Funciones y Competencias, Gestión de la Información,  Conocimiento Institucional y Valores. En las siguientes Categorías.</t>
  </si>
  <si>
    <t xml:space="preserve"> Se logró calificación de un 100% en la categoría de Plan de Mejora en la implementación del Código de Integridad. </t>
  </si>
  <si>
    <t xml:space="preserve">Se realizo el ejercicio de Planeación Estrategica de la entidad, donde se establecio la hoja de ruta de la entidad para el cuatrenio.
</t>
  </si>
  <si>
    <t>Tener la cadena presupuestal por intermedio del SIIF Nación, con las seguridades y perfiles requeridos para la ejcución presupuestal eficiente.</t>
  </si>
  <si>
    <t>Se crearón los grupos de trabajo que permiten al IPSE tener mayor capacidad de respuesta a las necesidades del ciudadano, de la Colombia No Interconectada y  la               formulación y aprobación del Proyecto de Inversión para el Fortalecimiento Institucional.</t>
  </si>
  <si>
    <t>Obtener los documentos del Diagnóstico de la Arquitectura Empresarial del IPSE.</t>
  </si>
  <si>
    <t xml:space="preserve">El IPSE definió el objetivo del Sistema de Gestión de Seguridad de la Información, el alcance del sistema, la política de seguridad de la información y una propuesta de política del Sistema de Gestión integral que incorpore elementos de seguridad de la información en todos los procesos institucionales.          </t>
  </si>
  <si>
    <t xml:space="preserve">Sentencias a favor en acciones de tutela (100%) primer semestre de 2019; conciliación judicial proceso María Cielo Riveros; actualización de Bitácora y Sistema Ekogui.
</t>
  </si>
  <si>
    <t>Mayores espacios de capacitación y sensibilizacion en servicio al ciudadano a los servidores publicos.</t>
  </si>
  <si>
    <t xml:space="preserve">
Mayor interacción con las partes interesadas en la gestión de proyectos a través de la publicación de las guías  aplicables a los servicios y trámites en cabeza de la subdirección de Planificación.</t>
  </si>
  <si>
    <t>Contar con el plan Anticorrupcion y Atencion al Ciudadano estructurado por las diferentes areas de la entidad con aportes ciudadanos.</t>
  </si>
  <si>
    <t>Se logro seguimientos continuos en las  actividades de los planes de acción de la entidad.</t>
  </si>
  <si>
    <t>Contar con la aprobación de un proyecto de inversión  para la Gestión Documental.</t>
  </si>
  <si>
    <t xml:space="preserve">Se han realizado de manera efectiva todos los procedimientos correspondientes al plan anticorrupcion y atencion al ciudadano a saber: Diseño, elaboracion, seguimiento y acciones  de mejora, para mitigar los riesgos.
</t>
  </si>
  <si>
    <t>* Priorización del conocimiento más relevante para el logro de la misionalidad de la entidad y fortalecimiento en la documentación de la memoria historica.</t>
  </si>
  <si>
    <t xml:space="preserve">
Se publicaron todos los informes requisito de ley y los informes de gestion de esta area.</t>
  </si>
  <si>
    <t>Actualización del sistema normativo de la OAJ, revisando la vigencia de las mismas; revisión permanente y oportuna de los actos administrativos particulares y generales, así como de los conceptos producidos por diferentes dependencias del Instituto.</t>
  </si>
  <si>
    <t>Falta de recursos financieros y humanos para una adecuada implementación del modelo.</t>
  </si>
  <si>
    <t>Falta de herramientas tecnológicas  que apoyen el desarrollo de las actividades del proceso de Gestión de Talento Humano como medio para  lograr un adecuado nivel de automatización, de medición y seguimiento a las actividades</t>
  </si>
  <si>
    <t xml:space="preserve">Externalidades que afecten la ejecución de los planes, programas y proyectos. 
</t>
  </si>
  <si>
    <t xml:space="preserve">Insuficiente  planta de personal y presupuesto para atender  las necesidades Institucionales.
</t>
  </si>
  <si>
    <t xml:space="preserve">Falta de interoperabilidad de los sistemas de información que tiene la entidad.
</t>
  </si>
  <si>
    <t xml:space="preserve">Demora en la convalidación de las Tablas de Retención y Tablas de Valoración Documental, por parte del Archivo General de la Nación.
</t>
  </si>
  <si>
    <t xml:space="preserve">No se cuenta con los recursos suficientes para desarrollar una estrategia del gestión del conocimiento.
No hay incentivos para el desarrollo de la cultura de innovación dirigidos al talento humano de la entidad.
</t>
  </si>
  <si>
    <t xml:space="preserve">Insuficiente recurso humano multidisciplinario para la dependencia de Control Interno.               
</t>
  </si>
  <si>
    <t xml:space="preserve">
La falta de asignación oportuna de recursos para poder ejecutar desde el inicio de la vigencia los procesos de contratación relacionados con temáticas de Talento Humano como: Medición y Fortalecimiento de Competencias, Dotación, Capacitación.
Disminución de la participación de los funcionarios en las actividades de Bienestar.
</t>
  </si>
  <si>
    <t>* Uno de los obstáculos más relevantes que ha enfrentado el Grupo de Talento Humano es la falta de personal para desarrollar esta política. 
  *Falta de asignación oportuna de recursos para implementar las herramientas que apoyan esta gestión.    *Disminución de la participación de los funcionarios en este tipo de actividades</t>
  </si>
  <si>
    <t>Recursos para la actualización de software</t>
  </si>
  <si>
    <t>Insuficiente  planta de personal, prespuesto para dar respuesta a las nbecesidades Institucionales.</t>
  </si>
  <si>
    <t xml:space="preserve">*Cambio del equipo humano del Grupo de Tecnologías y Sistemas de Información, lo que generó fuga del conocimiento adquirido durante varios años.                   
           *Personal del área insuficiente para cumplir con las tareas asignadas de manera eficiente. </t>
  </si>
  <si>
    <t xml:space="preserve">Dificultad en la consecución de información al interior de la Entidad, para la contestación de demandas y/o requerimientos de entes externos; falta de recursos económicos para un mayor y periódico seguimiento de procesos en sitio.
</t>
  </si>
  <si>
    <t>El presupuesto es insuficiente para el desarrollo de las actividades.</t>
  </si>
  <si>
    <t xml:space="preserve"> El presupuesto es insuficiente para el desarrollo de las actividades.</t>
  </si>
  <si>
    <t>No hay participación  de forma articulada  entre las diferentes  áreas institucionales. Y la reducción del presupuesto por parte del gobierno Nacinal  del proyecto de Inversion del Archivo BPIN 2018011001007</t>
  </si>
  <si>
    <t>Falta de recursos</t>
  </si>
  <si>
    <t>Escasa aplicación de  herramientas de uso y apropiación para la gestión del conocimiento.
*No se asignan los recursos suficientes para desarrollar una estrategia del gestón del conocimiento
*No hay incentivos para el desarrollo de la cultura de innovación dirigidos al talento humano de la entidad
*No se tienen métodos para desarrollar y  aplicar procesos de innovación en la entidad.
*Escasa gestión para el fortalecimiento de las capacidades del talento humano orientada a la innovación.</t>
  </si>
  <si>
    <t>Falta de recurso humano</t>
  </si>
  <si>
    <t>Falta de soportes normativos en medio físico y magnético que permitan un análisis permanente de los mismos; falta de sistemas de información normativo y jurisprudencial (legis por ejemplo, ambito jurídico, etc); desactualización de biblioteca jurídica, falta de actualización profesional a través de cursos jurídicos.</t>
  </si>
  <si>
    <t xml:space="preserve">Mejorar la articulación con los responsables de politicas y dimensiones para lograr calidad en la gestión del IPSE frente al Modelo, para garantizar unos mejores resultados y asi atender las necesidades de nuestras partes </t>
  </si>
  <si>
    <t xml:space="preserve">Establecer los mecanismos de retroalimentación que ayuden a mejorar la implementación del Código de Integridad, así mismo, ejecutar las actividades definidas para la implementación tanto en espacios virtuales como presenciales. 
</t>
  </si>
  <si>
    <t xml:space="preserve">Alcanzar las metas definidas en el Plan Estratégico Institucional.
</t>
  </si>
  <si>
    <t xml:space="preserve">Elaboración de un cuadro de mando para el seguimiento de gestión de la entidad.
</t>
  </si>
  <si>
    <t xml:space="preserve">Consolidar la fusión de los Grupos de Talento Humano y Seguridad y Salud en el Trabajo, logrando una eficiente gestión del conocimiento, en cuanto a su fase de compartir los conocimientos Técnicos de sus integrantes,  Afianzar la colaboración y apoyo en la ejecución de algunas de las funciones del Grupo.
Minimizar los impactos ocasionados por el traslado de sede en cuanto a sistemas de comunicación y lograr una adecuada adaptación a los cambios que cada uno de los individuos ha afrontado .
</t>
  </si>
  <si>
    <t>*Realizar la jornada de sensibilización     * Realizar el lanzamiento del primer Valor: El Respeto</t>
  </si>
  <si>
    <t>Implementar con eficacia el Modelo Integrado de Planeación y Gestión</t>
  </si>
  <si>
    <t>*Fortalecer el portal web institucional para facilitar el acceso a los servicios e información (evaluación de proyectos y telemetría) tanto al ciudadano como a los demás partes interesadas, así como cumplir con los nuevos requerimientos de MinTic.        
* Implementar un sistema de información misional.</t>
  </si>
  <si>
    <t xml:space="preserve"> Disminuir las brechas establecidas en el diagnóstico. Lo que se alcanzará al implementar la Norma ISO 27001.            
       * Implementar la seguridad de la información en todos los procesos institucionales.</t>
  </si>
  <si>
    <t>Establecer una política de prevención del daño antijurídico; cero condenas en contra del IPSE; documentación (100%) de la totalidad de expedientes físicos y en medio magnético; consolidación del sistema de archivo judicial al interior de la entidad.</t>
  </si>
  <si>
    <t>Lograr que los servidores y contratistas interioricen y comprendan la importancia del ciudadano como eje fundamental de la adminstración pública.</t>
  </si>
  <si>
    <t>Conformar grupos bases de cada área para realizar el autodiagnostico en cada dimensión, política y propuestas de mejora de MIPG, con base en la Identificación de los profesionales, con habilidades y conocimientos diversos para afrontar de manera integral los nuevos retos. De esta manera se articulan las áreas y subdirecciones de la Entidad, en las actividades  propuestas.
Establecer tiempos razonables para que las actividades exigidas en MIPG puedan ser materializadas objetivamente por los profesiones asignados.
Armonizar la planificación y ejecución de algunas actividades de MIPG ( Implementacion de mecanismos WEB ) para que se desarollen los mismo ciclos de la gestión de la entidad.</t>
  </si>
  <si>
    <t xml:space="preserve"> Impactar en nuestras partes interesadas para que sean participes activos de nuestra gestion y el logro de nuestros objetivos</t>
  </si>
  <si>
    <t xml:space="preserve"> Actualizar la Gestión Documental del IPSE cumpliendo con la normatividad archivistica vigente.</t>
  </si>
  <si>
    <t>Reorganizar de manera efiente la pagina Web de la entidad para poder publicar toda la informacion a las partes interesadas.</t>
  </si>
  <si>
    <t>Desarrollar capacidades de innovación al interior del instituto a través de la creación de espacios de ideación, investigación, experimentación, y evaluación de la gestión institucional.
*Fortalecer las capacidades de administración del conocimiento explícito de la entidad</t>
  </si>
  <si>
    <t>A pesar de las limitaciones de recursos poder cumplir totalmente con nuestro plan de accion, demas requerimientos solicitados y seguir adelante en la implementacion de MIPG</t>
  </si>
  <si>
    <t>Consolidar el sistema de información normativa, con una peridiocidad semestral que garantice al Instituto la actualización de normas, así como de líneas jurisprudenciales asociadas.</t>
  </si>
  <si>
    <t>La entidad se encuentra en un proceso de desarrollo, en el que además de
cumplir con la normatividad ya cuenta con  actividades de gestión que agregan valor
a la transformación de la cultura organizacional, en caminada a al fortalecimiento de la ruta del crecimiento</t>
  </si>
  <si>
    <t>Se ajustaron las metas e indicadores del P.E.I 2019-2022</t>
  </si>
  <si>
    <t>Se cuenta con nuevo mapa de procesos y están las caracterizaciones en versión final,  para aprobación. Se actualizó, aprobó y publicó la Política para la Gestión Integral de Riesgos</t>
  </si>
  <si>
    <t>Los planes de acción integran los indicadores y metas del P.E.I, planes institucionales, acuerdos de gestión (en los casos que aplica), Indicadores de Gobierno - SINERGIA,  Ejecución presupuestal y se presenta Comité de Gestión y Desempeño con corte trimestral.</t>
  </si>
  <si>
    <t>En el plan de estratégico de comunicaciones, se esta escructurando una plataforma web, para el aprendizaje continuo. </t>
  </si>
  <si>
    <t>Se han apropiado de manera positiva los Comités Primarios, liderados por la primera línea de defensa. Se socializaron los resultados del FURAG 2019, con las acciones sugeridas por Función Pública para cada Política</t>
  </si>
  <si>
    <t>Se estan desallando las actividades establecidas dentro de los planes y
se les da sostenibilidad en el tiempo a las acciones ejecutadas.</t>
  </si>
  <si>
    <t>Se contemplo activides como estrategia para la divulgación de   la Política de integridad, de acuerdo a la disponibilidad presupuestal.</t>
  </si>
  <si>
    <t>Revisión de procedimientos del proceso de Direccionamiento Estratégico, relacionado con formulación y seguimiento de proyectos de inversión.</t>
  </si>
  <si>
    <t>El Plan Anual de Adquisiciones se está actualizando con mas frecuencia en el SECOP II y se cuenta con un seguimiento más riguroso de dicho plan.</t>
  </si>
  <si>
    <r>
      <rPr>
        <sz val="11"/>
        <color rgb="FF000000"/>
        <rFont val="Arial"/>
        <family val="2"/>
      </rPr>
      <t xml:space="preserve">Integración de los portales de UPME al portal del estado colombiano </t>
    </r>
    <r>
      <rPr>
        <u/>
        <sz val="11"/>
        <color rgb="FF1155CC"/>
        <rFont val="Arial"/>
        <family val="2"/>
      </rPr>
      <t xml:space="preserve">GOV.CO
</t>
    </r>
    <r>
      <rPr>
        <sz val="11"/>
        <color rgb="FF000000"/>
        <rFont val="Arial"/>
        <family val="2"/>
      </rPr>
      <t>Se dispone de información espacializada y georeferenciada del sector minero energético</t>
    </r>
  </si>
  <si>
    <t>Se aprobó la política de prevención del daño antijurídico 2020-2022.  A la fecha se está ejecutado el plan de acción respectivo.</t>
  </si>
  <si>
    <t xml:space="preserve">1. Liderar actividades contenidas en el Plan Sectorial para la Atención de la Población en Situación de Discapacidad 2019 - 2022.
1, Actualización de preguntas frecuentes en el portal web.
2. Habilitar línea móvil 3175177380 para facilitar la comunicación de los usuarios de la UPME.
</t>
  </si>
  <si>
    <t>Se realizó auditoría con firma externa- Deloitte, para evidenciar las debilidades y riesgos de los trámites que están en curso de registro en  SUIT y se cuenta con el Decreto para realizar diligenciar la matriz regulatoria.</t>
  </si>
  <si>
    <t xml:space="preserve">1. Contar con vinculación laboral de personas con discapacidad en la planta de personal de la UPME . 2. Elaborar diagnóstico con respecto a la accesibilidad física para la atención incluyente hacia la población en situación de discapacidad, que facilite la formulación del plan de acción de accesibilidad física. </t>
  </si>
  <si>
    <t>Unificación de tablero de indicadores en los planes de acción, los cuales se evalúan cada trimestre.</t>
  </si>
  <si>
    <t xml:space="preserve">1. Se aducuò el sistema para no entorpecer la comunicaciòn con los usuarios externos. El proceso de GestiònDocumental se està ejecutando normalmente  2. Se realizò capacitaciòn virtual a los servidores con el fin de afiancar sus concimientos en el tema, la asistencia superò las expectativas </t>
  </si>
  <si>
    <t>Mejoramiento importante en el acceso a PQR y actualización del formulario basados en el análisis de las solicitudes de los ciudadanos.
Adicionalmente se incluyó un punto de registro físico de forma autónoma por cada visitante, por medio del cual se realiza una encuesta vía correo electrónico sobre su visita.</t>
  </si>
  <si>
    <t>Se definieron responsables para la estructuración de la gestión del conocimiento a través del plan estratégico de comunicaciones, cuya matriz integra un diagnóstico en el ambito interno y externo, un arbol del rol de las comunicaciones a nivel institucional.</t>
  </si>
  <si>
    <t>Se realizó capacitación con el apoyo de la Función Pública, relacionada con las 3 líneas de Defensa, y resultado de ello se ha apropiado la cultura de los comités primarios, para revisar el seguimiento y avance de metas establecidas por dependencia. Socialización de  resultados del FURAG 2019 al grupo directivo y líderes de política,  con las acciones sugeridas por Función Pública para cada Política y resultados por índice.</t>
  </si>
  <si>
    <r>
      <t xml:space="preserve">
</t>
    </r>
    <r>
      <rPr>
        <sz val="11"/>
        <color rgb="FF0D0D0D"/>
        <rFont val="Arial"/>
        <family val="2"/>
      </rPr>
      <t xml:space="preserve"> Los recursos económicos son muy limitados 
y no se tiene una herramienta tecnológica moderna,
para abordar la totalidad de brechas identificadas para el modelo</t>
    </r>
    <r>
      <rPr>
        <sz val="11"/>
        <color theme="1"/>
        <rFont val="Calibri"/>
        <family val="2"/>
        <scheme val="minor"/>
      </rPr>
      <t xml:space="preserve">
</t>
    </r>
  </si>
  <si>
    <t>Dado el cambio de Director Genral en marzo de 2020, se hicieron modificaciones al P.E.I, lo que demoró el proceso de versión definitiva del Plan y sus metas</t>
  </si>
  <si>
    <t>Se requería contratar una firma consultora para adelantar todo lo relacionado con el sistema de gestión de calidad, y mapa de riesgos, sin embargo se tuvo que suspender el proceso y se decidió hacer interno, pero el proceso no ha avanzado lo deseado.</t>
  </si>
  <si>
    <t>Aún falta mejorar la entrega oportuna del seguimiento a los planes de acción en las fechas establecidas, con sus respectivas evidencias, aún se tienen demoras en esta acción.</t>
  </si>
  <si>
    <t>Se requiere  disponibilidad presupuestal y no se tiene una plataforma digital para la gestión del conocimiento. </t>
  </si>
  <si>
    <t>Falta de recursos en el grupo de Planeaciónn para orientar y obtener los informes, hacer el seguimiento exhautivo en los planes de acción, el mapa de riesgos y anáisis riguroso. Se debe fortalecer el grupo en número de personas, y capacitación del talento humano existente.</t>
  </si>
  <si>
    <r>
      <rPr>
        <sz val="11"/>
        <rFont val="Arial Narrow"/>
        <family val="2"/>
      </rPr>
      <t>Carencia de un sofware </t>
    </r>
    <r>
      <rPr>
        <sz val="14"/>
        <rFont val="Arial Narrow"/>
        <family val="2"/>
      </rPr>
      <t xml:space="preserve"> </t>
    </r>
    <r>
      <rPr>
        <sz val="11"/>
        <rFont val="Arial Narrow"/>
        <family val="2"/>
      </rPr>
      <t>que permita  el desarrollo de las actividades
de la política,como medio para</t>
    </r>
    <r>
      <rPr>
        <sz val="14"/>
        <rFont val="Arial Narrow"/>
        <family val="2"/>
      </rPr>
      <t xml:space="preserve">  </t>
    </r>
    <r>
      <rPr>
        <sz val="11"/>
        <rFont val="Arial Narrow"/>
        <family val="2"/>
      </rPr>
      <t>lograr un adecuado nivel de automatización,
de medición y seguimiento</t>
    </r>
  </si>
  <si>
    <t>Los servidores públicos son el eje
fundamental de la entidad; por eso,
el fortalecimiento de la integridad debe
implementarse de la mano con las
personas que trabajan en las entidades  y lograr la  participación de los servidores en
las actividades propuestas</t>
  </si>
  <si>
    <t>Cambios en los elementos de la Plataforma Estratégica durante lo corrido del semestre.</t>
  </si>
  <si>
    <t>Baja ejecución al primer semestre, y no contar con formuladores en las dependencias, la Formulación en MGA-SUIFP y Seguimiento en SPI, así como actualización en SECOP II, y seguimiento al P.A.A al comité de Gestión y Desempelo, está concentrado en Planeación.</t>
  </si>
  <si>
    <t>Carencia de talento humano para el desarrollo de las actividades claves de la política
Falta de fortalecimiento de las capacidades de los grupos internos</t>
  </si>
  <si>
    <t>Vancante del abogado dentro del GIT Jurídico encargado de los temas judiciales</t>
  </si>
  <si>
    <t>1. Unificar criterio interistitucionales que permita la simplificación de procesos de cara a la oferta institucional con destino a los ciudadanos y partes interesadas.
2. Contar con un solo funcionario resposable para el área de atención al ciudadano.</t>
  </si>
  <si>
    <t>Demora en la expedición de normas por parte de otras entidades para poder iniciar el registro de trámites en el SUIT y como insumo para contratar el estudio de costos requeridos para dicho trámite.</t>
  </si>
  <si>
    <t>1. Empezar  con  un nuevo modelo. 2. No disponer de los suficientes recursos e insumos  (humanos, técnicos, físicos, informáticos ect). 3. Desconocimiento de la información que se requiere para el desarrollo de la política. 3. Aislamiento por seguridad sanitaria.</t>
  </si>
  <si>
    <t>1. El Confinamiento por pandemìa obligó a trabajo en casa y acceso remoto a la entidad, lo cual inicialmente traumatizò un poco la Gestiòn Documental. 2. La radicaciòn de documentos con anexos de extensiones diferentes a las aceptadas por ORFEO 3. Contrataciòn de apoyo para la elaboraciòn de Instrumentos archivísticos</t>
  </si>
  <si>
    <t>Publicar la infomración que produce la entidad en leguaje de señas y demás lenguajes ópimos para peronas con discapacidad</t>
  </si>
  <si>
    <t>Falta de destinación de recursos ecónomicos y se debe fortalecer en número de personas, y capacitación del talento humano existente.</t>
  </si>
  <si>
    <t>Persisten oportunidades de mejora que requieren gestión para lograr instalar prácticas
avanzadas en Gestión de Talento Humano e igualmente se debe crear estrategias que permitan recopilar toda la información para tomar decisiones y mejores prácticas.</t>
  </si>
  <si>
    <t>Contar con un tablero de seguimento específico para el PLAN ESTRATÉGICO INSTITUCIONAL, para poder medir el avance y generar las alertas tempranas a la Alta Dirección.</t>
  </si>
  <si>
    <t>Actualizar en su totalidad todos los procesos, procedimientos, formatos, instructivos, metas, indicadores, riesgos, controles, asociados al Sistema de Gestión de Calidad ISO 9001:2015</t>
  </si>
  <si>
    <t>Automatizar o integrar las metas e indicadores de toda la sábana de los Planes de Acción, en una herramienta robusta, que permita fácil registro, y reporte de estos. Para toma de decisiones oportuna y más confiable.</t>
  </si>
  <si>
    <t>Desarrollar a cabalidad cada estratégia con el fin de logar el cumplimiento de las metas, para tener una medicion objetiva del avance de la politica y generar un valor agregado y de impacto en el desarrollo de la gestión del conocimiento.</t>
  </si>
  <si>
    <t>Lograr seguimiento oportuno a todas las metas e indicadores del P.E.I, de los procesos, de proyectos de inversión, planes institucionales, y seguimiento a las estrategias del MIPG para aumentar el IDI.</t>
  </si>
  <si>
    <t xml:space="preserve">En la medida que se adelantan más y
mejores acciones en TH se observa un
mejor desempeño laboral, por lo anterior es importante establecer un programa estratégico de inducción, reinducción a toda la comunidad institucional.  
</t>
  </si>
  <si>
    <t>Aumentar el nivel de ejecución del presupuesto de inversion.
Ajustar los proyectos de inversion para 2021, de acuerdo a los recursos de cuota de inversión aprobados.</t>
  </si>
  <si>
    <t>Actualizar mapa de riesgos institucional : procesos, corrupción, seguridad digital, y definición de controles que minimicen el riesgo valorado, con su respectivo mapa de calor.</t>
  </si>
  <si>
    <t>Transformación cultural hacia las nuevas tecnologías de la política de GD</t>
  </si>
  <si>
    <t>Implementar y desarrollar el plan del acción de la Política de Prevención del Daño Antijurídico</t>
  </si>
  <si>
    <t xml:space="preserve">Incentivar en el servidor público verdadera vocación por la cultura de servicio al ciudadano.
2. Contar con un área de servicio al ciudadano más robusta  que permita desrrollar las acciones de manera oportuna.
</t>
  </si>
  <si>
    <t>Registro de al menos (1) trámite en SUIT</t>
  </si>
  <si>
    <t>1. Disponer de herramientas virtuales para dar mayor cobertura a la atención de ciudadanos a causa de la pamdemia. 2. Romper paradigmas   en torno a la participación ciudadana 3. Conformar y articular equipos de trabajo con vocación de servicio al ciudadano 4. Lograr que los ciidanos y partes interesadas adhieran a los planes que se promuevan 5. Disponer de los suficientes recursos para dar continuidad a los programas contenidos dentro de la política.</t>
  </si>
  <si>
    <t>Documentar todos los proceso archivìsticos y elaborar y/o actualizar los instrumentos e instructivos archivisticos</t>
  </si>
  <si>
    <t>Absorver y capturar el conocimiento de los servidores públicos que se retiran (fuga de conocimiento).</t>
  </si>
  <si>
    <t>Buscar la viabilidad de recursos economico para cumplir con las metas institucionales a corto, mediano y largo plazo, establecidas en los planes con el fin de lograr resultados medibles, para la toma de decisiones por parte del nivel directivo.</t>
  </si>
  <si>
    <t xml:space="preserve">*Obstáculos tecnológicos y falta de capacitación al personal que gestiona el portal web, lo que ha generado inconvenientes al momento de realizar la administración de los contenidos.
* Personal del área insuficiente para cumplir con las tareas asignadas de manera eficiente. </t>
  </si>
  <si>
    <r>
      <t xml:space="preserve">Sin parametrizar - </t>
    </r>
    <r>
      <rPr>
        <sz val="11"/>
        <rFont val="Calibri"/>
        <family val="2"/>
      </rPr>
      <t>No se cuenta con autodiagnostico</t>
    </r>
  </si>
  <si>
    <r>
      <t xml:space="preserve">Sin parametrizar </t>
    </r>
    <r>
      <rPr>
        <sz val="11"/>
        <rFont val="Calibri"/>
        <family val="2"/>
      </rPr>
      <t>- No se cuenta con autodiagnostico</t>
    </r>
  </si>
  <si>
    <t>Se mejoró notablemente la fluidez de trabajo en algunas de las áreas en donde se interiorizó el modelo como un apoyo al cumplimiento de las metas. Se logró subir el puntaje, aunque cuantitativamente es poco, en trabajo al interior de la entidad fue un esfuerzo conjunto significativo.</t>
  </si>
  <si>
    <t>La información de la ventanilla hacia afuera, de manera bidireccional, ha sido más fluida desde que estamos implementando el modelo</t>
  </si>
  <si>
    <t>Principalmente el mayor obstáculo es la falta de recursos bien sea para realizar desarrollos en la página, al interior de la entidad o para contratar firmas que nos apoyen en temas específicos</t>
  </si>
  <si>
    <t>Nos hace falta presupuesto para poder interactuar, de manera tecnológica, especialmente, con nuestros clientes externos que presentan algún tipo de discapacidad diferente a la discapacidad física.</t>
  </si>
  <si>
    <t>Lograr hacer más con el presupuesto que se tiene, procurando realziar alianzas institucionales en pro de optimizar recursos.</t>
  </si>
  <si>
    <t>Finiqiuitar o consolidar alianzas que hemos intentado hacer, con entidades como INSOR e INCI, para poner la infomración de la UPME al servicio de nuestros clientes, de la ventanilla hacia afuera, con alguna discapaciadad diferente a la física.</t>
  </si>
  <si>
    <t>Contamos con un  cuerpo
normativo en torno a cómo deben
comportarse los servidores públicos; sin embargo, este debe complementarse con actividades estratégicas e innovadoras de apropiación que permitan involucrar la integridad de forma transversal a la labor diaria de los servidores y en especial al nivel directivo.</t>
  </si>
  <si>
    <t>1. Diseñar una estrategia para la realización de espacios de apropiación social del conocimiento sobre plataformas digitales en vista de la emergencia sanitaria mundial.
2. Aumentar los niveles de interacción con la ciudadanía, tanto en los procesos de rendición de cuentas, como en las noticias publicadas en los diferentes canales de atención dispuestos por la Entidad para la comunidad.
3. Identificar la información o servicios que sean de interés para los nichos de valor, con el fin de respaldar su capacidad de interacción.</t>
  </si>
  <si>
    <t>1. Ejecutar la Campaña de Servicio al Ciudadano; fortaleciendo las competencias y sensibilización de los servidores públicos del SGC en la atención ofrecida a los grupos de interés y ciudadanos.
2. Implementar herramientas que permitan a las personas con discapacidad acceder a la información institucional. 
3. Establecer mecanismos para recibir y tramitar las peticiones interpuestas en lenguas nativas o dialectos oficiales de Colombia, diferentes al español.</t>
  </si>
  <si>
    <t xml:space="preserve">1. Digitalización total de expedientes judiciales a cargo de la OAJ con el fin de consolidar repositorio de consulta digital, de acuerdo con la TRD de la OAJ.
2.Fortalecer controles administrativos que permitan controlar expedición de registros presupuestales de comisiones y de adiciones y prórrogas de contratos de prestación de servicios. 
3.Suspensión de términos en los procesos donde el SGC actúa como demandante
</t>
  </si>
  <si>
    <t>1. Realizar las campañas a través de los diferentes canales de comunicación del SGC para divulgación y apropiación de la Política de Gobierno Digital y su adaptación a las necesidades actuales de la entidad. 
2. Implementar una herramienta autómatizada para la gestión del SGSI</t>
  </si>
  <si>
    <t>1. Desarrollar la estrategia de Seguridad y Privacidad de la Información con una visión amplia de concienciación, uso y apropiación de ésta en cada uno de los procesos
2. Seguir contribuyendo en la gestión de la Seguridad y Privacidad de la Información desde Arquitectura Empresarial
3. Integrar la Seguridad y Privacidad de la Información desde los Proyectos Tecnológicos de la Entidad, para anticiparnos a la materialización de posibles Riesgos Digitales
4. Alcanzar mayor participación del personal en las capacitaciones de Seguridad y Ciberseguridad
5. Contribuir más en el conocimiento para que el personal de la Entidad se apropie de las herramientas colaborativas y de gestión</t>
  </si>
  <si>
    <t>1. Fortalecer el componente de Monitoreo y Supervisión del Sistema, el cual obtuvo el puntaje más bajo con 74.5 puntos.
2. Evaluar la posibilidad  de implementar a futuro la sugerencia del Manual de MIPG, adoptando un Mapa de Aseguramiento, control y monitoreo de los riesgos de la entidad</t>
  </si>
  <si>
    <t>Fortalecer los procesos para lograr una mayor capacidad de respuesta de las partes interesadas.
Fortalecer el portal web institucional para facilitar el acceso a los servicios e información.</t>
  </si>
  <si>
    <t>Optimizar la Gestión Documental  de acuerdo con la normatividad Archivística Vigente</t>
  </si>
  <si>
    <t>Fortalecer las capacidades de administración del conocimiento explícito de la entidad.</t>
  </si>
  <si>
    <t>Ejecutar con eficiencia los planes de acción para  la implementación de MIPG en el componente de control interno.</t>
  </si>
  <si>
    <t xml:space="preserve">1. Fortalecer en la organización  la interiorización de las tres líneas de defensa.
2. Gestionar las recomendaciones dadas por el DAFP, como resultado de la evaluación del FURAG.
3. Reinventarnos con auditorias remotas aprovechado las herramientas tecnologías de  la ANM. 
4. Fortalecer la evaluación de controles y la identificación de posibles riesgos de corrupción y de gestión. </t>
  </si>
  <si>
    <t>Implementar la Política de Gestión del Conocimiento e Innovación en la Agencia Nacional de Minería de acuerdo con el Plan de Mejoramiento.  Así como la metodología de actuación. 
Avanzar en la implementación, integración y mejora de la gestión del conocimiento e innovación conforme a las nuevas necesidades que supone el trabajo en casa y otras circunstancias que ha suscitado la pandemia del Covid 19</t>
  </si>
  <si>
    <t>Continuar trabajando en la alineación del Sistema de Gestión Documental con el Sistema Integrado de Gestión; de igual manera alinearse con la Política de Seguridad de la Información para acceso a usuarios internos y externos.
Adopción Mesa Arquitectura Empresarial, gestión del Conocimiento e Innovación, adscrita al Comité Institucional de Gestión y Desempeño de la ANM 
 Generar el cambio organizacional con miras a la implementación en relación con  gestión de la Analítica de datos en la ANM</t>
  </si>
  <si>
    <t>Armonizar la programación, ejecución y seguimiento de los presupuestos PGN y SGR, sistemas presupuestales que cuentan con características diferentes.
Mantener la Acreditación en la NTC ISO/IEC 17025 para once técnicas de investigación y aplicación de asuntos nucleares.</t>
  </si>
  <si>
    <t>Debilidades en la alineación de  tiempos para adelantar los proceso de actualización de la información en la pagina web, de acuerdo a los grupos de trabajo que generan la misma. 
Falta de personal que nos permita implementar la política de rendición de cuentas.</t>
  </si>
  <si>
    <t>1. Falta de implementación de más tecnologías y App que faciliten el acceso a la información de la ciudadanía y de los grupos de interés.
2. Creación de estrategias que permitan un mayor alcance y que motiven a la comunidad a participar de una maneda mas activa</t>
  </si>
  <si>
    <t xml:space="preserve">1. La escasez de recursos asignados para fortalecer los espacios de participación ciudadana.
2. La situación social, demográfica, lingüística, cultural y geográfica de las comunidades indígenas dificulta el suministro de la información y la integración en los procesos participativos del SGC.
3. Los recursos asignados para atender las necesidades y garantizar el acceso real y efectivo de las personas en situación de discapacidad han sido limitados, y  no se han podido implementar y ofertar programas y canales de comunicación de población indigena que no habla español ni se han traducido documentos en lenguas de comunidades nativas. </t>
  </si>
  <si>
    <t>1. Dificultad en la interacción con la Agencia Nacional de Hidrocarburos con el fin de establecer un único canal de recepción de la documentación presentada por las operadoras y así dar cumplimiento a la estrategia de racionalización de trámites SGC 2020
2. Falta de oportunidad y calidad en los desarrollos realizados a los trámites del Grupo de Licenciamiento y Control y Patrimonio Paleontológico para su óptima funcionalidad totalmente en linea publicados en la página web</t>
  </si>
  <si>
    <t xml:space="preserve">Se logro sistematizar los procesos de inducción y reinducción virtual a los funcionarios, ejecución del PIC, logrando una evaluación al 93% de los funcionarios a la fecha. De igual manera se han realizado y avanzado en las actividades de bienestar virtuales y por ende se ha garantizado el avance en la implementación y mantenimiento del  SGST.
La Entidad diseño, capacito y se encuentra implementando todos los Bioprotocolos de seguridad ANM, así como la compra y entrega de elementos de protección personal y las alianzas con nuestros proveedores de aseo y cafetería, vigilancia, transporte  entre otros con el fin de articular los protocolos internos con los protocolos de las empresas prestadoras de estos servicio, y así maximizar esfuerzos.
Se ha logrado avanzar en las políticas de MIPG a través del Plan Estratégico del Talento Humano de la vigencia. </t>
  </si>
  <si>
    <t>La Entidad ha destinado recursos humanos, tecnológicos, físicos para el  diseño e  implementación de la primer fase del nuevo  Modelo de atención integral a grupos de interés MAGIC, el cual pretende lograr articulación entre los diferentes canales de atención y fortalecer los canales virtuales conforme la declaratoria del estado de emergencia decretada por el gobierno. Así, mismo se ha adecuado los Puntos de Atención regional adecuando sus instalaciones para el nuevo modelo el cual contempla la figura de orientadores de primer nivel y profesionales de servicio para atención de segundo nivel, implementación de digiturnos para caracterizar y captar información de valor, disposición de tabletas para consultas en líneas, entre otros. Adicional este nuevo modelo articula otra serie de actividades como el proceso de notificación de actos administrativos, el apoyo al cobro de las prestaciones económicas por parte de titulares y apoyo al agendamiento de visitas de fiscalización. Lo anterior optimizando los recursos y  generando una atención integrada a nuestros ciudadanos, tendiente a la virtualización. Se continúan fortaleciendo los procesos de implementación y mantenimiento de los subsistemas de gestión adoptados por la Entidad. Se trabaja permanentemente en la simplificación de procesos  a través de la mejora continua y de la documentación de los mismos.
La Entidad cuenta con una infraestructura tecnológica robusta y desarrollos que le han permitido avanzar en las metas y mejoramiento de la prestación del servicio a los clientes, haciendo que los tramites sean óptimos y sistemáticos.
Apoyo nivel directivo Trasformación Digital alineado a la Planeación estratégica  expresado en el PETIC. Estructuración adopción Mesa Arquitectura Empresarial, gestión del Conocimiento e Innovación.</t>
  </si>
  <si>
    <t>Se incluyó dentro de la Planeación Estratégica 2020-2030  un objetivo estratégico en torno a Gestión de Conocimiento e Innovación. Herramientas como ANNA Minería (ANNA)  han contribuido con la gestión del conocimiento e innovación en la Agencia Nacional de Minería, a través la integración de la información minero ambiental, con el fin de impulsar el desarrollo sostenible de las actividades mineras en Colombia, promoviendo la protección ambiental, la legalidad y la transparencia. 
Continua el fortalecimiento de la plataforma  digital  del Sistema Integral de Gestión Minera: ANNA Minería (ANNA) con la simplificación de procedimientos asociados a la evaluación de propuestas de contratos de concesión minera y muchas otras actividades propias de la  generación de títulos mineros , así como el manejo de la información minera y el seguimiento y control a los títulos mineros. Lo anterior, permite dinamizar, actualizar y agilizar la gestión minera entre todas las partes interesadas.
Estructuración adopción Mesa Arquitectura Empresarial, gestión del Conocimiento e Innovación</t>
  </si>
  <si>
    <t>1. Desde el Grupo de Comunicaciones se han realizado las actualizaciones de información en la pagina web e intranet de acuerdo a la solicitud de las diferentes áreas de la Entidad, conforme a la política de Gobierno Digital.
2. Se cuenta con un PETIC Alineado a planeación estratégica 2030.
3. Se realizó la definición de Gobierno de Arquitectura Empresarial
4. En el tema de analítica, se realizó levantamiento de necesidades en la ANM
5. Se ha avanzado en la automatización de procesos internos
6. Se hizo la estructuración de la PMO, implementación IPv6 a nivel Infraestructura Sede Central
7. Se encuentra pendiente de firma la resolución de adopción de la Mesa de Arquitectura empresarial
- políticas de TI</t>
  </si>
  <si>
    <t>Desde el Grupo de Comunicaciones se reporta la mejora de la herramienta SGD subsanando algunas inconsistencias. 
La Entidad ha destinado recursos humanos, tecnológicos, físicos para el  diseño e  implementación de la primer fase del nuevo  Modelo de atención integral a grupos de interés MAGIC, el cual pretende lograr articulación entre los diferentes canales de atención y fortalecer los canales virtuales conforme la declaratoria del estado de emergencia decretada por el gobierno. Así, mismo se ha adecuado los Puntos de Atención regional adecuando sus instalaciones para el nuevo modelo el cual contempla la figura de orientadores de primer nivel y profesionales de servicio para atención de segundo nivel, implementación de digiturnos para caracterizar y captar información de valor, disposición de tabletas para consultas en líneas, entre otros. Adicional este nuevo modelo articula otra serie de actividades como el proceso de notificación de actos administrativos, el apoyo al cobro de las prestaciones económicas por parte de titulares y apoyo al agendamiento de visitas de fiscalización. Lo anterior optimizando los recursos y  generando una atención integrada a nuestros ciudadanos, tendiente a la virtualización.</t>
  </si>
  <si>
    <t>1. Consolidación de los trámites en un inventario único de tramites, el cual a la fecha se ha complementado a una versión 4.
2. Articulación de trámites con el mapa de procesos y documentación de la gestión de trámites a través de procedimiento, en proceso.
3. Racionalización y simplificación de los 4 trámites que se generan a través del visor geográfico de AnnA Minería. (Incluye eliminación de cobro, trámites por doble opción).
4. Mejora continua de los trámites de la Entidad a través del desarrollo del aplicativo AnnA Minería.
5. Articulación con el DAFP con el fin de implementar una agrupación de trámites desde la perspectiva de la ciudadanía.
6. Se trabaja en las resoluciones para los tramites de AREs y GENESIS conforme los requerimientos del DAFP.</t>
  </si>
  <si>
    <t>1. Se realizó la divulgación de los proyectos regulatorios del Manual de Entrega de Información Técnica y Geológica derivada de los contratos de Evaluación, Exploración y Producción de Hidrocarburos al Banco de Información Petrolera del Servicio Geológico Colombiano – SGC.
2. Se participó en la consolidación de los proyectos de regulación del Ministerio de Minas y Energía, como son el Decreto 328 de 2020, "Por el cual se fijan lineamientos para adelantar Proyectos Piloto de Investigación Integral -PPI/ sobre Yacimientos No Convencionales - YNC de hidrocarburos con la utilización de la técnica de Fracturamiento Hidráulico Multietapa con Perforación Horizontal- FH-PH, y se dictan otras disposiciones" y el proyecto de resolución que la reglamenta "Por la cual se establecen lineamientos técnicos para el desarrollo de los Proyectos Piloto de Investigación Integral - PPII en Yacimientos No Convencionales - YNC de Hidrocarburos a través de la técnica de Fracturamiento Hidráulico Multietapa con Perforación Horizontal - FH-PH".
3.Se surtió todo el proceso de construcción, divulgación y publicación de la  Resolución 080 de 2020 por medio de la cual se adopta el Modelo Nacional de Amenaza Sísmica de Colombia y se implementa su sistema de consulta.</t>
  </si>
  <si>
    <t xml:space="preserve">1. Publicación en nuestra página Web del trabajo realizado con diferentes comunidades.
2. Un rendición de cuentas mas integral, con un modelo de participación más amplio que en años anteriores y con una divulgación de la información mas eficiente.
3. Visibilización de las labores realizadas por los científicos del SGC, mostrando el impacto que éstas tienen en la vida cotidiana.
4. Implementación de estrategias de comunicación más didácticas e interactivas, con el objetivo de lograr un mayor alcance y visibilizar aún más el quehacer institucional.
</t>
  </si>
  <si>
    <t>1. Con la implementación de estrategias integrales, se logra aumentar los niveles de interacción, llegando a un público mas amplio, aumentando así la interacción con la ciudadanía así como su comprensión acerca de las labores geocientíficas de la Entidad.
2. Construcción de un plan de mercadeo que consta de diversas estrategias y acciones para fortalecer las buenas practicas establecidas por la Entidad, alianzas, capacitaciones, acercamiento a nuevos nichos de valor, campañas institucinal, progama educativo y cultural simpre entorno a la responsabilidad social (ODS).</t>
  </si>
  <si>
    <t xml:space="preserve">
- Se realizó la Desagregación y Clasificación del Objeto del Gasto en los 376 proyectos de inversión a cargo de Ministerio, conforme a lo establecido en el Decreto 2411 de 30 de diciembre de 2019, por la cual se liquida el Presupuesto General de la Nación para la vigencia fiscal de 2020, y una vez efectuada la actualización de la asignación de la cuota de los proyectos de inversión en el SUIFP por parte de los formuladores.
- Se ha trabajado en la implementación de la Herramienta EKOGUI, con el  fin de obtener una cifra más razonable en el registro contable de las provisiones de litigios y demandas que posee el Ministerio de Minas y Energía. </t>
  </si>
  <si>
    <t>Se continua con la gestión de la  Unidad de Resultados como un grupo de trabajo que, de la mano de la Oficina de Planeación y Gestión Internacional, la cuál se encarga del seguimiento permanente a los avances en el cumplimiento de las metas planteadas e impulsa la gestión con todos los actores involucrados.</t>
  </si>
  <si>
    <t>La actual emergencia sanitaria declarada por la pandemia ocasionada por el COVID 19, obligó en todos los niveles al racionamiento de recursos, siendo así, que en cumplimiento de la austeridad en esta materia serán objeto de aplazamiento recursos por un valor superior a los $1.200 Millones de pesos.</t>
  </si>
  <si>
    <t>Seguimiento más estricto de los trámites y OPAS atendidos y de las peticiones, quejas y reclamos relacionadas para establecer planes de mejoramiento</t>
  </si>
  <si>
    <t>Obtener resultados finales de impacto derivado de los decretos de reactivación económica del sector para poder beneficiar a los usuarios y empresas colombianas, respondiendo al contexto externo e interno actual y de acuerdo con la capacidad sectorial para lograr los resultados, tras el impacto de la pandemia del COVID-19 en el país.</t>
  </si>
  <si>
    <t>Efectuar actualización del mapa de riesgos de la entidad, incluido los riesgos de corrupción, con especial análisis y seguimiento de las acciones de control</t>
  </si>
  <si>
    <t>Identificar y sistematizar las buenas prácticas para conservar la memoria institucional.</t>
  </si>
  <si>
    <t xml:space="preserve">Se creó "Consultorios Virtuales" para atender consultas especiales que no se pueden atender por el centro de contacto ciudadano //  Carta de trato digno actualizada para la atención de los ciudadanos // Se inició proceso de medición de la percepción de un grupo de valor del Ministerio  </t>
  </si>
  <si>
    <t>Enlace del correo institucional con el sistema de correspondencia P8, para la radicación automática y facilitar seguimiento a los  requerimientos // Espacios de participación ciudadana virtuales en temas del sector Minero Energético</t>
  </si>
  <si>
    <t>Ajustes procedimentales para soportar el servicio en entorno digital // Envío de las nuevas Tablas de Retención Documental - TRD al Archivo General de la Nación - AGN para la convalidación.</t>
  </si>
  <si>
    <t>Se cuenta con la Línea Ética (Canal de denuncia in-house para facilitar el reporte de posibles casos de corrupción, fraude o conflicto de interés)</t>
  </si>
  <si>
    <t>Que los funcionarios entiendan que el servicio al ciudadano es una labor integral y no de una sola dependencia.</t>
  </si>
  <si>
    <t>Disminución en la participación de la ciudadana en la gestión de la entidad por temas de covid-19.</t>
  </si>
  <si>
    <t>Falta de herramientas tecnológicas mas robustas que permitan soportar los procesos de la entidad.</t>
  </si>
  <si>
    <t>Dificultad para que la población en condiciones especiales tengan atención preferente y cuenten con información de fácil acceso para su consulta.</t>
  </si>
  <si>
    <t>Incentivar al interior de la entidad,  que el servicio al ciudadano es una labor integral.</t>
  </si>
  <si>
    <t>Mayor difusión de los mecanismos de participación ciudadana y rendición de cuentas en la gestión del Ministerio</t>
  </si>
  <si>
    <t>Implementación del Sistema de Gestión Documental Electrónico de Archivo - SGDEA y cambio de cultura frente al uso de documentos electrónicos</t>
  </si>
  <si>
    <t xml:space="preserve">Iniciar la implementación de la Plataforma de Integridad y Transparencia con enfoque "Sectorial" para el reporte de hechos de fraude y corrupción, dilemas éticos y conflictos de intereses. </t>
  </si>
  <si>
    <t>Se fortalecieron los cinco componentes MECI en las acciones y actividades de las políticas de las dimensiones del modelo MIPG y en desarrollo de los lineamientos y actividades de los componentes : Ambiente de Control, Evaluación del Riesgo, Actividades de Control, Información y Comunicación y actividades de Monitoreo, se pretende fortalecer la documentación y evidencias de cumplimiento de  requisitos, criterios y demás  temas específicos propios de cada componente atraves de  planes, políticas, programas, procesos procedimientos, acciones y  demás soportes que den cuenta del cumplimento y la efectividad del control.  Lo anterior permitiendo la calificación y medición de la efectividad de los controles para la gestión del riesgo y la calificación del estado del Sistema de Control  Interno de la entidad.  </t>
  </si>
  <si>
    <t>Con el Formato de Evaluación Semestral del DAFP se logra vincular y alinear el desarrollo de la Política de Control interno a las actividades y acciones de las políticas de todas las Dimensiones del modelo MIPG, a través de la 7a dimensión y los cinco componentes MECI. Lo anterior buscando la mejora en los procesos y la prestación del servicio a los usuarios, ejes fundamentales para la generación de valor público.    </t>
  </si>
  <si>
    <t>Falta fortalecer la apropiación en los criterios definidos para la implementación de la Política de Control Interno, por su complejidad para su implementación , esta inmersa en todas las dimensiones y políticas de MIPG, el control interno es transversal e inherente en todos lo procesos y gestión institucional.</t>
  </si>
  <si>
    <t>No se tiene establecido por parte de la alta dirección una estructura de responsabilidades (esquema de las líneas de defensa) que permita fortalecer la orientación y claridad en la definición de las líneas de reporte, en los Comités Institucional de Coordinación de Control Interno y de Gestión Institucional de Desempeño. Las líneas de defensas ejercen su función de manera operativa y  de acuerdo a la conformación de los  niveles jerárquicos de los miembros de cada comité.   </t>
  </si>
  <si>
    <t>1.- Establecer por parte de los Comités Institucional de Coordinación de Control Interno y de Gestión Institucional de Desempeño, una metodología que permita la documentación y formalización del esquema de las líneas de defensa. 2-. fortalecer los mecanismos de evaluación y análisis de los controles diseñados, de tal forma que se indiquen qué pasa con las observaciones o desviaciones resultantes de ejecutar el control. </t>
  </si>
  <si>
    <t>La Alta Dirección debe establecer por parte de los Comités Institucional de Coordinación de Control Interno y de Gestión Institucional de Desempeño, una metodología que permita la documentación y formalización del esquema de las líneas de defensa, con el fin de  fortalecer  la orientación y claridad en la definición de las líneas de reporte y responsabilidades, para un efectivo  control y toma de decisiones. </t>
  </si>
  <si>
    <t xml:space="preserve">Desde el Grupo de Infraestructura Tecnológica se realizaron todas las labores concernientes a la consecución, adopción e implementación de la suite de trabajo colaborativo Office 365, permitiendo así el trabajo remoto y en la nube.               Se apoyó la radicación de documentos a través de servicios web.  Junto con otras dependencias se logró la modernización del sistema NEON para la gestión de cuentas de cobro digital.   Se logró potenciar el trabajo en casa mediante el uso de las herramientas adquiridas.
Se implementó un centro de copiado e impresión.
</t>
  </si>
  <si>
    <t xml:space="preserve">Recursos presupuestales limitados por encontrarse congelados en concepto previo.
Inconvenientes en contratación y estructuración de proyectos.
Insuficiencia de personal.
</t>
  </si>
  <si>
    <t xml:space="preserve">Generar servicios de información no estructurada a través de sharepoint.
Buscar estrategias para visualizar los datos de negocio.
Puesta en marcha del SGDA.
Firma digital a través del aplicativo de correspondencia.
Implementación de plataforma de desarrollo ágil.
Analítica de datos.
Datos geoespaciales a nivel sector.
</t>
  </si>
  <si>
    <t xml:space="preserve"> En razón al aislamiento preventivo la Subdirección de Talento Humano, ha enfocado sus esfuerzos para garantizar el bienestar de los servidores y sus familias a través de espacios de cohesión virtual.
* Políticas de flexibilización de horario laboral.
* Adaptación del Plan Institucional de Capacitación orientado al uso de las nuevas tecnologías, ampliando cobertura a programas que fortalecen los valores y el propósito superior del Ministerio de Minas y Energía</t>
  </si>
  <si>
    <t xml:space="preserve">En ocasión al aislamiento preventivo y la implementación del trabajo remoto, tanto los plazos establecidos como los espacios de cohesión debieron ser replanteados para el segundo semestre del año 2020   </t>
  </si>
  <si>
    <t xml:space="preserve">Uso de las tecnologías de la información, las plataformas tecnológicas y el acompañamiento de nuevos aliados, para garantizar el cumplimiento del plan estratégico de Talento Humano.
</t>
  </si>
  <si>
    <t xml:space="preserve"> Considerando el aislamiento preventivo , se puso en marcha  una estrategia de valores enfocada al trabajo remoto de los servidores, desarrollando  actividades virtuales tales como, fortalecimiento de valores, reforzando conceptos de integridad  en el servidor público, a través de webinar, refuerzo propósito superior, SIENTO por equipos de trabajo, así como seguimiento telefónico, cuidados orientados al bienestar integral,  salud mental y cargas laborales. </t>
  </si>
  <si>
    <t xml:space="preserve"> En ocasión del  aislamiento y el trabajo remoto resultó necesario reprogramar actividades planeadas para desarrollarlas a partir del segundo semestre de 2020.
</t>
  </si>
  <si>
    <t>Para el Ministerio es fundamental  mantener motivados a los servidores a hacer su trabajo de la manera más íntegra posible en épocas de aislamiento,  la implementación de estrategias orientadas a capacitación y refuerzo desde las nuevas tecnologías de la información para la nueva normalidad radica en el reto más trascendental actualmente</t>
  </si>
  <si>
    <t xml:space="preserve">Mayor presencia de la Entidad en eventos que han permitido interacción y reconocimiento de nuestras partes interesadas.    Se establecieron bases para el desarrollo de nuevas aplicaciones del Ministerio, teniendo en cuenta características como seguridad, disponibilidad, usabilidad, movilidad e interoperabilidad para que así las nuevas aplicaciones cumplan requerimientos de calidad y brinden un buen servicio a sus ciudadanos
</t>
  </si>
  <si>
    <t>Se logró extender la seguridad perimetral existente en el Ministerio, a través de las conexiones remotas, hacia los sitios de trabajo a cada uno de los servidores públicos, contratistas y terceros que prestan algún tipo de funcionalidad en su trabajo en el Ministerio. (Emergencias sanitarias por el Coronavirus – COVID 19).</t>
  </si>
  <si>
    <t>Se contó con la asesoría de la Función Pública para retomar las acciones encaminadas a la  implementación de esta politica que tuvo un receso,  por cambios internos en el Ministerio  de los responsables.</t>
  </si>
  <si>
    <t xml:space="preserve">Se cuenta   el Plan Estratégico de Talento Humano del Ministerio de Minas y Energía para la vigencia 2020 – 2021 que busca gestionar y promover el desarrollo integral del capital humano, mediante la implementación de planes, programas y proyectos encaminados a mejorar el bienestar y la salud de los servidores.  Considerando el aislamiento preventivo , se puso en marcha  una estrategia de valores enfocada al trabajo remoto de los servidores, desarrollando  actividades virtuales tales como, fortalecimiento de valores, reforzando conceptos de integridad  en el servidor público, a través de webinar.
Durante el periodo comprendido entre junio de 2019 y abril de 2020, el Ministerio de Minas y Energía ha desarrollado diferentes actividades encaminadas a mejorar la calidad de vida laboral de los funcionarios y de su grupo familiar, estas actividades están dentro de los siguientes ejes de gestión: integración social, integración social formativa, integración recreo-deportiva.
</t>
  </si>
  <si>
    <t>Se ha fortalecido el trabajo de comunicaciones en este tiempo de pandemia, suministrando la información necesaria a través del Informativo "Vivo Minenergia", entrevistas con los directivos, cafés con los servidores públicos y personajes relevantes nacionales e internacionales; Se ha intensificado la divulgación de la información tanto interna como externa para estar bien informados y que todos se sientan presentes en la Entidad.                                                                                                                                                                                                                                                                       La  gestión de la información encaminada a la planificación, manejo y organización de toda la documentación producida y recibida por las entidades y por las áreas funcionales del MInisteio, siguen realizando acciones para facilitar y garantizar la consulta, conservación y utilización de la memoria institucional del sector minero energético.</t>
  </si>
  <si>
    <t>La consolidación de un grupo interdisciplinario para continuar con la implementación de las actividades de esta política</t>
  </si>
  <si>
    <t>Falta de herramientas tecnológicas mas robustas que permitan soportar los procesos de la entidad.  Dificultad para que la población en condiciones especiales tengan atención preferente y cuenten con información de fácil acceso para su consulta.</t>
  </si>
  <si>
    <t>Falta de un grupo interdisciplinario en el Ministerio que lidere esta política y Dimensión.</t>
  </si>
  <si>
    <t>Retraso en la consecución de la información, por el Trabajo en casa  a raíz  de la emergencia santiaria declarada por el COVID 19; falta comunicación con algunos actores para generar discusión que enriquezca el trabajo y mejore la oportunidad.</t>
  </si>
  <si>
    <t>Reprogramación de varias actividades debido a la virtualidad en el trabajo, lo que retrasa el cumplimiento de los cronogramas</t>
  </si>
  <si>
    <t>Disminución de recursos por la actual emergencia sanitaria declarada por la pandemia ocasionada por el COVID 19, que  obligó en todos los niveles al racionamiento de recursos, siendo así, que en cumplimiento de la austeridad en esta materia serán objeto de aplazamiento recursos por un valor superior a los $1.200 Millones de pesos.</t>
  </si>
  <si>
    <t>Definir un grupo interdisciplinaro en el Ministerio que avance en el plan de mejoramiento de la política</t>
  </si>
  <si>
    <t>Se contó con la  asesoria de la Función Püblica para replantear algunas acciones de esta Dimensión y consolidar un grupo de trabajo interdisciplinario en el Ministerio tanto en la gestión del conocimiento como en la innovación.</t>
  </si>
  <si>
    <t>El Modelo Integrado de Planeación y Gestión ha permitido identificar una serie de acciones  a través de sus 18 políticas, que trabajadas colaborativamente en el Ministerio, han permitido generar valor, lograr mejores resultados que impactan favorablente en los ciudadanos y en nuestros grupos de valor, lo cual se ve reflejado en el puntaje obtenido en la medición del FURAG del 77.2</t>
  </si>
  <si>
    <t>Mejorar el trabajo colaborativo entre todos los responsables de la implementación del Modelo en el Ministerio, capacitación y sensibilización para todos los servidores públicos sobre el MIPG  y aumentar la puntuación del puntaje del IDI obtenida en la medición del FURAG mínimo en 6 puntos, teniendo como línea base: 79.1 en el 2018.</t>
  </si>
  <si>
    <t>Uso de las tecnologías de la información, las plataformas tecnológicas y el acompañamiento de nuevos aliados, para garantizar el cumplimiento del plan estratégico de Talento Humano.  Mantener motivados a los servidores a hacer su trabajo de la manera más íntegra posible en épocas de aislamiento,  la implementación de estrategias orientadas a capacitación y refuerzo desde las nuevas tecnologías de la información para la nueva normalidad.</t>
  </si>
  <si>
    <t xml:space="preserve">Una gran meta de la entidad es lograr que todo el recurso humano se apropie de la vocación de servicio, entendiendo su rol como funcionario del Estado que trabaja primero por el bienestar del Ciudadano y antepone su deber ante cualquier interés personal. Igualmente lograr los resultados propuestos con principios de austeridad y eficiencia del gasto público
</t>
  </si>
  <si>
    <t>Implementación del Sistema de Gestión Documental Electrónico de Archivo - SGDEA y cambio de cultura frente al uso de documentos electrónicos.                                                   Iniciar la implementación de la Plataforma de Integridad y Transparencia con enfoque "Sectorial" para el reporte de hechos de fraude y corrupción, dilemas éticos y conflictos de intereses y articular el Modelo de Integridad del Ministerio con los riesgos por procesos.</t>
  </si>
  <si>
    <t>Conformar un grupo interdisciplinario para avanzar en la Dimensión de Gestión del Conocimiento y la Innovación</t>
  </si>
  <si>
    <t>Fortalecer la Seguridad Digital y la Seguridad y Privacidad de la información de la Entidad.</t>
  </si>
  <si>
    <t>Continuar trabajando en la mejora normativa e implementación de políticas de manera eficiente.                                        Estructurar un plan de mejora</t>
  </si>
  <si>
    <t>Adoptar metodología para la implementación del litigio estratégico.
Depuración y actualización del 100% de procesos en los que hace parte el   MME en el aplicativo eKOGUI
Creación de 10 líneas de defensa judicial, para implementar en el litigio estratégico</t>
  </si>
  <si>
    <t>Sensibilización a Autoridades territoriales y comunidades en temas de defensa y competencias, como mecanismo para fortalecer el litigio de alto impacto</t>
  </si>
  <si>
    <t>Implementación de un sistema de información jurídica para la alimentación, seguimiento y control de las actuaciones Jurídicas en procesos en los que hace parte el MME</t>
  </si>
  <si>
    <t xml:space="preserve">Con la expedición del Decreto 399 de 2020 que modificó el DUR se establecieron mecanismos para hacer más eficiente la prestación del servicio de energía eléctrica, y para las empresas prestadoras del servicio público domiciliario de energía  la liquidación, el reconocimiento y el pago de subsidios, de forma que las mencionadas empresas cuenten con la liquidez suficiente para asegurar la sostenibílidad del servicio público prestado.
Con la expedición del Decreto 278 de 2020, se logro que los usuarios de Áreas Rurales con Menor Desarrollo, no se vieran afectados de manera abrupta por aplicación del Indice de Necesidades Básicas Insatisfechas de censo 2018,  teniendo en cuenta los cambios en la realidad económica del país.
De la misma manera con el propósito de prevenir futuras demandas contra el ministerio y las entidades del sector, se tiene previsto incluir al grupo de defensa de la OAJ, como participante en la expedición de los futuros actos administrativos. </t>
  </si>
  <si>
    <t>La falta de un conducto interno para la elaboración de normas y actos administrativos en general, que evite el continuo rebote de actividades por falta de competencia, entre las diferentes dependencias del ministerio.
No se cuenta con un autodiagnóstico por parte de la Función Pública.</t>
  </si>
  <si>
    <t>• No contar con un autodiagnóstico 
• Las medidas tomadas por la pandemia COVID 19 atrasaron varios proyectos normativos.</t>
  </si>
  <si>
    <t>* Reinventar en un 100% los planes estratégicos, aunado a un direccionamiento oportuno y de apoyo permanente frente a las actividades a desarrollar</t>
  </si>
  <si>
    <t>*  Se están adelantando estratégias para la interiorizacion del código de Integridad  y buen gobierno  a traves de los mecanismos del DAFP</t>
  </si>
  <si>
    <t xml:space="preserve">* Los Planes Estratégicos de Talento Humano sectoriales se ajustarón y se vienen desarrollando de acuerdo a las nuevas condiciones que nos impuso la emergencia por Covid-19, así mismo se han adoptado mecanismos que a través de la virtualidad han permitido lograr en gran medida su efectiva ejecución.  </t>
  </si>
  <si>
    <t>*  Se han desarrollado diferentes actividades encaminadas a mejorar la calidad de vida laboral de los funcionarios y de su grupo familiar, dentro de los ejes de gestión: integración social, integración social formativa, integración recreo-deportiva a través de medios tecnológicos .
* Se ha emprendido un proceso de transformación cultural encaminado al crecimiento de las entidades .
*  Se ha priorizado como eje fundamental para prevenir y garantizar la seguridad y la integridad de los servidores y colaboradores las, actividades desarrolladas por los equipos de SST de la Entidades.</t>
  </si>
  <si>
    <t>*  Reprogramación de varias actividades debido a la virtualidad en el trabajo, lo que retrazó el cumplimiento de los cronogramas.
*  Ausencia de direccionamiento oportuno para adelantar las medidas necesarias para garantizar la prestación del servico en épocas de Covid-19.
*  Algunas entidades manifiestan que el área de Talento Humano no esta reconocida como un área estratégica, razón por la cuál dificulta la ejecución del plan estratégico</t>
  </si>
  <si>
    <t>*  Las áreas de Taleto Humano de algunas entidades no cuentan con personal suficiente para desarrollar ésta política.
*  Falta de espacios de cohesión para fortalecer ésta política dado que desde la virtualdad es más dificil controlar las conductas asociadas.
* Falta de herramientas de valoración para interiorizar y medir los valores del servidor público.</t>
  </si>
  <si>
    <t>* Es fundamental  mantener motivados a los servidores a hacer su trabajo de manera  íntegra en épocas de aislamiento.                                                                                                                  *La implementación de estrategias orientadas a capacitación y refuerzo desde las nuevas tecnologías de la información para la nueva normalidad radica en el reto más trascendental actualmente</t>
  </si>
  <si>
    <t xml:space="preserve">
* Se lograron implementar mecanismos de trabajo en casa, a través de herramientas colaborativas.
* Arquitectura Empresarial de TI de las entidades en establecimiento e implementación.
* Estructuración, avances y actualizaciones de los PETI de cada entidad e integración de entidades al Portal del estado Colombiano GOV.CO.</t>
  </si>
  <si>
    <t xml:space="preserve">
* Insuficiencia de recursos financieros y capital humano especializado.
* Retraso de actividades ya planificadas como consecuencia de la actual emergencia sanitaria (Covid-19).
* Cambios en la normativa y estándares para la implementación del servicio de Ciudadanos Digitales (SGC)</t>
  </si>
  <si>
    <t xml:space="preserve">
* Realizar campañas de sensibilización y transformación cultural hacia el conocimiento, manejo y dominio de de la política de gobierno digital (SGC, UPME).
* Implementar y poner en marcha las estrategias tales como: la inteligencia de negocios, desarrollo ágil, y la analítica de de datos.
3. Fortalecimiento de los portales institucionales para ofrecer una mejor atención de los requerimientos y servicios de la ciudadanía
</t>
  </si>
  <si>
    <t>Tanto el Ministerio como sus entidades adscritas tienen claro en su horizonte el tema, dominio y manejo de la seguridad de la información y el impacto en la seguridad digital dentro del marco de las normas, estándares internacionales, buenas prácticas, apuntando al cumplimiento de los lineamientos establecidos por el Gobierno y el Modelo de Seguridad y Privacidad de la Información (MSPI) del MINTIC. Sus avances se encuentran focalizados de manera diferente, como por ejemplo:
* El Ministerio focalizó esfuerzos y recursos hacia el fortalecimiento y extensión del esquema de seguridad para el trabajo en casa.
* La ANM y el SGC, ya cuentan con avances implementados de SOC.
* La UPME indica que aún no tiene auto diagnóstico para el tema de Seguridad Digital.</t>
  </si>
  <si>
    <t xml:space="preserve">
* Inconvenientes en la consecución de recursos financieros, para poder darle continuidad e iniciativas de seguridad de la información y seguridad digital, ya pre-establecidas.
* Pérdida de capital humano especializado que se había formado para atender los temas de seguridad de la información y seguridad digital, con enfoque al fortalecimiento de las distintas áreas o dependencias encargadas en cada entidad.
* La UPME sin parametrizar y no reporta autodiagnóstico</t>
  </si>
  <si>
    <t xml:space="preserve">
* Fortalecimiento del Modelo de Seguridad Digital (MSPI), con el acompañamiento de la Alta Dirección.
* Disminuir las brecha de capacitación y conocimiento especializados en las normas técnicas y estándares que regulan los temas de seguridad de la información, continuidad del negocio y seguridad digital.
* La UPME, indica que no parametriza ni reporta autodiagnóstico</t>
  </si>
  <si>
    <t>*A pesar de las limitaciones surgidas por la emergencia sanitaria y como resultado de la utilización de herramientas de trabajo en casa y/o de herramientas de trabajo colaborativo, se observan importantes avances en actividades como:
* Actualización de información de procesos en sistemas de información de la ANDJE y de las entidades del sector.
* Creación de líneas de defensa jurídica
* Realización de Comités de Conciliación
* Aprobación de la Política de prevención de daño antijurídico
* Alta tasa de éxito en Tutelas</t>
  </si>
  <si>
    <t xml:space="preserve">*En general, la emergencia sanitaria afectó  la ejecución de actividades en especial las relacionadas con consecución de información para ejercer la defensa, acceso a archivos físicos, seguimiento a procesos, retrasos en procesos de contratación y sensibilización a autoridades territoriales y comunidades, entre otras, todas ellas orientadas a la implementación y fortalecimiento del litigio estratégico. </t>
  </si>
  <si>
    <t xml:space="preserve">*Trabajar conjuntamente para nivelar el estado de la política de defensa jurídica en el sector Minero Energético, con el propósito de alcanzar una estandarización de las actividades orientadas a contar información actualizada para un óptimo seguimiento y control de la defensa jurídica. </t>
  </si>
  <si>
    <t xml:space="preserve">*Avances en la implementación acciones para la atención a la ciudadanía con discapacidad. </t>
  </si>
  <si>
    <t>*Retrasos en acciones de la Política de Servicio a la Ciudadanía derivado de la emergencia sanitaria por el COVID-19.</t>
  </si>
  <si>
    <t>*Sensibilizar a funcionarios y contratistas del sector frente a la cultura de servicio al ciudadano.</t>
  </si>
  <si>
    <t>*Espacios virtuales de participación ciudadana en temas del sector Minero Energético.</t>
  </si>
  <si>
    <t>*Falta de recursos para fortalecer los espacios de participación ciudadana.</t>
  </si>
  <si>
    <t xml:space="preserve">*Lograr mayor participación e interacción de la ciudadanía en la gestión de las entidades. </t>
  </si>
  <si>
    <t>*Adaptación de los servicios documentales soportadas en herramientas digitales para posibilitar la continuidad del servicio en el marco de la emergencia decretada por el COVID-19.</t>
  </si>
  <si>
    <t xml:space="preserve">*Articulación de instrumentos archivísticos, documentos soportes y herramientas de la Gestión Documental en el marco de la Gestión Documental // Incentivar la cultura de Gestión Documental al interior de las entidades.   </t>
  </si>
  <si>
    <t>*Canalizar a las entidades del sector la información recibida en la Línea Ética (Canal de denuncia in-house para facilitar el reporte de posibles casos de corrupción, fraude o conflicto de interés)</t>
  </si>
  <si>
    <t xml:space="preserve">*Iniciar la implementación de la Plataforma de Integridad y Transparencia con enfoque "Sectorial" para el reporte de hechos de fraude y corrupción, dilemas éticos y conflictos de intereses //                                 *Actualización de contenidos en las paginas Web, frente a los compromiso de transparencia activa </t>
  </si>
  <si>
    <t>* Actualización de la normatividad vigente.
* Implementación de normas provisionales y permanentes en relación con las necesidades a causa de la pandemia COVID 19.
* Con la expedición del Decreto 399 de 2020 que modificó el DUR se establecieron mecanismos para hacer más eficiente la prestación del servicio de energía eléctrica, y para las empresas prestadoras del servicio público domiciliario de energía, la liquidación, el reconocimiento y el pago de subsidios, de forma que las mencionadas empresas cuenten con la liquidez suficiente para asegurar la sostenibilidad del servicio público prestado.
* Con la expedición del Decreto 278 de 2020, se logro que los usuarios de Áreas Rurales con Menor Desarrollo, no se vieran afectados de manera abrupta por aplicación del Indicé de Necesidades Básicas Insatisfechas de censo 2018, teniendo en cuenta los cambios en la realidad económica del país.</t>
  </si>
  <si>
    <t>* Continuar trabajando en la mejora normativa e implementación de políticas de manera eficiente.
* Consolidar el sistema de información normativa, con una periodicidad semestral que garantice a el ministerio y sus entidades adscritas la actualización de normas, así como de líneas jurisprudenciales asociadas</t>
  </si>
  <si>
    <t xml:space="preserve">* Apropiación del nuevo mecanismo de auditorias remotas soportada en las tecnologías de la información y las comunicaciones, sin perder la esencia y función del ejercicio de la auditoria interna independiente, teniendo en cuenta los lineamientos de la Guía Mejores Practicas Frente al Rol de las Oficinas de Control Interno, Auditoria Interna o Quien Hace sus veces, en Tiempo de Crisis.
* Con la aplicación del Formato de Evaluación Semestral del DAFP se logra vincular y alinear el desarrollo de la Política de Control interno a las actividades y acciones de las políticas de todas las Dimensiones del modelo MIPG, a través de la 7a dimensión y los cinco componentes MECI. Lo anterior buscando la mejora en los procesos y la prestación del servicio a los usuarios, ejes fundamentales para la generación de valor público.   
* Se definieron lineamientos que fortalecieron los cinco componentes MECI en las acciones y actividades de las políticas de las dimensiones del modelo MIPG y en desarrollo de los lineamientos y actividades de los componentes se realizó la calificación y medición de la efectividad de los controles para la gestión del riesgo y la calificación del estado del Sistema de Control  Interno de la entidad. 
</t>
  </si>
  <si>
    <t xml:space="preserve">* Baja apropiación a nivel de toda la organización en los criterios definidos para la implementación de la Política de Control Interno, por su complejidad su implementación, esta inmersa en todas las dimensiones y políticas de MIPG, el control interno con enfoque en gestión de riesgos es transversal e inherente en todos lo procesos y gestión institucional. 
* La emergencia sanitaria ocasionada por la Pandemia COVIT-19, ha obligado la priorización en temas críticos, que respondan a las necesidades y disposiones actuales y a revisar, suspender y ajustar las actividades del Programa de Auditoria Interna Independiente.
* La emergencia sanitaria actual, generó la realización de actividades a través de "Trabajo en Casa", lo que ha limitado el acceso a verificación en sitio y ha afectado el cumplimiento de los objetivos y metas institucionales, así como el cronograma y actividades del Programa de Auditoria Interna Independiente.
* No se tiene establecido por parte de la alta dirección una estructura de responsabilidades (esquema de las líneas de defensa) que permita fortalecer la orientación y claridad en la definición de las líneas de reporte, en los Comités Institucional de Coordinación de Control Interno y de Gestión Institucional de Desempeño. Las líneas de defensas ejercen su función de manera operativa y  de acuerdo a la conformación de los  niveles jerárquicos de los miembros de cada comité.  
</t>
  </si>
  <si>
    <t xml:space="preserve">* Fortalecer desde la Alta Dirección la interiorización de las tres líneas de defensas en los Comités Institucional de Coordinación de Control Interno y de Gestión Institucional de Desempeño, con el fin de contar con la documentación y formalización del esquema de las líneas de defensa que definan la orientación y claridad de las responsabilidades de las actividades asociadas a cada dimensión y política MIPG, para un efectivo  control y toma de decisiones respecto de los sistemas de gestión.
* Socializar y gestionar las recomendaciones realizadas en cada una de las dimensiones  y políticas, obtenidas en la evaluación del FURAG, con el fin de alinearlas a las actividades y planes de acción del Modelo MIPG.
*Fortalecer los mecanismos de evaluación y análisis de los controles diseñados en los mapas de riesgos de las entidades, de tal forma que se documenten los resultados del análisis de las observaciones o desviaciones resultantes de ejecutar el control, de acuerdo al cumplimiento de  su objetivo e indicadores de seguimiento .
</t>
  </si>
  <si>
    <t>*Uso de las tecnologías de la información, las plataformas tecnológicas y el acompañamiento de nuevos aliados, para garantizar el cumplimiento del plan estratégico de Talento Humano.                                                                                    *Mantener motivados a los servidores a hacer su trabajo de la manera más íntegra posible en épocas de aislamiento.                                                                *La implementación de estrategias orientadas a capacitación y refuerzo desde las nuevas tecnologías de la información para la nueva normalidad.</t>
  </si>
  <si>
    <t xml:space="preserve">* el SGC Realizó la publicación y socialización de documentos de carácter geocientífico, en donde se resaltan los siguientes: • Modelo de Amenza Sismica de Colombia, • Estudios Geológicos y pleontológicos sobre el Crétacio en la region del Embalse del Río Sogamoso, Valle Medio del Magdalena.
* En lo corrido del 2020, entre marzo y mayo de 2020 usuarios de 91 países accedieron  más de 7700 documentos del Motor de Integración de Información Geocientífica (MIIG)                * Varias entidades están revisando la conformación de sus equipos para ejecutar la política; se han realizado capacitaciones con universidades, con el DAFP y se ha fortalecido en la documentación de la memoria histórica de las entidades. </t>
  </si>
  <si>
    <t>*Ajustes procedimentales para soportar el servicio a la ciudadanía en entorno digital</t>
  </si>
  <si>
    <t>*Falta de herramientas tecnológicas mas robustas que permitan soportar los procesos de las entidades // Retrasos en la convalidación de instrumentos archivísticos por parte del Archivo General de la Nación - AGN.</t>
  </si>
  <si>
    <t xml:space="preserve">*Fortalecimiento de los instrumentos de Gestión Documental en las entidades del sector </t>
  </si>
  <si>
    <t>*Debilidad en el diseño de una metodología y modelo de gestión del conocimiento e innovación en las Entidades.                                                                                   *Alta rotación del recurso humano o fuga del conocimiento.                                    * Es un tema aún en desarrollo que implica un gran cambio cultural del comportamiento humano.                                                       *Deficiencia en la apropiación de las bases  de conocimiento e innovación para la implementación del plan de acción. *No hay recursos suficientes ni estímulos para incentivar  la innovación. * no se cuenta con una plataforma digital para la gestión del conocimiento.</t>
  </si>
  <si>
    <t>* Fortalecer los mecanismos existentes para la correcta transferencia y gestión del conocimiento en las entidades .                                                      * Mantener y mejorar la calificación dada por el Ministerio de Ciencia, Tecnología e Innovación  a los Grupos de Investigación  e Investigadores del Servicio Geológico.                                                                  * Avanzar en la implementación, integración y mejora de la gestión del conocimiento e innovación conforme a las nuevas necesidades que supone el trabajo en casa y otras circunstancias que ha suscitado la pandemia del Covid 19</t>
  </si>
  <si>
    <t xml:space="preserve">* En materia de direccionamiento estratégico se ha venido fortaleciento desde la Oficina de Planeación y Gestión Internacional  su capacidad con un enfoque más amplio que asegure una visión integral del sector y de lugar a acciones oportunas para el cumplimiento de las metas, razón por la cual ha iniciado un proceso para fortalecer la capacidad técnica de la entidad en la gestión de proyectos con la metodología Project Management Institute (PMI), y en 2020 busca, a partir de los insumos y la formación obtenida, por sus funcionarios avanzar hacia niveles de PMO (Oficina de Gestión de Proyectos – Por sus Siglas en inglés).
</t>
  </si>
  <si>
    <t xml:space="preserve">El MInisterio  a través del uso eficiente de  los recursos, se ha fortalecido en esta época de la pandemia, en los servicios digitales para apoyar el Trabajo en casa, para generar apoyo físico, tecnológico, jurídico para mejorar la prestación del servicio al ciudadano que sea de forma excelente, eficiente y oportuna. En ese sentido, el Ministerio sigue trabajando para generar un impacto positivo en el sector minero energético desde su esencia del servicio. Es así como ha identificado a través de procesos de caracterización los grupos de valor que hacen parte de esta cadena, buscando tomar mejores decisiones que generen soluciones reales a sus problemáticas.                                                                                                                 Desde el Ministerio, se desarrolló el plan de emergencia: Ministerio Digital para la mitigación y control COVID-19 donde se priorizan tres frentes: acceso a la información, servicios plataforma de TI y acceso público a aplicaciones On-Premise.     * Involucramiento de todo el sector en las jornadas académicas de sensibilización para la implementación de MIPG, generando recomendaciones a los líderes y definiendo buenas prácticas.
* Fortalecimiento y articulación entre los diferentes canales de atención virtuales conforme a la declaratoria del estado de emergencia decretada por el gobierno, permitiendo continuar sin interrupciónes con el servicio al usuario.                             
</t>
  </si>
  <si>
    <t>Dentro del propósito de alcanzar  niveles de PMO , se han obtenio avances en la  optimización de acciones internas tales como:
•	Planeación programación presupuesto y seguimiento a la ejecución de los proyectos de inversión de PGN del Sector De Minas Y Energía.
•	Gestión y seguimiento actividades de sistema integrado gestión de MME, racionalización de trámites y secretaría técnica mesa minero-energética implementación MIPGII
•	Seguimiento a la información reportada por el ministerio y las entidades adscritas en el sistema de seguimiento a los proyectos de inversión - SPI que administra el DNP y el SIIF del MME
•	Formulación y seguimiento del plan de acción del MME y su alineación con el estratégico sectorial e institucional.
•	Seguimiento a las metas transformacionales del sector Minero Energético
*  Seguimiento a las metas transformacionales del sector Minero Energético
* Diseño de una herramienta que como ejercicio de autodiagnóstico, permite hacer un seguimiento efectivo a los indicadores sectoriales; identificando, independientemente de su periodicidad, las expectativas de cumplimiento de las metas propuestas.</t>
  </si>
  <si>
    <t xml:space="preserve">
* Concientización de los servidores sobre la transformación cultura en la entidad, en el marco del propósito superior: "Somos una mina de enerrgía que impulsa el progreso del país y transforma vidas", bajo el cual se realiza la planeación y el direccionamiento estratégico.
* Inició el desarrollo de SISGESTIÓN  herramienta derivada del DNP que integrará los procesos de planeación, gestión y seguimiento, incorporando los retos definidos en el PND, Plan Estratégico Sectorial e Institucional y detallando las acciones realizadas a partir de la formulación de objetivos e indicadores correspondientes
* Mayor apropiación de la Alta Dirección en el continuo mejoramientodel Sistema de Gestión del Ministerio
* La planeación estratégica del Sector se encuentra definida en tres lineas estratégicas, permitiendo la articulación de todos los planes y metas dentro de los objetivos del cuatrienio. Esto permitió la priorización de los indicadores estratégicos del Ministerio, a los cuales se les hace seguimiento minucioso, a través de hitos y metas volantes, que se presentan a la alta dirección en el comité semanal.</t>
  </si>
  <si>
    <t>* La OPGI y Secretaria General estan desarrollando un proyecto que busca la implementación de la metodología LEAN management a dos pilotos de "Sendas de valor" estratégicos del Ministerio, para llevarlos a la excelencia operacional y mejorar los productos y servicios, generando valor público y siendo posible de replicar en otras sendas. 
* El mapa de procesos refleja la cadena de valor del ministerio, incluyendo procesos estratégicos, misionales, de apoyo, evaluación, seguimiento y especiales y  tienen en cuenta la promesa de valor a que grupos de interés están dirigidos, que recursos utilizan y como se miden a través de las caracterizaciones de proceso, adicionalmente el Ministerio cuenta con matrices de riesgo por proceso donde se identifican, califican y gestionan aquellos riesgos con calificación alta
* La subdirección de talento humano del ministerio cuenta con los perfiles de cargo, el personal de planta o contratista conoce sus responsabilidades y entregables
* Se ha trabajado en la interiorización del propósito superior y los valores SIENTO, a través de ejercicios con todas las áreas y el relacionamiento con los líderes
* La OPGI diseño y se encuentra ejecutando un Proyecto Institucional que tiene por objetivo apoyar a los líderes de las diferentes políticas y dimensiones, en el análisis y revisión del estado actual del MIPG y la formulación de planes de mejora que contengan acciones puntuales, medibles, sostenibles y de impacto, que permitan su articulación e integración con el Sistema de Gestión del Ministerio. A la fecha el proyecto ha permitido la revisión del estado actual del MIPG en 5 dimensiones y a permitido involucrar al sector en jornadas académicas de sensibilización, generando recomendaciones a los líderes y definiendo buenas prácticas.</t>
  </si>
  <si>
    <t xml:space="preserve">Se eliminaron dos trámites de hidrocarburos, el de  Legalización de sucursales extranjeras y Registro de compañías nacionales del sector hidrocarburos, en el marco de la estratégia de racionalización de trámites.
Se creó un nuevo procedimiento admininstrativo para la autorización del programa piloto de mezclas superiores de biocombustibles.
Se han ajustado dos trámites y un OPA, en el marco de revisión para integración a GOV.CO.
Se realizó la integración en el nivel 2 con GOV.CO, del trámite automatizado: Registro de agentes y actores en el Sistema de Información de Combustibles SICOM - GNCV y reportes de información.
* La Estrategia de Racionalización de Trámites formulada para el 2020, tiene una ejecución del 60% en el primer semestre, a través de la eliminación de dos trámites y la modificación de un trámite que pasó a ser procedimiento administrativo, favoreciendo la atención de Grupos de Valor y reduciendo costos en la gestión.
</t>
  </si>
  <si>
    <t>Se continua con la gestión de la  Unidad de Resultados como un grupo de trabajo que, de la mano de la Oficina de Planeación y Gestión Internacional, la cuál se encarga del seguimiento permanente a los avances en el cumplimiento de las metas planteadas e impulsa la gestión con todos los actores involucrados.
* Fortalecimiento de la articulación institucional que permite, cada vez más hacer un mejor seguimiento a los resultados de los indicadores correspondientes al Plan Nacional de Desarrollo - PND
* Diseño de una herramienta que como ejercicio de autodiagnóstico, permite hacer un seguimiento efectivo a los indicadores sectoriales; identificando, independientemente de su periodicidad, las expectativas de cumplimiento de las metas propuestas.
* Identificación de los indicadores que requerían ser modificados, con el fin de medir de manera asertiva el cumplimiento de las metas y objetivos del Gobierno.
* La OPGI y la DU trabajan de manera articulada para el seguimiento de las metas definidas en la planeación del Ministerio (PES, PEI y PAA) a través del diseño e implemento de un instrumento de seguimiento unificado, que actualmente ya esta en funcionamiento, y permite consolidar toda la información en una única base compartida con ambas oficinas, de la cual se construyen tableros de control que reportan a la alta dirección los temas estratégicos y generan aletas tempranas.</t>
  </si>
  <si>
    <t xml:space="preserve">
Se realizó un acompañamiento a las áreas que estaban evidenciando dificultades con los reportes en SisCONPES, solicitando capacitaciones y el envío de material informativo (manuales, actualizaciones del sistema) al DNP para que los responsables pudieran aclarar dudas sobre el proceso de reporte
La actual emergencia sanitaria declarada por la pandemia ocasionada por el COVID 19, obligó en todos los niveles al racionamiento de recursos, siendo así e que dos consultorías programadas para contratar en la presente vigencia para la actualización y alineación del sistema de gestión del Ministerio de Minas y Energía con un enfoque a resultados en el marco del MIPG, y la otra para calcular los impactos de los retrasos y materialización de cuellos de botella en el desarrollo de proyectos minero energéticos. se suspendieron, igualmente se suspendió la contratación para Actualizar a los auditores internos de calidad del Ministerio de Minas y Energía, con el fin de fortalecer las técnicas para la realización de las auditorías internas en el Sistema de Gestión de Calidad, de acuerdo con las normas ISO 9001:2015 y teniendo como referente la  NTC ISO 19011 de 2012, así como la Realización de talleres de sensibilización en la metodología y el estándar del PMI (Project Management Institute), a funcionarios del Ministerio,  y la prestación de servicios profesionales para apoyar a la Oficina de Planeación y Gestión Internacional y a la unidad de resultados en la construcción, implementación y socialización de instrumentos que permitan evaluar/analizar el impacto de las políticas públicas y el efecto metas transformacionales, así como hacer seguimiento a las mismas, con base en las diferentes fuentes de información del sector, lo mismo que servicios profesionales para apoyar a la Oficina de Planeación y Gestión Internacional en la identificación, formulación, diseño de controles y evaluación de riesgos estratégicos del Ministerio de Minas y Energía, el apoyo en  la estructuración de nuevos proyectos de inversión para la vigencia 2021 de acuerdo con la metodología establecida y las prioridades del ministerio, el análisis y ejecución de actividades relacionadas a las metas transformacionales y objetivos estratégicos del sector Minas y energía, el seguimiento a la información reportada por las entidades del sector Minero Energético en el Sistema de Seguimiento a los proyectos de Inversión (SPI) que administra el Departamento Nacional de Planeación y en temas relacionados con el presupuesto del Sector de Minas y Energía con la información del Sistema SIIF del Ministerio de Hacienda y Crédito Público, y el control y monitoreo de los productos resultantes de los proyectos de inversión del sector.</t>
  </si>
  <si>
    <t xml:space="preserve">* Contar con una metodología y claridad conceptual por parte del DAFP para determinar problemas o necesidades de los grupos de valor a 4, 10 o 20 años, junto con el establecimiento de planes de acción correspondientes
* Falta de ayudas tecnológicas que permitan hacer valoración permanente a los procesos
</t>
  </si>
  <si>
    <t>* La actual emergencia sanitaria declarada por la pandemia ocasionada por el COVID 19, obligó en todos los niveles al racionamiento de recursos, siendo así, que en cumplimiento de la austeridad en esta materia serán objeto de aplazamiento recursos por un valor superior a los $1.200 Millones de pesos.</t>
  </si>
  <si>
    <t>* El aplicativo utilizado para documentar los procedimientos se encuentra en revisión, lo que genera demoras en algunos módulos como el de riesgos, documental y el de mejoramiento.
* Para llevar a cabo la transformación institucional en todos los ámbitos (Cultural, operacional, procesos, MIPG) se requiere una alta participación de los líderes en todos los proyectos que se adelanten, pero debido a la responsabilidad y alta carga laboral, se dificulta su participación permanente, lo cual puede retrazar los cambios y dificultar la transformación en todos los ámbitos.
* El modelo de gestión por procesos del Ministerio debe fortalecerse, ya que aún hay áreas que trabajan en silos y no reconocen su participación en los procesos de la entidad, lo que dificulta la comunicación y la articulación.
* Debido a la variabilidad de las prioridades del sector publico, las cuales están atadas a planes de desarrollo de máximo 4 años, es muy difícil definir horizontes de planeación estratégica de largo plazo, que permita a la entidad proyectarse.</t>
  </si>
  <si>
    <t>*Análisis detallado de posibles nuevos trámites y OPAS para mejorar el servicio a los ciudadanos
* Demoras en los procesos de articulación entre el DAFP y, MINTIC para agilizar la integración en  GOV.CO, lo que dificulta la consulta oportuna de los trámies y Opas registrados en el Sistema Único de Trámites SUIT, por parte de los usuarios</t>
  </si>
  <si>
    <t xml:space="preserve">* Por la complejidad de las metodologías de medición de algunos indicadores, ha sido difícil encontrar una conclusión definitiva respecto al estado de algunos indicadores.
* La diferencia en la periodicidad del Gobierno con la periodicidad de las vigencias para la planeación, ha dificultado la estandarización de ciertas cuantificaciones.
</t>
  </si>
  <si>
    <t>* Con el fin de optimizar la distribución de recursos de inversión para la vigencia 2021, en medio de la incertidumbre que origina la actual emergencia declarada, se pretende llevar a cavo el Taller de Planeación con participación directa del Ministro, los Viceministros, Directores y Jefes de Planeación de Entidades
* Continuar con el fortalecimiento del sector minero-energético como motor de la reactivación económica del país. Los combustibles líquidos, el gas y la energía eléctrica que hacen posible el funcionamiento de otros sectores clave para el empleo y el desarrollo social y económico, como la industria, el comercio, la construcción y el transporte, entre otros.
* Buscar la alineación y priorización de recursos de la vigencia 2021 con las metas  transformacionales y prioridades del sector minero energético.</t>
  </si>
  <si>
    <t>* Determinar el impacto real de los productos asociados a los proyectos de inversión del sector
* Consolidar un sistema de comunicación y articulación de la información, tanto dentro del Ministerio, como a nivel sectorial. Esto con el fin de tener un mayor control del estado de los indicadores y demás compromisos, que permita generar alertas tempranas, identificar problemas y proponer estrategias.</t>
  </si>
  <si>
    <t>* Establecer un procedimiento para facilitar de manera oportuna, la participación de la cudadanía en la planeación institucional y sectorial.
* Afianzar el compromiso Institucional e innovar con la nueva generación de ideas frescas que apunten a la excelencia en la gestión
* Robustecer las herramientas tecnológicas, que permita conservar y compartir información con el fin de mitigar la pérdida de conocimiento 
* Identificar las fallas o inconsistencia que se presenta actualmente en el Mapa de Procesos, con el fin de determinar si los productos y servicios son los que se están entregando a los ciudadanos.</t>
  </si>
  <si>
    <t>* Contar con información confiable derivado del aplicativo Ekogui para identificar una política definitiva para el cálculo de la provisión por litigios y demandas.
* Obtener resultados finales de impacto derivado de los decretos de reactivación económica del sector para poder beneficiar a los usuarios y empresas colombianas, respondiendo al contexto externo e interno actual y de acuerdo con la capacidad sectorial para lograr los resultados, tras el impacto de la pandemia del COVID-19 en el país.
* Buscar la alineación y priorización de recursos de la vigencia 2021 con las metas  transformacionales y prioridades del sector minero energético.
* identificar las implicaciones que podría tener esta coyuntura en los proyectos de inversión, así como los posibles riesgos de incumplimiento en la ejecución de los recursos asignados en esta vigencia.</t>
  </si>
  <si>
    <t xml:space="preserve">* Efectuar actualización de los procesos y procedimientos de la entidad, de acuerdo con el modelo de sendas de valor y bajo la metodología piloto que se esta aplicando, a fin de hacerlos más eficientes.
* Revisión del Modelo de Gestión del Ministerio, teniendo en cuenta que la última versión del Mapa de Procesos es del 2012 y se debe actualizar frente al nuevo direccionamiento estratégico del Ministerio.
* Efectuar actualización del mapa de riesgos de la entidad, incluido los riesgos de corrupción, con especial análisis y seguimiento de las acciones de control
* El Ministerio debe empoderar a los líderes de dimensión para generar mejores espacios de articulación con el Sector, se buscará definir claramente los roles de los líderes y apoyarlos para realizar acercamiento con las Entidades adscritas. </t>
  </si>
  <si>
    <t>* Determinar un procedimiento para llevar a cabo el seguimiento más estricto de los trámites y OPAS atendidos y de las peticiones, quejas y reclamos relacionados para establecer planes de mejoramiento.
* Análisis detallado de posibles nuevos trámites y OPAS para mejorar el servicio a los ciudadanos</t>
  </si>
  <si>
    <t>*Consolidar un sistema de comunicación y articulación de la información, tanto dentro del Ministerio, como a nivel sectorial. Esto con el fin de tener un mayor control del estado de los indicadores y demás compromisos, que permita generar alertas tempranas, identificar problemas y proponer estrategias.
* Implementar al 100% el instrumento de seguimiento unificado con el fin de que se convierta en una herramienta eficiente para el seguimiento, análisis y  evaluación de la planeación del Ministerio.
* Efectuar análisis costo - beneficio de los procesos para llevar a cabo procesos de mejoras de los procesos y procedimientos de la entidad.
* Identificar y sistematizar las buenas prácticas para conservar la memoria institucional.</t>
  </si>
  <si>
    <t>* Fortalecimiento de la capacidad de la Oficina de Planeación y Gestión Internacional  con un enfoque amplio que asegure una visión integral del sector y de lugar a acciones oportunas para  cumplimiento de  metas, mediante el inicio de la metodología Project Management Institute (PMI), y que en 2020 busca avanzar hacia niveles de PMO (Oficina de Gestión de Proyectos).
* Realización de diagnósticos o  reconocimientos de capacidades y entornos en las entidades para desarrollar su gestión acorde con estos y lograr un desempeño según los resultados previstos, de acuerdo con las nuevas condiciones del trabajo y situaciones del país.</t>
  </si>
  <si>
    <t>*Implementación del aplicativo de SISGESTIÓN por parte de la ANM y Minenergía, lo que favorecerá el seguimiento, reducción de costos y mayores beneficios en la gestión de procesos, al igual que facilitará la toma de decisiones con base en datos confiables y oportunos.
* Seguimiento a la información reportada por el ministerio y las entidades adscritas en el sistema de seguimiento a los proyectos de inversión - SPI que administra el DNP y el SIIF del MME.
* Fortalecimiento en la articulación sectorial que permite cada vez más, hacer un mejor seguimiento a los resultados de los indicadores correspondientes al Plan Nacional de Desarrollo - PND.
* Diseño de una herramienta que como ejercicio de autodiagnóstico, permite hacer un seguimiento efectivo a los indicadores sectoriales; identificando, independientemente de su periodicidad, las expectativas de cumplimiento de las metas propuestas.</t>
  </si>
  <si>
    <t>* Racionamiento y aplazamientos representativos de recursos ante la  emergencia sanitaria declarada por la pandemia, que han afectado la ejecución presupuestal.
* Afectación en la ejecución de los planes, programas y proyectos en algunas entidades, ante situaciones como la pandemia actual, además de movimientos de personal directivo y retrasos en procesos contractuales.</t>
  </si>
  <si>
    <t>* Retrasos en la automatización de trámites y gestión de interoperabilidad en algunas entidades del sector.
* Diferencias de criterios o debilidades en la articulación entre el DAFP y MINTIC para la gestión de trámites, integración y servicio en línea lo que dificulta la consulta oportuna por parte de los interesados en el Portal del Estado Colombiano</t>
  </si>
  <si>
    <t>* Debido a la emergencia sanitaria se han atrazado la ejecución de actividades que se tenian programadas para el fortalecimiento de la política.
* Baja articulación entre los múltiples sistemas de información externos, para el seguimiento a los planes, programas y proyectos institucionales.</t>
  </si>
  <si>
    <t xml:space="preserve">* Realizar el Taller de Planeación con participación directa del Ministro, Viceministros, Directores y Jefes de Planeación de Entidades con el fin de optimizar la distribución de recursos de inversión para la vigencia 2021, en medio de la incertidumbre que origina la actual emergencia declarada.
* Contar con estrategias y herramientas de seguimiento específico para el PLAN ESTRATÉGICO INSTITUCIONAL en las entidades, que permita fortalecer la medición en los avances y genere alertas tempranas a la Alta Dirección.
* Continuar con el fortalecimiento del sector minero-energético como motor de la reactivación económica del país. Los combustibles líquidos, el gas y la energía eléctrica que hacen posible el funcionamiento de otros sectores clave para el empleo y el desarrollo social y económico, como la industria, el comercio, la construcción y el transporte, entre otros. </t>
  </si>
  <si>
    <t>* Determinar el impacto real de los productos asociados a los proyectos de inversión del sector.
* Implementar sistemas tecnológicos para el seguimiento de los procesos a cargo de la Planeación Institucional.
* Identificar y sistematizar las buenas prácticas para conservar la memoria institucional.</t>
  </si>
  <si>
    <t xml:space="preserve">* Realización de diagnósticos o  reconocimientos de capacidades y entornos en las entidades para desarrollar su gestión acorde con estos y lograr un desempeño según los resultados previstos, de acuerdo con las nuevas condiciones del trabajo y situaciones del país
* Alineación de la planeación estratégica sectorial y las metas transformacionales sectoriales con sus planes institucionales.
</t>
  </si>
  <si>
    <t xml:space="preserve"> * Fortalecimiento de la capacidad de la Oficina de Planeación y Gestión Internacional  con un enfoque amplio que asegure una visión integral del sector y de lugar a acciones oportunas para  cumplimiento de  metas, mediante el inicio de la metodología Project Management Institute (PMI), y que en 2020 busca avanzar hacia niveles de PMO (Oficina de Gestión de Proyectos).</t>
  </si>
  <si>
    <t>* Involucramiento de todo el sector en las jornadas académicas de sensibilización para la implementación de MIPG, generando recomendaciones a los líderes y definiendo buenas prácticas.
* Fortalecimiento y articulación entre los diferentes canales de atención conforme a la declaratoria del estado de emergencia decretada por el gobierno, permitiendo continuar sin interrupciónes con el servicio al usuario.
* Insuficiente personal en el caso de algunas de las entidades, afectando el cumplimiento de deberes y lineamientos para el fortalecimiento organizacional.</t>
  </si>
  <si>
    <t>* Elaboración e inicio de la ejecución de la estratégia de racionalización de trámites, incluida en el Plan Anticorrupción y de Atención al Ciudadano y en el Sistema Único de Trámites del DAFP.
* Ampliación de canales de atención a los trámites y servicios, especialmente durante el confinamiento, cuando se ha facilitado la atención de orientación y atención parcialmente virtual a los grupos de valor de las entidades.
* Revisión progresiva de los Trámites y Servicios publicados en el Sistema Único de Información de Trámites - SUIT  de acuerdo con los lineamientos del DAFP, MINTIC y DNP</t>
  </si>
  <si>
    <t xml:space="preserve">*Implementación del aplicativo de SISGESTIÓN por parte de la ANM y Minenergía, lo que favorecerá el seguimiento, reducción de costos y mayores beneficios en la gestión de procesos, al igual que facilitará la toma de decisiones con base en datos confiables y oportunos.
* Seguimiento a la información reportada por el ministerio y las entidades adscritas en el sistema de seguimiento a los proyectos de inversión - SPI que administra el DNP y el SIIF del MME.
* Fortalecimiento de la articulación sectorial que permite, cada vez más hacer un mejor seguimiento a los resultados de los indicadores correspondientes al Plan Nacional de Desarrollo - PND.
* Fortalecimiento en las entidades al seguimiento de metas transformacionales, plan de acción, plan estratégico institucional y demás planes institucionales.
</t>
  </si>
  <si>
    <t>* Afectación en la ejecución de los planes, programas y proyectos en algunas entidades, ante situaciones como la pandemia actual, además de movimientos de personal directivo y retrasos en procesos contractuales.</t>
  </si>
  <si>
    <t>* Ante la  emergencia sanitaria declarada por la pandemia ocasionada por el COVID 19, ha sido necesario efectuar racionamiento de recursos y que se realicen aplazamientos representativos lo que ha afectado la ejecución presupuestal.
* Restricciones presupuestales - Circular 015 de 2020, en dónde por parte del DNP y MHCP indican la no gestión de trámites presupuestales como vigencias futuras, traslados, incorporaciones; unicamente los que estan relacionados con el COVID. Esto ha hecho que procesos de contratación e inicio de actividades de proyectos se retrasen.</t>
  </si>
  <si>
    <t>* La pandemia ha requerido replantear el análisis de contexto para analizar y rediseñar procesos, especialmente aquellos que involucran la prestación de bienes y servicios.
* La frecuente rotación de personal en varias de las entidades del sector afecta la trazabilidad que se lleva en el sistema integrado de gestión y de las acciones de mejora de los procesos.</t>
  </si>
  <si>
    <t>* Retrasos en la automatización de trámites e interoperabilidad en algunas entidades del sector
* Diferencias de criterios o debilidades en la articulación entre el DAFP y MINTIC para la gestión de trámites, integración y servicio en línea lo que dificulta la consulta oportuna por parte de los interesados en el Portal del Estado Colombiano.</t>
  </si>
  <si>
    <t>* Debido a la emergencia sanitaria se han atrazado la ejecución de actividades que se tenian programas das  para el fortalecimiento de la política.
* Baja articulación entre los múltiples sistemas de información externos, para el seguimiento a los planes, programas y proyectos institucionales.</t>
  </si>
  <si>
    <t>* Realizar el Taller de Planeación con participación directa del Ministro, Viceministros, Directores y Jefes de Planeación de Entidades con el fin de optimizar la distribución de recursos de inversión para la vigencia 2021, en medio de la incertidumbre que origina la actual emergencia declarada.
* Contar con estrategias y herramientas de seguimento específico para el PLAN ESTRATÉGICO INSTITUCIONAL, que permita medir el avance y generar las alertas tempranas a la Alta Dirección.</t>
  </si>
  <si>
    <t>* Continuar con el fortalecimiento del sector minero-energético como motor de la reactivación económica del país. Los combustibles líquidos, el gas y la energía eléctrica que hacen posible el funcionamiento de otros sectores clave para el empleo y el desarrollo social y económico, como la industria, el comercio, la construcción y el transporte, entre otros. 
* Ejecutar las acciones para el cumplimiento del plan de austeridad 2020, cubriendo todas las necesidades y compromisos esenciales de funcionamiento, especialmente los nuevos requerimientos de protocolos bioseguros y atención ante la pandemia.</t>
  </si>
  <si>
    <t>* Fortalecer los procesos para lograr una mayor capacidad de respuesta e interacción a las partes interesadas y fortalecer el portal web institucional para facilitar el acceso a los servicios e información.
* Fortalecer la identificación de riesgos y sus controles correspondientes y realizar análisis de los mapas de procesos para la realización de su actualización y rediseño en los casos necesarios.</t>
  </si>
  <si>
    <t xml:space="preserve">* Articular y publicar en el SUIT y en GOV.CO la totalidad de trámites misionales de la Entidad en la vigencia actual, revisando la integración y los aspectos normativos, administrativos, de servicio y lenguaje claro.
* Optimizar las herramientas tecnológicas para tener de manera progresiva  los trámites y servicios en linea, beneficiando a los usuarios en cuanto a accesibilidad, oportunidad y costos en la atención. </t>
  </si>
  <si>
    <t>* Determinar el impacto real de los productos asociados a los proyectos de inversión del sector.
* Implementar herramientas, estratégicas o sistemas tecnológicos para el seguimiento de los procesos a cargo de la Planeación Institucional en las diferentes entidades del sector.
* Identificar y sistematizar las buenas prácticas para conservar la memoria institucional.</t>
  </si>
  <si>
    <t xml:space="preserve">* Involucramiento de todo el sector en las jornadas académicas de sensibilización para la implementación de MIPG, generando recomendaciones a los líderes y definiendo buenas prácticas.
* Fortalecimiento y articulación entre los diferentes canales de atención en las entidades,  permitiendo continuar sin interrupciónes con el servicio al usuario durante el estado de emergencia decretada por el Gobierno.
*Revisión progresiva de los Trámites y Servicios publicados en el Sistema Único de Información de Trámites - SUIT  de acuerdo con los lineamientos del DAFP, MINTIC y DNP.                                        * Se lograron implementar mecanismos de trabajo en casa, a través de herramientas colaborativas.                                                                                                                                                     *Se obtuvieron avances en la implementación de acciones para la atención a la ciudadanía con discapacidad. </t>
  </si>
  <si>
    <t>El sector Minero energético ha mostrado significativos avances en el cumplimiento de las metas transformacionales, con un trabajo fortalecido de articulación desde la cabeza de sector y nuevas herramientas de seguimiento,mejorando los mecanismos de atención al ciudadano y  desde el Trabajo en casa a través de herramientas colaborativas, donde los planes estratégicos de talento humano se vienen desarrollando de acuerdo a las nuevas condiciones  que nos impuso la emergencia por Covid 19.</t>
  </si>
  <si>
    <t xml:space="preserve"> *Difilcudad de programar y realizar actividades virtuales similares a las planteadas en los planes de bienestar de las entidades del sector, entre otras razones las Cajas de Compensación y proveedores aliados no presentaban ofertas compatibles con la virtualidad y la emergencia, situación que se ha venido mejorando con la ampliación de los portafolios ofrecidos los cuales incluyen actividades no presenciales y que privilegian el aislamiento.   </t>
  </si>
  <si>
    <t xml:space="preserve">* Fortalecer los procesos para lograr una mayor capacidad de respuesta a las partes interesadas y fortalecer los portales web institucionales para facilitar el acceso a los servicios y a la información.
*Analizar los mapas de procesos para su actualización y rediseño en los casos necesarios.      *Aumentar la ejecución del presupuesto alineado con el cumplimiento de las metas transformacionales.
*Implementar y poner en marcha las estrategias tales como: la inteligencia de negocios, desarrollo ágil, y la analítica de de datos.
*Fortalecimiento de los portales institucionales para ofrecer una mejor atención de los requerimientos y servicios de la ciudadanía
</t>
  </si>
  <si>
    <t>*Debido a la emergencia sanitaria declarada en el país por el Covid 19, se ha afectado la ejecución de planes, programas y proyectos,  en las entidades en muchas de las políticas del MIPG.                                                                       *Al igual que algunos movimientos de personal directivo y retrasos en procesos contratuales como                                               el racionamiento de recursos y aplazamientos que han afectado la ejecución presupuestal, siendo un obstáculo en el cumplimiento del Modelo.                                                                                      *Por la dificultad en la consecución de la información por el Trabajo en casa, tambien se ha visto afectada la defensa jurídica .</t>
  </si>
  <si>
    <t>Fortalecer las capacidades institucionales de las entidades para mejorar la implementación del Modelo Integrado de Planeación y Gestión del  Setor de Minas y Energía, con el propóstio de aumentar en 10 puntos la puntuación de la calificación del FURAG al 2022, teniendo en cuenta la linea base en el año 2018 que fue de 73.1, con enfoque a resultados y  generación de valor público que satisfaga las necesidades de los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</si>
</sst>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8"/>
      <color theme="6" tint="-0.249977111117893"/>
      <name val="Calibri"/>
      <family val="2"/>
      <scheme val="minor"/>
    </font>
    <font>
      <b/>
      <sz val="22"/>
      <color theme="9" tint="-0.249977111117893"/>
      <name val="Calibri"/>
      <family val="2"/>
      <scheme val="minor"/>
    </font>
    <font>
      <sz val="10"/>
      <name val="Calibri"/>
      <family val="2"/>
      <scheme val="minor"/>
    </font>
    <font>
      <sz val="11"/>
      <color theme="1"/>
      <name val="Calibri"/>
      <family val="2"/>
      <scheme val="minor"/>
    </font>
    <font>
      <i/>
      <sz val="11"/>
      <name val="Calibri"/>
      <family val="2"/>
      <scheme val="minor"/>
    </font>
    <font>
      <sz val="11"/>
      <name val="Calibri"/>
      <family val="2"/>
      <scheme val="minor"/>
    </font>
    <font>
      <b/>
      <sz val="11"/>
      <color theme="1"/>
      <name val="Arial Narrow"/>
      <family val="2"/>
    </font>
    <font>
      <sz val="10"/>
      <name val="Arial"/>
      <family val="2"/>
    </font>
    <font>
      <sz val="10"/>
      <color rgb="FF000000"/>
      <name val="Calibri"/>
      <family val="2"/>
    </font>
    <font>
      <sz val="10"/>
      <color theme="1"/>
      <name val="Calibri"/>
      <family val="2"/>
    </font>
    <font>
      <sz val="11"/>
      <color rgb="FF000000"/>
      <name val="Calibri"/>
      <family val="2"/>
      <scheme val="minor"/>
    </font>
    <font>
      <sz val="11"/>
      <color rgb="FF000000"/>
      <name val="Calibri"/>
      <family val="2"/>
    </font>
    <font>
      <sz val="11"/>
      <color rgb="FFFF0000"/>
      <name val="Calibri"/>
      <family val="2"/>
    </font>
    <font>
      <u/>
      <sz val="11"/>
      <color theme="1"/>
      <name val="Arial"/>
      <family val="2"/>
    </font>
    <font>
      <sz val="11"/>
      <color rgb="FF000000"/>
      <name val="Arial"/>
      <family val="2"/>
    </font>
    <font>
      <u/>
      <sz val="11"/>
      <color rgb="FF1155CC"/>
      <name val="Arial"/>
      <family val="2"/>
    </font>
    <font>
      <sz val="11"/>
      <color theme="1"/>
      <name val="Arial"/>
      <family val="2"/>
    </font>
    <font>
      <sz val="11"/>
      <color rgb="FF0D0D0D"/>
      <name val="Arial"/>
      <family val="2"/>
    </font>
    <font>
      <sz val="11"/>
      <name val="Arial Narrow"/>
      <family val="2"/>
    </font>
    <font>
      <sz val="14"/>
      <name val="Arial Narrow"/>
      <family val="2"/>
    </font>
    <font>
      <sz val="11"/>
      <name val="Calibri"/>
      <family val="2"/>
    </font>
    <font>
      <sz val="11"/>
      <color rgb="FF000000"/>
      <name val="Arial Narrow"/>
      <family val="2"/>
    </font>
    <font>
      <sz val="11"/>
      <color rgb="FF0D0D0D"/>
      <name val="Arial Narrow"/>
      <family val="2"/>
    </font>
    <font>
      <sz val="12"/>
      <color theme="1"/>
      <name val="Calibri"/>
      <family val="2"/>
      <scheme val="minor"/>
    </font>
  </fonts>
  <fills count="17">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D1B2E8"/>
        <bgColor indexed="64"/>
      </patternFill>
    </fill>
    <fill>
      <patternFill patternType="solid">
        <fgColor theme="5" tint="-0.249977111117893"/>
        <bgColor indexed="64"/>
      </patternFill>
    </fill>
    <fill>
      <patternFill patternType="solid">
        <fgColor rgb="FFEE8036"/>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bgColor indexed="64"/>
      </patternFill>
    </fill>
    <fill>
      <patternFill patternType="solid">
        <fgColor rgb="FFCC0000"/>
        <bgColor indexed="64"/>
      </patternFill>
    </fill>
    <fill>
      <patternFill patternType="solid">
        <fgColor theme="4" tint="0.39997558519241921"/>
        <bgColor indexed="64"/>
      </patternFill>
    </fill>
    <fill>
      <patternFill patternType="solid">
        <fgColor theme="7"/>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rgb="FF000000"/>
      </bottom>
      <diagonal/>
    </border>
    <border>
      <left style="thin">
        <color indexed="64"/>
      </left>
      <right/>
      <top style="medium">
        <color indexed="64"/>
      </top>
      <bottom style="medium">
        <color indexed="64"/>
      </bottom>
      <diagonal/>
    </border>
    <border>
      <left style="medium">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style="thin">
        <color indexed="64"/>
      </right>
      <top style="medium">
        <color indexed="64"/>
      </top>
      <bottom style="medium">
        <color indexed="64"/>
      </bottom>
      <diagonal/>
    </border>
    <border>
      <left/>
      <right style="thin">
        <color rgb="FF000000"/>
      </right>
      <top/>
      <bottom style="medium">
        <color indexed="64"/>
      </bottom>
      <diagonal/>
    </border>
    <border>
      <left/>
      <right/>
      <top/>
      <bottom style="medium">
        <color indexed="64"/>
      </bottom>
      <diagonal/>
    </border>
  </borders>
  <cellStyleXfs count="3">
    <xf numFmtId="0" fontId="0" fillId="0" borderId="0"/>
    <xf numFmtId="0" fontId="10" fillId="0" borderId="0"/>
    <xf numFmtId="0" fontId="10" fillId="0" borderId="0"/>
  </cellStyleXfs>
  <cellXfs count="244">
    <xf numFmtId="0" fontId="0" fillId="0" borderId="0" xfId="0"/>
    <xf numFmtId="0" fontId="2"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wrapText="1"/>
    </xf>
    <xf numFmtId="0" fontId="0" fillId="0" borderId="0" xfId="0"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2" fontId="0" fillId="0" borderId="8" xfId="0" applyNumberFormat="1" applyBorder="1" applyAlignment="1">
      <alignment horizontal="center" vertical="center"/>
    </xf>
    <xf numFmtId="2"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1" fontId="0" fillId="0" borderId="21" xfId="0" applyNumberFormat="1" applyBorder="1" applyAlignment="1">
      <alignment horizontal="center" vertical="center"/>
    </xf>
    <xf numFmtId="1" fontId="0" fillId="0" borderId="20" xfId="0" applyNumberFormat="1" applyBorder="1" applyAlignment="1">
      <alignment horizontal="center" vertical="center"/>
    </xf>
    <xf numFmtId="1" fontId="0" fillId="0" borderId="22" xfId="0" applyNumberFormat="1" applyBorder="1" applyAlignment="1">
      <alignment horizontal="center" vertical="center"/>
    </xf>
    <xf numFmtId="0" fontId="1" fillId="3" borderId="26"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0" xfId="0" applyNumberFormat="1" applyAlignment="1">
      <alignment horizontal="center" vertical="center"/>
    </xf>
    <xf numFmtId="0" fontId="5" fillId="3" borderId="21" xfId="0" applyFont="1" applyFill="1" applyBorder="1" applyAlignment="1">
      <alignment horizontal="center" vertical="center" wrapText="1"/>
    </xf>
    <xf numFmtId="1" fontId="0" fillId="0" borderId="5"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8" fillId="0" borderId="0" xfId="0" applyFont="1" applyAlignment="1">
      <alignment vertical="center"/>
    </xf>
    <xf numFmtId="0" fontId="3" fillId="4" borderId="21"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1" fillId="4" borderId="1" xfId="0" applyFont="1" applyFill="1" applyBorder="1" applyAlignment="1">
      <alignment horizontal="center" vertical="center"/>
    </xf>
    <xf numFmtId="0" fontId="3" fillId="4" borderId="29" xfId="0" applyFont="1" applyFill="1" applyBorder="1" applyAlignment="1">
      <alignment horizontal="center" vertical="center" wrapText="1"/>
    </xf>
    <xf numFmtId="0" fontId="1" fillId="4" borderId="30"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5" borderId="21"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 fillId="5" borderId="30"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1" fillId="6" borderId="30"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1" fontId="0" fillId="0" borderId="8" xfId="0" applyNumberFormat="1" applyBorder="1" applyAlignment="1">
      <alignment horizontal="center" vertical="center"/>
    </xf>
    <xf numFmtId="1" fontId="0" fillId="0" borderId="13" xfId="0" applyNumberFormat="1" applyBorder="1" applyAlignment="1">
      <alignment horizontal="center" vertical="center"/>
    </xf>
    <xf numFmtId="1" fontId="0" fillId="0" borderId="18" xfId="0" applyNumberForma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1" fillId="6" borderId="1" xfId="0" applyFont="1" applyFill="1" applyBorder="1" applyAlignment="1">
      <alignment horizontal="center" vertical="center" wrapText="1"/>
    </xf>
    <xf numFmtId="164" fontId="0" fillId="0" borderId="13" xfId="0" applyNumberFormat="1" applyBorder="1" applyAlignment="1">
      <alignment horizontal="center" vertical="center"/>
    </xf>
    <xf numFmtId="2" fontId="0" fillId="0" borderId="8" xfId="0" applyNumberFormat="1" applyFont="1" applyFill="1" applyBorder="1" applyAlignment="1">
      <alignment horizontal="center" vertical="center"/>
    </xf>
    <xf numFmtId="2" fontId="0" fillId="0" borderId="13" xfId="0" applyNumberFormat="1" applyFont="1" applyFill="1" applyBorder="1" applyAlignment="1">
      <alignment horizontal="center" vertical="center"/>
    </xf>
    <xf numFmtId="2" fontId="0" fillId="0" borderId="18" xfId="0" applyNumberFormat="1" applyFont="1" applyFill="1" applyBorder="1" applyAlignment="1">
      <alignment horizontal="center" vertical="center"/>
    </xf>
    <xf numFmtId="0" fontId="3" fillId="8" borderId="21" xfId="0" applyFont="1" applyFill="1" applyBorder="1" applyAlignment="1">
      <alignment horizontal="center" vertical="center" wrapText="1"/>
    </xf>
    <xf numFmtId="0" fontId="1"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0" fillId="0" borderId="0" xfId="0" applyFill="1" applyAlignment="1">
      <alignment horizontal="center" vertical="center"/>
    </xf>
    <xf numFmtId="0" fontId="4" fillId="0" borderId="1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0" fillId="0" borderId="0" xfId="0" applyAlignment="1">
      <alignment horizontal="center"/>
    </xf>
    <xf numFmtId="0" fontId="4" fillId="0" borderId="0" xfId="0" applyFont="1" applyAlignment="1">
      <alignment horizontal="center" vertical="center" wrapText="1"/>
    </xf>
    <xf numFmtId="0" fontId="9" fillId="0" borderId="19" xfId="0" applyFont="1" applyFill="1" applyBorder="1" applyAlignment="1">
      <alignment horizontal="center" vertical="center" wrapText="1"/>
    </xf>
    <xf numFmtId="1" fontId="0" fillId="0" borderId="12" xfId="0" applyNumberFormat="1" applyBorder="1" applyAlignment="1">
      <alignment horizontal="center" vertical="center"/>
    </xf>
    <xf numFmtId="1" fontId="0" fillId="0" borderId="17" xfId="0" applyNumberFormat="1" applyBorder="1" applyAlignment="1">
      <alignment horizontal="center" vertical="center"/>
    </xf>
    <xf numFmtId="0" fontId="5" fillId="7" borderId="35" xfId="0" applyFont="1" applyFill="1" applyBorder="1" applyAlignment="1">
      <alignment horizontal="center" vertical="center" wrapText="1"/>
    </xf>
    <xf numFmtId="2" fontId="0" fillId="0" borderId="26"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2" fontId="0" fillId="0" borderId="24" xfId="0" applyNumberFormat="1" applyFont="1" applyFill="1" applyBorder="1" applyAlignment="1">
      <alignment horizontal="center" vertical="center"/>
    </xf>
    <xf numFmtId="0" fontId="5" fillId="7" borderId="3" xfId="0" applyFont="1" applyFill="1" applyBorder="1" applyAlignment="1">
      <alignment horizontal="center" vertical="center" wrapText="1"/>
    </xf>
    <xf numFmtId="2" fontId="0" fillId="0" borderId="5"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2" fontId="0" fillId="0" borderId="22" xfId="0" applyNumberFormat="1" applyFont="1" applyFill="1" applyBorder="1" applyAlignment="1">
      <alignment horizontal="center" vertical="center"/>
    </xf>
    <xf numFmtId="0" fontId="5" fillId="7" borderId="36" xfId="0" applyFont="1" applyFill="1" applyBorder="1" applyAlignment="1">
      <alignment horizontal="center" vertical="center" wrapText="1"/>
    </xf>
    <xf numFmtId="1" fontId="0" fillId="0" borderId="37"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40" xfId="0" applyNumberFormat="1" applyBorder="1" applyAlignment="1">
      <alignment horizontal="center" vertical="center"/>
    </xf>
    <xf numFmtId="1" fontId="0" fillId="0" borderId="41" xfId="0" applyNumberFormat="1" applyBorder="1" applyAlignment="1">
      <alignment horizontal="center" vertical="center"/>
    </xf>
    <xf numFmtId="1" fontId="0" fillId="0" borderId="42" xfId="0" applyNumberForma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2" fontId="0" fillId="0" borderId="5" xfId="0" applyNumberFormat="1" applyFill="1" applyBorder="1" applyAlignment="1">
      <alignment horizontal="center" vertical="center"/>
    </xf>
    <xf numFmtId="2" fontId="0" fillId="0" borderId="8" xfId="0" applyNumberFormat="1" applyFill="1" applyBorder="1" applyAlignment="1">
      <alignment horizontal="center" vertical="center"/>
    </xf>
    <xf numFmtId="2" fontId="0" fillId="0" borderId="20" xfId="0" applyNumberFormat="1" applyFill="1" applyBorder="1" applyAlignment="1">
      <alignment horizontal="center" vertical="center"/>
    </xf>
    <xf numFmtId="2" fontId="0" fillId="0" borderId="13" xfId="0" applyNumberFormat="1" applyFill="1" applyBorder="1" applyAlignment="1">
      <alignment horizontal="center" vertical="center"/>
    </xf>
    <xf numFmtId="2" fontId="0" fillId="0" borderId="18" xfId="0" applyNumberFormat="1" applyFill="1"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2" fontId="0" fillId="0" borderId="44" xfId="0" applyNumberFormat="1" applyBorder="1" applyAlignment="1">
      <alignment horizontal="center" vertical="center"/>
    </xf>
    <xf numFmtId="2" fontId="0" fillId="0" borderId="38" xfId="0" applyNumberForma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2" fontId="0" fillId="0" borderId="5" xfId="0" applyNumberFormat="1" applyBorder="1" applyAlignment="1">
      <alignment horizontal="center" vertical="center"/>
    </xf>
    <xf numFmtId="2" fontId="0" fillId="0" borderId="43" xfId="0" applyNumberFormat="1" applyBorder="1" applyAlignment="1">
      <alignment horizontal="center" vertical="center"/>
    </xf>
    <xf numFmtId="2" fontId="0" fillId="0" borderId="20" xfId="0" applyNumberFormat="1" applyBorder="1" applyAlignment="1">
      <alignment horizontal="center" vertical="center"/>
    </xf>
    <xf numFmtId="2" fontId="0" fillId="0" borderId="41" xfId="0" applyNumberFormat="1" applyBorder="1" applyAlignment="1">
      <alignment horizontal="center" vertical="center"/>
    </xf>
    <xf numFmtId="0" fontId="5" fillId="9" borderId="40" xfId="0" applyFont="1" applyFill="1" applyBorder="1" applyAlignment="1">
      <alignment horizontal="center" vertical="center" wrapText="1"/>
    </xf>
    <xf numFmtId="1" fontId="0" fillId="0" borderId="45" xfId="0" applyNumberFormat="1" applyFont="1" applyFill="1" applyBorder="1" applyAlignment="1">
      <alignment horizontal="center" vertical="center"/>
    </xf>
    <xf numFmtId="0" fontId="5" fillId="9" borderId="2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9" borderId="35" xfId="0" applyFont="1" applyFill="1" applyBorder="1" applyAlignment="1">
      <alignment horizontal="center" vertical="center" wrapText="1"/>
    </xf>
    <xf numFmtId="1" fontId="0" fillId="0" borderId="7" xfId="0" applyNumberFormat="1" applyBorder="1" applyAlignment="1">
      <alignment horizontal="center" vertical="center"/>
    </xf>
    <xf numFmtId="1" fontId="0" fillId="0" borderId="5" xfId="0" applyNumberFormat="1" applyBorder="1" applyAlignment="1">
      <alignment horizontal="center" vertical="center"/>
    </xf>
    <xf numFmtId="1" fontId="0" fillId="0" borderId="43" xfId="0" applyNumberFormat="1" applyBorder="1" applyAlignment="1">
      <alignment horizontal="center" vertical="center"/>
    </xf>
    <xf numFmtId="0" fontId="5" fillId="3" borderId="37"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1" fillId="10" borderId="26"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24" xfId="0" applyFont="1" applyFill="1" applyBorder="1" applyAlignment="1">
      <alignment horizontal="center" vertical="center"/>
    </xf>
    <xf numFmtId="0" fontId="5" fillId="10" borderId="21"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10" borderId="27" xfId="0" applyFont="1" applyFill="1" applyBorder="1" applyAlignment="1">
      <alignment horizontal="center" vertical="center" wrapText="1"/>
    </xf>
    <xf numFmtId="1" fontId="4" fillId="0" borderId="5" xfId="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0" fontId="1" fillId="13" borderId="32" xfId="0" applyFont="1" applyFill="1" applyBorder="1" applyAlignment="1">
      <alignment horizontal="center" vertical="center" wrapText="1"/>
    </xf>
    <xf numFmtId="0" fontId="0" fillId="11" borderId="4" xfId="0" applyFont="1" applyFill="1" applyBorder="1" applyAlignment="1">
      <alignment horizontal="center" vertical="center"/>
    </xf>
    <xf numFmtId="0" fontId="0" fillId="14" borderId="9" xfId="0" applyFont="1" applyFill="1" applyBorder="1" applyAlignment="1">
      <alignment horizontal="center" vertical="center"/>
    </xf>
    <xf numFmtId="0" fontId="0" fillId="12" borderId="14" xfId="0" applyFont="1" applyFill="1" applyBorder="1" applyAlignment="1">
      <alignment horizontal="center" vertical="center"/>
    </xf>
    <xf numFmtId="1" fontId="4" fillId="0" borderId="20" xfId="0" applyNumberFormat="1" applyFont="1" applyBorder="1" applyAlignment="1" applyProtection="1">
      <alignment horizontal="center" vertical="center"/>
    </xf>
    <xf numFmtId="1" fontId="4" fillId="0" borderId="11" xfId="0" applyNumberFormat="1" applyFont="1" applyBorder="1" applyAlignment="1" applyProtection="1">
      <alignment horizontal="center" vertical="center"/>
    </xf>
    <xf numFmtId="1" fontId="4" fillId="0" borderId="13" xfId="0" applyNumberFormat="1" applyFont="1" applyBorder="1" applyAlignment="1" applyProtection="1">
      <alignment horizontal="center" vertical="center"/>
    </xf>
    <xf numFmtId="0" fontId="12" fillId="0" borderId="2" xfId="0" applyFont="1" applyBorder="1" applyAlignment="1">
      <alignment horizontal="center" vertical="center" wrapText="1"/>
    </xf>
    <xf numFmtId="1" fontId="4" fillId="15" borderId="20" xfId="1" applyNumberFormat="1" applyFont="1" applyFill="1" applyBorder="1" applyAlignment="1" applyProtection="1">
      <alignment horizontal="center" vertical="center"/>
    </xf>
    <xf numFmtId="1" fontId="4" fillId="15" borderId="11" xfId="1" applyNumberFormat="1" applyFont="1" applyFill="1" applyBorder="1" applyAlignment="1" applyProtection="1">
      <alignment horizontal="center" vertical="center"/>
    </xf>
    <xf numFmtId="1" fontId="4" fillId="16" borderId="11" xfId="1" applyNumberFormat="1" applyFont="1" applyFill="1" applyBorder="1" applyAlignment="1" applyProtection="1">
      <alignment horizontal="center" vertical="center"/>
    </xf>
    <xf numFmtId="1" fontId="4" fillId="16" borderId="13" xfId="1" applyNumberFormat="1" applyFont="1" applyFill="1" applyBorder="1" applyAlignment="1" applyProtection="1">
      <alignment horizontal="center" vertical="center"/>
    </xf>
    <xf numFmtId="1" fontId="4" fillId="16" borderId="20" xfId="1" applyNumberFormat="1" applyFont="1" applyFill="1" applyBorder="1" applyAlignment="1" applyProtection="1">
      <alignment horizontal="center" vertical="center"/>
    </xf>
    <xf numFmtId="0" fontId="0" fillId="0" borderId="1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1" xfId="0" applyFill="1" applyBorder="1" applyAlignment="1">
      <alignment horizontal="center" vertical="center" wrapText="1"/>
    </xf>
    <xf numFmtId="1" fontId="4" fillId="0" borderId="22" xfId="0" applyNumberFormat="1" applyFont="1" applyBorder="1" applyAlignment="1" applyProtection="1">
      <alignment horizontal="center" vertical="center"/>
    </xf>
    <xf numFmtId="1" fontId="4" fillId="0" borderId="16" xfId="0" applyNumberFormat="1" applyFont="1" applyBorder="1" applyAlignment="1" applyProtection="1">
      <alignment horizontal="center" vertical="center"/>
    </xf>
    <xf numFmtId="1" fontId="4" fillId="0" borderId="18" xfId="0" applyNumberFormat="1" applyFont="1" applyBorder="1" applyAlignment="1" applyProtection="1">
      <alignment horizontal="center" vertical="center"/>
    </xf>
    <xf numFmtId="1" fontId="15" fillId="0" borderId="46" xfId="0" applyNumberFormat="1" applyFont="1" applyBorder="1" applyAlignment="1" applyProtection="1">
      <alignment horizontal="center" vertical="center"/>
    </xf>
    <xf numFmtId="1" fontId="15" fillId="0" borderId="47" xfId="0" applyNumberFormat="1" applyFont="1" applyBorder="1" applyAlignment="1" applyProtection="1">
      <alignment horizontal="center" vertical="center"/>
    </xf>
    <xf numFmtId="1" fontId="16" fillId="0" borderId="47" xfId="0" applyNumberFormat="1" applyFont="1" applyBorder="1" applyAlignment="1" applyProtection="1">
      <alignment horizontal="center" vertical="center"/>
    </xf>
    <xf numFmtId="1" fontId="15" fillId="0" borderId="48" xfId="0" applyNumberFormat="1" applyFont="1" applyBorder="1" applyAlignment="1" applyProtection="1">
      <alignment horizontal="center" vertical="center"/>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8" fillId="0" borderId="50" xfId="0" applyFont="1" applyBorder="1" applyAlignment="1">
      <alignment horizontal="center" vertical="center" wrapText="1"/>
    </xf>
    <xf numFmtId="0" fontId="1" fillId="6" borderId="53" xfId="0" applyFont="1" applyFill="1" applyBorder="1" applyAlignment="1">
      <alignment horizontal="center" vertical="center" wrapText="1"/>
    </xf>
    <xf numFmtId="1" fontId="4" fillId="0" borderId="56" xfId="0" applyNumberFormat="1" applyFont="1" applyBorder="1" applyAlignment="1" applyProtection="1">
      <alignment horizontal="center" vertical="center"/>
    </xf>
    <xf numFmtId="1" fontId="4" fillId="0" borderId="12" xfId="0" applyNumberFormat="1" applyFont="1" applyBorder="1" applyAlignment="1" applyProtection="1">
      <alignment horizontal="center" vertical="center"/>
    </xf>
    <xf numFmtId="1" fontId="4" fillId="0" borderId="57" xfId="0" applyNumberFormat="1" applyFont="1" applyBorder="1" applyAlignment="1" applyProtection="1">
      <alignment horizontal="center" vertical="center"/>
    </xf>
    <xf numFmtId="1" fontId="0" fillId="0" borderId="20" xfId="0" applyNumberFormat="1" applyFill="1" applyBorder="1" applyAlignment="1">
      <alignment horizontal="center" vertical="center"/>
    </xf>
    <xf numFmtId="0" fontId="0" fillId="0" borderId="38" xfId="0" applyFill="1" applyBorder="1" applyAlignment="1">
      <alignment horizontal="center" vertical="center"/>
    </xf>
    <xf numFmtId="0" fontId="28" fillId="0" borderId="49" xfId="0" applyFont="1" applyBorder="1" applyAlignment="1">
      <alignment horizontal="center" vertical="center" wrapText="1"/>
    </xf>
    <xf numFmtId="0" fontId="29" fillId="0" borderId="49"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9" fillId="0" borderId="59" xfId="0" applyFont="1" applyFill="1" applyBorder="1" applyAlignment="1">
      <alignment horizontal="center" vertical="center" wrapText="1"/>
    </xf>
    <xf numFmtId="0" fontId="23" fillId="0" borderId="59" xfId="0" applyFont="1" applyBorder="1" applyAlignment="1">
      <alignment horizontal="center" vertical="center" wrapText="1"/>
    </xf>
    <xf numFmtId="0" fontId="21"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9" fillId="0" borderId="61" xfId="0" applyFont="1" applyFill="1" applyBorder="1" applyAlignment="1">
      <alignment horizontal="center" vertical="center" wrapText="1"/>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0" fillId="0" borderId="2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7" xfId="0" applyFill="1" applyBorder="1" applyAlignment="1">
      <alignment horizontal="center" vertical="center" wrapText="1"/>
    </xf>
    <xf numFmtId="0" fontId="14"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1"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9" fillId="0" borderId="45"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31" xfId="0" applyFont="1" applyBorder="1" applyAlignment="1">
      <alignment horizontal="center" vertical="center" wrapText="1"/>
    </xf>
    <xf numFmtId="0" fontId="18" fillId="0" borderId="62" xfId="0" applyFont="1" applyBorder="1" applyAlignment="1">
      <alignment horizontal="center" vertical="center"/>
    </xf>
    <xf numFmtId="0" fontId="18" fillId="0" borderId="66" xfId="0" applyFont="1" applyBorder="1" applyAlignment="1">
      <alignment horizontal="center" vertical="center" wrapText="1"/>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20" fillId="0" borderId="59"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xf numFmtId="0" fontId="30" fillId="0" borderId="2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0" fillId="0" borderId="11" xfId="0" applyFill="1" applyBorder="1" applyAlignment="1">
      <alignment horizontal="center" vertical="center" wrapText="1"/>
    </xf>
    <xf numFmtId="0" fontId="18" fillId="0" borderId="11" xfId="0" applyFont="1" applyFill="1" applyBorder="1" applyAlignment="1">
      <alignment horizontal="center" vertical="center" wrapText="1"/>
    </xf>
    <xf numFmtId="0" fontId="21" fillId="0" borderId="0" xfId="0" applyFont="1" applyFill="1" applyAlignment="1">
      <alignment horizontal="left" vertical="center" wrapText="1" indent="1"/>
    </xf>
    <xf numFmtId="0" fontId="18" fillId="0" borderId="67" xfId="0" applyFont="1" applyFill="1" applyBorder="1" applyAlignment="1">
      <alignment horizontal="center" vertical="center" wrapText="1"/>
    </xf>
    <xf numFmtId="0" fontId="0" fillId="0" borderId="11" xfId="0" applyFill="1" applyBorder="1" applyAlignment="1">
      <alignment wrapText="1"/>
    </xf>
    <xf numFmtId="0" fontId="8"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3" fillId="7" borderId="32" xfId="0" applyFont="1" applyFill="1" applyBorder="1" applyAlignment="1">
      <alignment horizontal="center" vertical="center" textRotation="90" wrapText="1"/>
    </xf>
    <xf numFmtId="0" fontId="3" fillId="7" borderId="33" xfId="0" applyFont="1" applyFill="1" applyBorder="1" applyAlignment="1">
      <alignment horizontal="center" vertical="center" textRotation="90" wrapText="1"/>
    </xf>
    <xf numFmtId="0" fontId="3" fillId="7" borderId="34" xfId="0" applyFont="1" applyFill="1" applyBorder="1" applyAlignment="1">
      <alignment horizontal="center" vertical="center" textRotation="90" wrapText="1"/>
    </xf>
  </cellXfs>
  <cellStyles count="3">
    <cellStyle name="Normal" xfId="0" builtinId="0"/>
    <cellStyle name="Normal 2 2" xfId="2" xr:uid="{00000000-0005-0000-0000-000001000000}"/>
    <cellStyle name="Normal 3" xfId="1" xr:uid="{00000000-0005-0000-0000-000002000000}"/>
  </cellStyles>
  <dxfs count="36">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s>
  <tableStyles count="0" defaultTableStyle="TableStyleMedium2" defaultPivotStyle="PivotStyleLight16"/>
  <colors>
    <mruColors>
      <color rgb="FFD1B2E8"/>
      <color rgb="FFCC0000"/>
      <color rgb="FFB93A25"/>
      <color rgb="FFEE8036"/>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RIS%20MAHECHA\MIPG%202020\SECTORIAL\CONSOLIDADO%20SECTORIAL\Compilado%20Seguimiento%20SME%20-%201er%20semestre%202020%20-%20Sector%20GGI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ntitativo"/>
      <sheetName val="Estado"/>
      <sheetName val="Logros"/>
      <sheetName val="Obstaculos"/>
      <sheetName val="Retos"/>
      <sheetName val="Consolidado"/>
    </sheetNames>
    <sheetDataSet>
      <sheetData sheetId="0"/>
      <sheetData sheetId="1"/>
      <sheetData sheetId="2"/>
      <sheetData sheetId="3">
        <row r="15">
          <cell r="O15" t="str">
            <v>Retrasos en algunos procesos operativos en los cuales se requiere la presencialidad en temas documentales. Falta de herramientas tecnológicas mas robustas que permitan soportar los procesos documentales de la entidad.</v>
          </cell>
          <cell r="P15" t="str">
            <v>Dificultad para que la población en condiciones especiales tengan atención preferente y cuenten con información de fácil acceso para su consulta.</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gov.c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AL39"/>
  <sheetViews>
    <sheetView showGridLines="0" tabSelected="1" topLeftCell="A4" zoomScaleNormal="100" workbookViewId="0">
      <selection activeCell="E10" sqref="E10"/>
    </sheetView>
  </sheetViews>
  <sheetFormatPr baseColWidth="10" defaultRowHeight="15" x14ac:dyDescent="0.25"/>
  <cols>
    <col min="1" max="1" width="2.5703125" style="4" customWidth="1"/>
    <col min="2" max="2" width="11.140625" style="4" customWidth="1"/>
    <col min="3" max="7" width="14.7109375" style="4" customWidth="1"/>
    <col min="8" max="8" width="15.5703125" style="4" customWidth="1"/>
    <col min="9" max="13" width="14.7109375" style="4" customWidth="1"/>
    <col min="14" max="14" width="17.42578125" style="4" customWidth="1"/>
    <col min="15" max="23" width="14.7109375" style="4" customWidth="1"/>
    <col min="24" max="24" width="16" style="4" customWidth="1"/>
    <col min="25" max="27" width="14.7109375" style="4" customWidth="1"/>
    <col min="28" max="28" width="15.140625" style="4" customWidth="1"/>
    <col min="29" max="39" width="14.7109375" style="4" customWidth="1"/>
    <col min="40" max="16384" width="11.42578125" style="4"/>
  </cols>
  <sheetData>
    <row r="1" spans="2:38" ht="28.5" x14ac:dyDescent="0.25">
      <c r="B1" s="238" t="s">
        <v>68</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row>
    <row r="2" spans="2:38" ht="23.25" x14ac:dyDescent="0.25">
      <c r="B2" s="2"/>
      <c r="C2" s="239" t="s">
        <v>80</v>
      </c>
      <c r="D2" s="239"/>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88"/>
      <c r="AK2" s="88"/>
      <c r="AL2" s="2"/>
    </row>
    <row r="3" spans="2:38" ht="11.25" customHeight="1" thickBot="1" x14ac:dyDescent="0.3">
      <c r="B3" s="1"/>
      <c r="C3" s="1"/>
      <c r="D3" s="1"/>
      <c r="E3" s="1"/>
      <c r="F3" s="1"/>
      <c r="G3" s="1"/>
      <c r="H3" s="1"/>
      <c r="AI3" s="1"/>
      <c r="AJ3" s="1"/>
      <c r="AK3" s="1"/>
      <c r="AL3" s="1"/>
    </row>
    <row r="4" spans="2:38" s="12" customFormat="1" ht="39" thickBot="1" x14ac:dyDescent="0.3">
      <c r="C4" s="13" t="s">
        <v>0</v>
      </c>
      <c r="D4" s="100" t="s">
        <v>43</v>
      </c>
      <c r="E4" s="13" t="s">
        <v>8</v>
      </c>
      <c r="F4" s="96" t="s">
        <v>44</v>
      </c>
      <c r="G4" s="13" t="s">
        <v>9</v>
      </c>
      <c r="H4" s="96" t="s">
        <v>45</v>
      </c>
      <c r="I4" s="13" t="s">
        <v>10</v>
      </c>
      <c r="J4" s="96" t="s">
        <v>47</v>
      </c>
      <c r="K4" s="13" t="s">
        <v>11</v>
      </c>
      <c r="L4" s="96" t="s">
        <v>49</v>
      </c>
      <c r="M4" s="13" t="s">
        <v>12</v>
      </c>
      <c r="N4" s="96" t="s">
        <v>51</v>
      </c>
      <c r="O4" s="13" t="s">
        <v>13</v>
      </c>
      <c r="P4" s="96" t="s">
        <v>53</v>
      </c>
      <c r="Q4" s="13" t="s">
        <v>14</v>
      </c>
      <c r="R4" s="92" t="s">
        <v>55</v>
      </c>
    </row>
    <row r="5" spans="2:38" x14ac:dyDescent="0.25">
      <c r="B5" s="5" t="s">
        <v>1</v>
      </c>
      <c r="C5" s="23">
        <v>71.349999999999994</v>
      </c>
      <c r="D5" s="101">
        <v>77.2</v>
      </c>
      <c r="E5" s="97">
        <v>10.78</v>
      </c>
      <c r="F5" s="71">
        <v>75.8</v>
      </c>
      <c r="G5" s="97">
        <v>6.77</v>
      </c>
      <c r="H5" s="71">
        <v>72.400000000000006</v>
      </c>
      <c r="I5" s="97">
        <v>30.65</v>
      </c>
      <c r="J5" s="71">
        <v>79.5</v>
      </c>
      <c r="K5" s="97">
        <v>5.49</v>
      </c>
      <c r="L5" s="71">
        <v>76.7</v>
      </c>
      <c r="M5" s="97">
        <v>9.41</v>
      </c>
      <c r="N5" s="71">
        <v>78.5</v>
      </c>
      <c r="O5" s="97">
        <v>2.4700000000000002</v>
      </c>
      <c r="P5" s="71">
        <v>70.099999999999994</v>
      </c>
      <c r="Q5" s="93">
        <v>5.78</v>
      </c>
      <c r="R5" s="28">
        <v>74.8</v>
      </c>
    </row>
    <row r="6" spans="2:38" x14ac:dyDescent="0.25">
      <c r="B6" s="6" t="s">
        <v>2</v>
      </c>
      <c r="C6" s="23">
        <v>86.499999999999986</v>
      </c>
      <c r="D6" s="102">
        <v>78.599999999999994</v>
      </c>
      <c r="E6" s="98">
        <v>10.17</v>
      </c>
      <c r="F6" s="72">
        <v>78.5</v>
      </c>
      <c r="G6" s="98">
        <v>5.8</v>
      </c>
      <c r="H6" s="72">
        <v>77.2</v>
      </c>
      <c r="I6" s="98">
        <v>45.36</v>
      </c>
      <c r="J6" s="72">
        <v>78.5</v>
      </c>
      <c r="K6" s="98">
        <v>5.88</v>
      </c>
      <c r="L6" s="72">
        <v>68</v>
      </c>
      <c r="M6" s="98">
        <v>10.27</v>
      </c>
      <c r="N6" s="72">
        <v>74.400000000000006</v>
      </c>
      <c r="O6" s="98">
        <v>3.14</v>
      </c>
      <c r="P6" s="72">
        <v>70.099999999999994</v>
      </c>
      <c r="Q6" s="94">
        <v>5.88</v>
      </c>
      <c r="R6" s="29">
        <v>79.3</v>
      </c>
    </row>
    <row r="7" spans="2:38" x14ac:dyDescent="0.25">
      <c r="B7" s="6" t="s">
        <v>3</v>
      </c>
      <c r="C7" s="23">
        <v>50.82</v>
      </c>
      <c r="D7" s="102">
        <v>75.7</v>
      </c>
      <c r="E7" s="98">
        <v>8.2899999999999991</v>
      </c>
      <c r="F7" s="72">
        <v>78.599999999999994</v>
      </c>
      <c r="G7" s="98">
        <v>7.37</v>
      </c>
      <c r="H7" s="72">
        <v>71.7</v>
      </c>
      <c r="I7" s="98">
        <v>16.72</v>
      </c>
      <c r="J7" s="72">
        <v>78.8</v>
      </c>
      <c r="K7" s="98">
        <v>4.3099999999999996</v>
      </c>
      <c r="L7" s="72">
        <v>74</v>
      </c>
      <c r="M7" s="98">
        <v>9.36</v>
      </c>
      <c r="N7" s="72">
        <v>82.1</v>
      </c>
      <c r="O7" s="98">
        <v>0.53</v>
      </c>
      <c r="P7" s="72">
        <v>76.599999999999994</v>
      </c>
      <c r="Q7" s="94">
        <v>4.2300000000000004</v>
      </c>
      <c r="R7" s="29">
        <v>71</v>
      </c>
    </row>
    <row r="8" spans="2:38" x14ac:dyDescent="0.25">
      <c r="B8" s="6" t="s">
        <v>4</v>
      </c>
      <c r="C8" s="23">
        <v>90.38</v>
      </c>
      <c r="D8" s="102">
        <v>75.400000000000006</v>
      </c>
      <c r="E8" s="98">
        <v>11.54</v>
      </c>
      <c r="F8" s="72">
        <v>73.099999999999994</v>
      </c>
      <c r="G8" s="98">
        <v>8.73</v>
      </c>
      <c r="H8" s="72">
        <v>84.5</v>
      </c>
      <c r="I8" s="98">
        <v>43.51</v>
      </c>
      <c r="J8" s="72">
        <v>79.8</v>
      </c>
      <c r="K8" s="98">
        <v>5.88</v>
      </c>
      <c r="L8" s="72">
        <v>74.5</v>
      </c>
      <c r="M8" s="98">
        <v>11.23</v>
      </c>
      <c r="N8" s="72">
        <v>82.6</v>
      </c>
      <c r="O8" s="98">
        <v>4</v>
      </c>
      <c r="P8" s="72">
        <v>62.9</v>
      </c>
      <c r="Q8" s="94">
        <v>5.49</v>
      </c>
      <c r="R8" s="29">
        <v>72.8</v>
      </c>
    </row>
    <row r="9" spans="2:38" x14ac:dyDescent="0.25">
      <c r="B9" s="6" t="s">
        <v>5</v>
      </c>
      <c r="C9" s="23">
        <v>86.20063647100001</v>
      </c>
      <c r="D9" s="102">
        <v>95.4</v>
      </c>
      <c r="E9" s="98">
        <v>9.7517600000000009</v>
      </c>
      <c r="F9" s="72">
        <v>94.8</v>
      </c>
      <c r="G9" s="98">
        <v>8.3572000000000006</v>
      </c>
      <c r="H9" s="72">
        <v>96.3</v>
      </c>
      <c r="I9" s="98">
        <v>43.691676471000001</v>
      </c>
      <c r="J9" s="72">
        <v>93.1</v>
      </c>
      <c r="K9" s="98">
        <v>5.41</v>
      </c>
      <c r="L9" s="72">
        <v>88.3</v>
      </c>
      <c r="M9" s="98">
        <v>8.67</v>
      </c>
      <c r="N9" s="72">
        <v>89.6</v>
      </c>
      <c r="O9" s="98">
        <v>4.84</v>
      </c>
      <c r="P9" s="72">
        <v>96.4</v>
      </c>
      <c r="Q9" s="94">
        <v>5.48</v>
      </c>
      <c r="R9" s="29">
        <v>95.1</v>
      </c>
    </row>
    <row r="10" spans="2:38" x14ac:dyDescent="0.25">
      <c r="B10" s="6" t="s">
        <v>6</v>
      </c>
      <c r="C10" s="23">
        <v>73.900000000000006</v>
      </c>
      <c r="D10" s="102">
        <v>78.099999999999994</v>
      </c>
      <c r="E10" s="98">
        <v>8.9</v>
      </c>
      <c r="F10" s="72">
        <v>73</v>
      </c>
      <c r="G10" s="98">
        <v>7.8</v>
      </c>
      <c r="H10" s="72">
        <v>82.6</v>
      </c>
      <c r="I10" s="98">
        <v>37.4</v>
      </c>
      <c r="J10" s="72">
        <v>82.3</v>
      </c>
      <c r="K10" s="98">
        <v>5</v>
      </c>
      <c r="L10" s="72">
        <v>79.8</v>
      </c>
      <c r="M10" s="98">
        <v>10.1</v>
      </c>
      <c r="N10" s="72">
        <v>78.400000000000006</v>
      </c>
      <c r="O10" s="98">
        <v>4.5999999999999996</v>
      </c>
      <c r="P10" s="72">
        <v>72</v>
      </c>
      <c r="Q10" s="94">
        <v>4.2</v>
      </c>
      <c r="R10" s="29">
        <v>77.400000000000006</v>
      </c>
    </row>
    <row r="11" spans="2:38" ht="15.75" thickBot="1" x14ac:dyDescent="0.3">
      <c r="B11" s="7" t="s">
        <v>7</v>
      </c>
      <c r="C11" s="24">
        <v>69.94</v>
      </c>
      <c r="D11" s="103">
        <v>71.8</v>
      </c>
      <c r="E11" s="99">
        <v>10.029999999999999</v>
      </c>
      <c r="F11" s="73">
        <v>74.099999999999994</v>
      </c>
      <c r="G11" s="99">
        <v>8.27</v>
      </c>
      <c r="H11" s="73">
        <v>71.3</v>
      </c>
      <c r="I11" s="99">
        <v>28.35</v>
      </c>
      <c r="J11" s="73">
        <v>71.900000000000006</v>
      </c>
      <c r="K11" s="99">
        <v>5.3</v>
      </c>
      <c r="L11" s="73">
        <v>64.400000000000006</v>
      </c>
      <c r="M11" s="99">
        <v>10.02</v>
      </c>
      <c r="N11" s="73">
        <v>72.7</v>
      </c>
      <c r="O11" s="99">
        <v>2.12</v>
      </c>
      <c r="P11" s="73">
        <v>67.599999999999994</v>
      </c>
      <c r="Q11" s="95">
        <v>5.85</v>
      </c>
      <c r="R11" s="30">
        <v>72.599999999999994</v>
      </c>
    </row>
    <row r="12" spans="2:38" ht="15.75" thickBot="1" x14ac:dyDescent="0.3"/>
    <row r="13" spans="2:38" s="12" customFormat="1" ht="39" thickBot="1" x14ac:dyDescent="0.3">
      <c r="C13" s="13" t="s">
        <v>0</v>
      </c>
      <c r="D13" s="92" t="s">
        <v>43</v>
      </c>
      <c r="E13" s="13" t="s">
        <v>39</v>
      </c>
      <c r="F13" s="96" t="s">
        <v>67</v>
      </c>
      <c r="G13" s="13" t="s">
        <v>15</v>
      </c>
      <c r="H13" s="96" t="s">
        <v>46</v>
      </c>
      <c r="I13" s="13" t="s">
        <v>16</v>
      </c>
      <c r="J13" s="96" t="s">
        <v>48</v>
      </c>
      <c r="K13" s="13" t="s">
        <v>17</v>
      </c>
      <c r="L13" s="96" t="s">
        <v>50</v>
      </c>
      <c r="M13" s="13" t="s">
        <v>18</v>
      </c>
      <c r="N13" s="96" t="s">
        <v>52</v>
      </c>
      <c r="O13" s="13" t="s">
        <v>19</v>
      </c>
      <c r="P13" s="96" t="s">
        <v>54</v>
      </c>
      <c r="Q13" s="13" t="s">
        <v>20</v>
      </c>
      <c r="R13" s="96" t="s">
        <v>56</v>
      </c>
      <c r="S13" s="13" t="s">
        <v>21</v>
      </c>
      <c r="T13" s="92" t="s">
        <v>57</v>
      </c>
      <c r="U13" s="13" t="s">
        <v>22</v>
      </c>
      <c r="V13" s="92" t="s">
        <v>58</v>
      </c>
      <c r="W13" s="13" t="s">
        <v>23</v>
      </c>
      <c r="X13" s="92" t="s">
        <v>59</v>
      </c>
      <c r="Y13" s="13" t="s">
        <v>24</v>
      </c>
      <c r="Z13" s="92" t="s">
        <v>60</v>
      </c>
      <c r="AA13" s="13" t="s">
        <v>25</v>
      </c>
      <c r="AB13" s="92" t="s">
        <v>61</v>
      </c>
      <c r="AC13" s="13" t="s">
        <v>26</v>
      </c>
      <c r="AD13" s="92" t="s">
        <v>62</v>
      </c>
      <c r="AE13" s="13" t="s">
        <v>27</v>
      </c>
      <c r="AF13" s="92" t="s">
        <v>63</v>
      </c>
      <c r="AG13" s="13" t="s">
        <v>28</v>
      </c>
      <c r="AH13" s="92" t="s">
        <v>64</v>
      </c>
      <c r="AI13" s="13" t="s">
        <v>29</v>
      </c>
      <c r="AJ13" s="92" t="s">
        <v>65</v>
      </c>
      <c r="AK13" s="13" t="s">
        <v>30</v>
      </c>
      <c r="AL13" s="92" t="s">
        <v>66</v>
      </c>
    </row>
    <row r="14" spans="2:38" x14ac:dyDescent="0.25">
      <c r="B14" s="16" t="s">
        <v>1</v>
      </c>
      <c r="C14" s="17">
        <v>71.349999999999994</v>
      </c>
      <c r="D14" s="104">
        <v>77.2</v>
      </c>
      <c r="E14" s="107">
        <v>4.9000000000000004</v>
      </c>
      <c r="F14" s="108">
        <v>78.599999999999994</v>
      </c>
      <c r="G14" s="107">
        <v>5.88</v>
      </c>
      <c r="H14" s="108">
        <v>70.7</v>
      </c>
      <c r="I14" s="111">
        <v>4.12</v>
      </c>
      <c r="J14" s="112">
        <v>72.5</v>
      </c>
      <c r="K14" s="107">
        <v>5.3</v>
      </c>
      <c r="L14" s="108">
        <v>62.9</v>
      </c>
      <c r="M14" s="107">
        <v>0</v>
      </c>
      <c r="N14" s="108">
        <v>70.599999999999994</v>
      </c>
      <c r="O14" s="117">
        <v>3.84</v>
      </c>
      <c r="P14" s="118">
        <v>80.2</v>
      </c>
      <c r="Q14" s="117">
        <v>5</v>
      </c>
      <c r="R14" s="118">
        <v>78.400000000000006</v>
      </c>
      <c r="S14" s="107">
        <v>5.45</v>
      </c>
      <c r="T14" s="122">
        <v>74.7</v>
      </c>
      <c r="U14" s="107">
        <v>4.09</v>
      </c>
      <c r="V14" s="122">
        <v>78.7</v>
      </c>
      <c r="W14" s="107">
        <v>4.29</v>
      </c>
      <c r="X14" s="122">
        <v>76.599999999999994</v>
      </c>
      <c r="Y14" s="107">
        <v>5.32</v>
      </c>
      <c r="Z14" s="122">
        <v>83.8</v>
      </c>
      <c r="AA14" s="111">
        <v>5.49</v>
      </c>
      <c r="AB14" s="125">
        <v>76.7</v>
      </c>
      <c r="AC14" s="107">
        <v>4.76</v>
      </c>
      <c r="AD14" s="122">
        <v>73.8</v>
      </c>
      <c r="AE14" s="107">
        <v>4.6500000000000004</v>
      </c>
      <c r="AF14" s="122">
        <v>78.7</v>
      </c>
      <c r="AG14" s="107">
        <v>2.4700000000000002</v>
      </c>
      <c r="AH14" s="122">
        <v>70.099999999999994</v>
      </c>
      <c r="AI14" s="132">
        <v>5.78</v>
      </c>
      <c r="AJ14" s="133">
        <v>74.8</v>
      </c>
      <c r="AK14" s="128">
        <v>0</v>
      </c>
      <c r="AL14" s="8">
        <v>0</v>
      </c>
    </row>
    <row r="15" spans="2:38" x14ac:dyDescent="0.25">
      <c r="B15" s="14" t="s">
        <v>2</v>
      </c>
      <c r="C15" s="189">
        <v>86.5</v>
      </c>
      <c r="D15" s="105">
        <v>78.599999999999994</v>
      </c>
      <c r="E15" s="109">
        <v>4.87</v>
      </c>
      <c r="F15" s="10">
        <v>77.8</v>
      </c>
      <c r="G15" s="109">
        <v>5.3</v>
      </c>
      <c r="H15" s="10">
        <v>77.8</v>
      </c>
      <c r="I15" s="109">
        <v>5.8</v>
      </c>
      <c r="J15" s="10">
        <v>76.900000000000006</v>
      </c>
      <c r="K15" s="109">
        <v>5.88</v>
      </c>
      <c r="L15" s="10">
        <v>72.400000000000006</v>
      </c>
      <c r="M15" s="109">
        <v>4.2</v>
      </c>
      <c r="N15" s="10">
        <v>71.5</v>
      </c>
      <c r="O15" s="119">
        <v>5.65</v>
      </c>
      <c r="P15" s="120">
        <v>89.3</v>
      </c>
      <c r="Q15" s="119">
        <v>5.34</v>
      </c>
      <c r="R15" s="120">
        <v>85.6</v>
      </c>
      <c r="S15" s="109">
        <v>5.74</v>
      </c>
      <c r="T15" s="123">
        <v>67.8</v>
      </c>
      <c r="U15" s="109">
        <v>5.0999999999999996</v>
      </c>
      <c r="V15" s="123">
        <v>67.7</v>
      </c>
      <c r="W15" s="109">
        <v>5.65</v>
      </c>
      <c r="X15" s="123">
        <v>81.3</v>
      </c>
      <c r="Y15" s="109">
        <v>4.05</v>
      </c>
      <c r="Z15" s="123">
        <v>68.900000000000006</v>
      </c>
      <c r="AA15" s="109">
        <v>5.88</v>
      </c>
      <c r="AB15" s="123">
        <v>68</v>
      </c>
      <c r="AC15" s="109">
        <v>5.42</v>
      </c>
      <c r="AD15" s="123">
        <v>76.400000000000006</v>
      </c>
      <c r="AE15" s="109">
        <v>4.8499999999999996</v>
      </c>
      <c r="AF15" s="123">
        <v>77.3</v>
      </c>
      <c r="AG15" s="109">
        <v>3.14</v>
      </c>
      <c r="AH15" s="123">
        <v>70.099999999999994</v>
      </c>
      <c r="AI15" s="134">
        <v>5.88</v>
      </c>
      <c r="AJ15" s="135">
        <v>79.3</v>
      </c>
      <c r="AK15" s="129">
        <v>3.73</v>
      </c>
      <c r="AL15" s="9">
        <v>63.5</v>
      </c>
    </row>
    <row r="16" spans="2:38" x14ac:dyDescent="0.25">
      <c r="B16" s="14" t="s">
        <v>3</v>
      </c>
      <c r="C16" s="18">
        <v>50.82</v>
      </c>
      <c r="D16" s="105">
        <v>75.7</v>
      </c>
      <c r="E16" s="109">
        <v>3.59</v>
      </c>
      <c r="F16" s="10">
        <v>82.2</v>
      </c>
      <c r="G16" s="109">
        <v>4.71</v>
      </c>
      <c r="H16" s="10">
        <v>71.8</v>
      </c>
      <c r="I16" s="113">
        <v>4.45</v>
      </c>
      <c r="J16" s="114">
        <v>71.3</v>
      </c>
      <c r="K16" s="109">
        <v>5.85</v>
      </c>
      <c r="L16" s="10">
        <v>73.5</v>
      </c>
      <c r="M16" s="113">
        <v>0</v>
      </c>
      <c r="N16" s="10">
        <v>81.099999999999994</v>
      </c>
      <c r="O16" s="119">
        <v>3.34</v>
      </c>
      <c r="P16" s="120">
        <v>76.3</v>
      </c>
      <c r="Q16" s="189">
        <v>0</v>
      </c>
      <c r="R16" s="120">
        <v>74.900000000000006</v>
      </c>
      <c r="S16" s="109">
        <v>4.55</v>
      </c>
      <c r="T16" s="123">
        <v>58.8</v>
      </c>
      <c r="U16" s="109">
        <v>2.66</v>
      </c>
      <c r="V16" s="123">
        <v>90.3</v>
      </c>
      <c r="W16" s="109">
        <v>2.4900000000000002</v>
      </c>
      <c r="X16" s="123">
        <v>73.7</v>
      </c>
      <c r="Y16" s="109">
        <v>0.76</v>
      </c>
      <c r="Z16" s="123">
        <v>85.2</v>
      </c>
      <c r="AA16" s="113">
        <v>4.3099999999999996</v>
      </c>
      <c r="AB16" s="126">
        <v>74</v>
      </c>
      <c r="AC16" s="109">
        <v>4.17</v>
      </c>
      <c r="AD16" s="123">
        <v>70.7</v>
      </c>
      <c r="AE16" s="109">
        <v>5.18</v>
      </c>
      <c r="AF16" s="123">
        <v>80.2</v>
      </c>
      <c r="AG16" s="109">
        <v>0.53</v>
      </c>
      <c r="AH16" s="123">
        <v>76.599999999999994</v>
      </c>
      <c r="AI16" s="109">
        <v>4.2300000000000004</v>
      </c>
      <c r="AJ16" s="123">
        <v>71.400000000000006</v>
      </c>
      <c r="AK16" s="190">
        <v>0</v>
      </c>
      <c r="AL16" s="10">
        <v>64.8</v>
      </c>
    </row>
    <row r="17" spans="2:38" x14ac:dyDescent="0.25">
      <c r="B17" s="14" t="s">
        <v>4</v>
      </c>
      <c r="C17" s="18">
        <v>90</v>
      </c>
      <c r="D17" s="105">
        <v>75.400000000000006</v>
      </c>
      <c r="E17" s="109">
        <v>5.65</v>
      </c>
      <c r="F17" s="10">
        <v>74.900000000000006</v>
      </c>
      <c r="G17" s="109">
        <v>5.88</v>
      </c>
      <c r="H17" s="10">
        <v>69.8</v>
      </c>
      <c r="I17" s="113">
        <v>5.81</v>
      </c>
      <c r="J17" s="114">
        <v>84.4</v>
      </c>
      <c r="K17" s="109">
        <v>5.84</v>
      </c>
      <c r="L17" s="10">
        <v>61.4</v>
      </c>
      <c r="M17" s="109">
        <v>5.0999999999999996</v>
      </c>
      <c r="N17" s="10">
        <v>74.7</v>
      </c>
      <c r="O17" s="119">
        <v>5.7</v>
      </c>
      <c r="P17" s="120">
        <v>87.4</v>
      </c>
      <c r="Q17" s="119">
        <v>5.2</v>
      </c>
      <c r="R17" s="120">
        <v>72.7</v>
      </c>
      <c r="S17" s="109">
        <v>4.34</v>
      </c>
      <c r="T17" s="123">
        <v>65.599999999999994</v>
      </c>
      <c r="U17" s="109">
        <v>5.88</v>
      </c>
      <c r="V17" s="123">
        <v>79.7</v>
      </c>
      <c r="W17" s="109">
        <v>5.82</v>
      </c>
      <c r="X17" s="123">
        <v>72.599999999999994</v>
      </c>
      <c r="Y17" s="109">
        <v>5.05</v>
      </c>
      <c r="Z17" s="123">
        <v>69.8</v>
      </c>
      <c r="AA17" s="113">
        <v>5.88</v>
      </c>
      <c r="AB17" s="126">
        <v>74.5</v>
      </c>
      <c r="AC17" s="109">
        <v>5.52</v>
      </c>
      <c r="AD17" s="123">
        <v>82.2</v>
      </c>
      <c r="AE17" s="109">
        <v>5.71</v>
      </c>
      <c r="AF17" s="123">
        <v>81.3</v>
      </c>
      <c r="AG17" s="109">
        <v>4</v>
      </c>
      <c r="AH17" s="123">
        <v>62.9</v>
      </c>
      <c r="AI17" s="109">
        <v>5.49</v>
      </c>
      <c r="AJ17" s="123">
        <v>72.8</v>
      </c>
      <c r="AK17" s="130">
        <v>3.5</v>
      </c>
      <c r="AL17" s="10">
        <v>83.1</v>
      </c>
    </row>
    <row r="18" spans="2:38" x14ac:dyDescent="0.25">
      <c r="B18" s="14" t="s">
        <v>5</v>
      </c>
      <c r="C18" s="18">
        <v>86.20063647100001</v>
      </c>
      <c r="D18" s="105">
        <v>95.4</v>
      </c>
      <c r="E18" s="109">
        <v>5.44</v>
      </c>
      <c r="F18" s="10">
        <v>91.5</v>
      </c>
      <c r="G18" s="109">
        <v>4.3099999999999996</v>
      </c>
      <c r="H18" s="10">
        <v>92</v>
      </c>
      <c r="I18" s="113">
        <v>5.43</v>
      </c>
      <c r="J18" s="114">
        <v>96.3</v>
      </c>
      <c r="K18" s="109">
        <v>5.86</v>
      </c>
      <c r="L18" s="10">
        <v>80.3</v>
      </c>
      <c r="M18" s="109">
        <v>5.46</v>
      </c>
      <c r="N18" s="10">
        <v>91.3</v>
      </c>
      <c r="O18" s="119">
        <v>5.4411764710000003</v>
      </c>
      <c r="P18" s="120">
        <v>96.7</v>
      </c>
      <c r="Q18" s="119">
        <v>3.2705000000000002</v>
      </c>
      <c r="R18" s="120">
        <v>89</v>
      </c>
      <c r="S18" s="109">
        <v>5.86</v>
      </c>
      <c r="T18" s="123" t="s">
        <v>233</v>
      </c>
      <c r="U18" s="109">
        <v>4.8899999999999997</v>
      </c>
      <c r="V18" s="123">
        <v>86.7</v>
      </c>
      <c r="W18" s="109">
        <v>5.5</v>
      </c>
      <c r="X18" s="123">
        <v>87.6</v>
      </c>
      <c r="Y18" s="109">
        <v>4.46</v>
      </c>
      <c r="Z18" s="123">
        <v>85.4</v>
      </c>
      <c r="AA18" s="113">
        <v>5.41</v>
      </c>
      <c r="AB18" s="126">
        <v>88.3</v>
      </c>
      <c r="AC18" s="109">
        <v>2.95</v>
      </c>
      <c r="AD18" s="123">
        <v>86.1</v>
      </c>
      <c r="AE18" s="109">
        <v>5.72</v>
      </c>
      <c r="AF18" s="123">
        <v>91.3</v>
      </c>
      <c r="AG18" s="109">
        <v>4.84</v>
      </c>
      <c r="AH18" s="123">
        <v>96.4</v>
      </c>
      <c r="AI18" s="109">
        <v>5.48</v>
      </c>
      <c r="AJ18" s="123">
        <v>95.4</v>
      </c>
      <c r="AK18" s="130">
        <v>5.88</v>
      </c>
      <c r="AL18" s="10">
        <v>70.099999999999994</v>
      </c>
    </row>
    <row r="19" spans="2:38" x14ac:dyDescent="0.25">
      <c r="B19" s="14" t="s">
        <v>6</v>
      </c>
      <c r="C19" s="18">
        <v>73.900000000000006</v>
      </c>
      <c r="D19" s="105">
        <v>78</v>
      </c>
      <c r="E19" s="109">
        <v>4.5999999999999996</v>
      </c>
      <c r="F19" s="10">
        <v>77.3</v>
      </c>
      <c r="G19" s="109">
        <v>4</v>
      </c>
      <c r="H19" s="10">
        <v>66.400000000000006</v>
      </c>
      <c r="I19" s="113">
        <v>4.9000000000000004</v>
      </c>
      <c r="J19" s="114">
        <v>82.4</v>
      </c>
      <c r="K19" s="109">
        <v>4.3</v>
      </c>
      <c r="L19" s="10">
        <v>72.599999999999994</v>
      </c>
      <c r="M19" s="109">
        <v>4.8</v>
      </c>
      <c r="N19" s="10">
        <v>82</v>
      </c>
      <c r="O19" s="113">
        <v>4.3</v>
      </c>
      <c r="P19" s="114">
        <v>83.4</v>
      </c>
      <c r="Q19" s="113">
        <v>4.5</v>
      </c>
      <c r="R19" s="120">
        <v>83.2</v>
      </c>
      <c r="S19" s="109">
        <v>4.7</v>
      </c>
      <c r="T19" s="123">
        <v>85.1</v>
      </c>
      <c r="U19" s="109">
        <v>4.8</v>
      </c>
      <c r="V19" s="123">
        <v>85.7</v>
      </c>
      <c r="W19" s="109">
        <v>3.3</v>
      </c>
      <c r="X19" s="123">
        <v>78.099999999999994</v>
      </c>
      <c r="Y19" s="109">
        <v>4.8</v>
      </c>
      <c r="Z19" s="123">
        <v>83.8</v>
      </c>
      <c r="AA19" s="113">
        <v>4.7</v>
      </c>
      <c r="AB19" s="126">
        <v>79.8</v>
      </c>
      <c r="AC19" s="109">
        <v>4.2</v>
      </c>
      <c r="AD19" s="123">
        <v>72.5</v>
      </c>
      <c r="AE19" s="109">
        <v>4.2</v>
      </c>
      <c r="AF19" s="123">
        <v>77.400000000000006</v>
      </c>
      <c r="AG19" s="109">
        <v>4.2</v>
      </c>
      <c r="AH19" s="123">
        <v>72</v>
      </c>
      <c r="AI19" s="109">
        <v>4.2</v>
      </c>
      <c r="AJ19" s="123">
        <v>77.400000000000006</v>
      </c>
      <c r="AK19" s="130">
        <v>3.4</v>
      </c>
      <c r="AL19" s="70">
        <v>64.599999999999994</v>
      </c>
    </row>
    <row r="20" spans="2:38" ht="15.75" thickBot="1" x14ac:dyDescent="0.3">
      <c r="B20" s="15" t="s">
        <v>7</v>
      </c>
      <c r="C20" s="19">
        <v>69.94</v>
      </c>
      <c r="D20" s="106">
        <v>71.8</v>
      </c>
      <c r="E20" s="110">
        <v>5.09</v>
      </c>
      <c r="F20" s="11">
        <v>74.3</v>
      </c>
      <c r="G20" s="110">
        <v>4.9400000000000004</v>
      </c>
      <c r="H20" s="11">
        <v>72.7</v>
      </c>
      <c r="I20" s="115">
        <v>5.34</v>
      </c>
      <c r="J20" s="116">
        <v>71.2</v>
      </c>
      <c r="K20" s="110">
        <v>5.88</v>
      </c>
      <c r="L20" s="11">
        <v>71.400000000000006</v>
      </c>
      <c r="M20" s="110">
        <v>0</v>
      </c>
      <c r="N20" s="11">
        <v>64.900000000000006</v>
      </c>
      <c r="O20" s="115">
        <v>3.93</v>
      </c>
      <c r="P20" s="116">
        <v>71.599999999999994</v>
      </c>
      <c r="Q20" s="115">
        <v>3.65</v>
      </c>
      <c r="R20" s="121">
        <v>67.8</v>
      </c>
      <c r="S20" s="110">
        <v>5.5</v>
      </c>
      <c r="T20" s="124">
        <v>67.900000000000006</v>
      </c>
      <c r="U20" s="110">
        <v>4.37</v>
      </c>
      <c r="V20" s="124">
        <v>71.7</v>
      </c>
      <c r="W20" s="110">
        <v>2.36</v>
      </c>
      <c r="X20" s="124">
        <v>73.2</v>
      </c>
      <c r="Y20" s="110">
        <v>5.6</v>
      </c>
      <c r="Z20" s="124">
        <v>76.5</v>
      </c>
      <c r="AA20" s="115">
        <v>5.3</v>
      </c>
      <c r="AB20" s="127">
        <v>64.400000000000006</v>
      </c>
      <c r="AC20" s="110">
        <v>5.65</v>
      </c>
      <c r="AD20" s="124">
        <v>73</v>
      </c>
      <c r="AE20" s="110">
        <v>4.37</v>
      </c>
      <c r="AF20" s="124">
        <v>72.400000000000006</v>
      </c>
      <c r="AG20" s="110">
        <v>2.12</v>
      </c>
      <c r="AH20" s="124">
        <v>67.599999999999994</v>
      </c>
      <c r="AI20" s="110">
        <v>5.85</v>
      </c>
      <c r="AJ20" s="124">
        <v>72.599999999999994</v>
      </c>
      <c r="AK20" s="131">
        <v>0</v>
      </c>
      <c r="AL20" s="11">
        <v>0</v>
      </c>
    </row>
    <row r="22" spans="2:38" ht="15.75" thickBot="1" x14ac:dyDescent="0.3">
      <c r="AC22" s="25"/>
      <c r="AD22" s="25"/>
    </row>
    <row r="23" spans="2:38" ht="39" thickBot="1" x14ac:dyDescent="0.3">
      <c r="B23" s="12"/>
      <c r="C23" s="26" t="s">
        <v>0</v>
      </c>
      <c r="D23" s="136" t="s">
        <v>43</v>
      </c>
      <c r="E23" s="26" t="s">
        <v>8</v>
      </c>
      <c r="F23" s="138" t="s">
        <v>44</v>
      </c>
      <c r="G23" s="26" t="s">
        <v>9</v>
      </c>
      <c r="H23" s="138" t="s">
        <v>45</v>
      </c>
      <c r="I23" s="26" t="s">
        <v>10</v>
      </c>
      <c r="J23" s="138" t="s">
        <v>47</v>
      </c>
      <c r="K23" s="26" t="s">
        <v>11</v>
      </c>
      <c r="L23" s="138" t="s">
        <v>49</v>
      </c>
      <c r="M23" s="26" t="s">
        <v>12</v>
      </c>
      <c r="N23" s="138" t="s">
        <v>51</v>
      </c>
      <c r="O23" s="26" t="s">
        <v>13</v>
      </c>
      <c r="P23" s="136" t="s">
        <v>53</v>
      </c>
      <c r="Q23" s="139" t="s">
        <v>14</v>
      </c>
      <c r="R23" s="140" t="s">
        <v>55</v>
      </c>
      <c r="W23" s="12"/>
      <c r="X23" s="12"/>
      <c r="Y23" s="12"/>
      <c r="Z23" s="12"/>
      <c r="AC23" s="12"/>
      <c r="AD23" s="12"/>
      <c r="AE23" s="12"/>
      <c r="AF23" s="12"/>
      <c r="AG23" s="12"/>
      <c r="AH23" s="12"/>
      <c r="AI23" s="12"/>
      <c r="AJ23" s="12"/>
      <c r="AK23" s="12"/>
    </row>
    <row r="24" spans="2:38" x14ac:dyDescent="0.25">
      <c r="B24" s="20" t="s">
        <v>1</v>
      </c>
      <c r="C24" s="27">
        <f>C5</f>
        <v>71.349999999999994</v>
      </c>
      <c r="D24" s="28">
        <f>D5</f>
        <v>77.2</v>
      </c>
      <c r="E24" s="27">
        <f>(E5*100)/((100/17)*2)</f>
        <v>91.63</v>
      </c>
      <c r="F24" s="28">
        <f>F5</f>
        <v>75.8</v>
      </c>
      <c r="G24" s="27">
        <f>(G5*100)/((100/17)+((100/17)/2))</f>
        <v>76.726666666666659</v>
      </c>
      <c r="H24" s="28">
        <f>H5</f>
        <v>72.400000000000006</v>
      </c>
      <c r="I24" s="27">
        <f>(I5*100)/((100/17)*8+(100/17)/2)</f>
        <v>61.3</v>
      </c>
      <c r="J24" s="28">
        <f>J5</f>
        <v>79.5</v>
      </c>
      <c r="K24" s="27">
        <f>(K5*100)/(100/17)</f>
        <v>93.33</v>
      </c>
      <c r="L24" s="28">
        <f>L5</f>
        <v>76.7</v>
      </c>
      <c r="M24" s="27">
        <f>(M5*100)/((100/17)*2)</f>
        <v>79.984999999999999</v>
      </c>
      <c r="N24" s="28">
        <f>N5</f>
        <v>78.5</v>
      </c>
      <c r="O24" s="27">
        <f>(O5*100)/(100/17)</f>
        <v>41.99</v>
      </c>
      <c r="P24" s="28">
        <f>P5</f>
        <v>70.099999999999994</v>
      </c>
      <c r="Q24" s="27">
        <f>(Q5*100)/(100/17)</f>
        <v>98.259999999999991</v>
      </c>
      <c r="R24" s="104">
        <f>R5</f>
        <v>74.8</v>
      </c>
    </row>
    <row r="25" spans="2:38" x14ac:dyDescent="0.25">
      <c r="B25" s="21" t="s">
        <v>2</v>
      </c>
      <c r="C25" s="31">
        <f>C6</f>
        <v>86.499999999999986</v>
      </c>
      <c r="D25" s="29">
        <f t="shared" ref="D25:D30" si="0">D6</f>
        <v>78.599999999999994</v>
      </c>
      <c r="E25" s="31">
        <f t="shared" ref="E25:E30" si="1">(E6*100)/((100/17)*2)</f>
        <v>86.444999999999993</v>
      </c>
      <c r="F25" s="32">
        <f>F6</f>
        <v>78.5</v>
      </c>
      <c r="G25" s="31">
        <f t="shared" ref="G25:G30" si="2">(G6*100)/((100/17)+((100/17)/2))</f>
        <v>65.733333333333334</v>
      </c>
      <c r="H25" s="32">
        <f>H6</f>
        <v>77.2</v>
      </c>
      <c r="I25" s="31">
        <f t="shared" ref="I25:I30" si="3">(I6*100)/((100/17)*8+(100/17)/2)</f>
        <v>90.72</v>
      </c>
      <c r="J25" s="32">
        <f>J6</f>
        <v>78.5</v>
      </c>
      <c r="K25" s="31">
        <f t="shared" ref="K25:K30" si="4">(K6*100)/(100/17)</f>
        <v>99.96</v>
      </c>
      <c r="L25" s="32">
        <f>L6</f>
        <v>68</v>
      </c>
      <c r="M25" s="31">
        <f t="shared" ref="M25:M30" si="5">(M6*100)/((100/17)*2)</f>
        <v>87.294999999999987</v>
      </c>
      <c r="N25" s="32">
        <f>N6</f>
        <v>74.400000000000006</v>
      </c>
      <c r="O25" s="31">
        <f t="shared" ref="O25:O30" si="6">(O6*100)/(100/17)</f>
        <v>53.379999999999995</v>
      </c>
      <c r="P25" s="32">
        <f>P6</f>
        <v>70.099999999999994</v>
      </c>
      <c r="Q25" s="31">
        <f>(Q6*100)/(100/17)</f>
        <v>99.96</v>
      </c>
      <c r="R25" s="61">
        <f>R6</f>
        <v>79.3</v>
      </c>
      <c r="U25" s="80"/>
      <c r="V25" s="80"/>
    </row>
    <row r="26" spans="2:38" x14ac:dyDescent="0.25">
      <c r="B26" s="21" t="s">
        <v>3</v>
      </c>
      <c r="C26" s="23">
        <f t="shared" ref="C26:C30" si="7">C7</f>
        <v>50.82</v>
      </c>
      <c r="D26" s="32">
        <f t="shared" si="0"/>
        <v>75.7</v>
      </c>
      <c r="E26" s="23">
        <f t="shared" si="1"/>
        <v>70.464999999999989</v>
      </c>
      <c r="F26" s="32">
        <f t="shared" ref="F26:F29" si="8">F7</f>
        <v>78.599999999999994</v>
      </c>
      <c r="G26" s="23">
        <f t="shared" si="2"/>
        <v>83.526666666666657</v>
      </c>
      <c r="H26" s="32">
        <f t="shared" ref="H26:H29" si="9">H7</f>
        <v>71.7</v>
      </c>
      <c r="I26" s="23">
        <f t="shared" si="3"/>
        <v>33.44</v>
      </c>
      <c r="J26" s="32">
        <f t="shared" ref="J26:J29" si="10">J7</f>
        <v>78.8</v>
      </c>
      <c r="K26" s="23">
        <f t="shared" si="4"/>
        <v>73.269999999999982</v>
      </c>
      <c r="L26" s="32">
        <f t="shared" ref="L26:L29" si="11">L7</f>
        <v>74</v>
      </c>
      <c r="M26" s="23">
        <f t="shared" si="5"/>
        <v>79.559999999999988</v>
      </c>
      <c r="N26" s="32">
        <f t="shared" ref="N26:N29" si="12">N7</f>
        <v>82.1</v>
      </c>
      <c r="O26" s="23">
        <f t="shared" si="6"/>
        <v>9.01</v>
      </c>
      <c r="P26" s="32">
        <f t="shared" ref="P26:P29" si="13">P7</f>
        <v>76.599999999999994</v>
      </c>
      <c r="Q26" s="23">
        <f>(Q7*100)/(100/17)</f>
        <v>71.910000000000011</v>
      </c>
      <c r="R26" s="61">
        <f t="shared" ref="R26:R30" si="14">R7</f>
        <v>71</v>
      </c>
    </row>
    <row r="27" spans="2:38" x14ac:dyDescent="0.25">
      <c r="B27" s="21" t="s">
        <v>4</v>
      </c>
      <c r="C27" s="23">
        <f t="shared" si="7"/>
        <v>90.38</v>
      </c>
      <c r="D27" s="29">
        <f t="shared" si="0"/>
        <v>75.400000000000006</v>
      </c>
      <c r="E27" s="23">
        <f>(E8*100)/((100/17)*2)</f>
        <v>98.089999999999989</v>
      </c>
      <c r="F27" s="32">
        <f t="shared" si="8"/>
        <v>73.099999999999994</v>
      </c>
      <c r="G27" s="23">
        <f t="shared" si="2"/>
        <v>98.94</v>
      </c>
      <c r="H27" s="32">
        <f t="shared" si="9"/>
        <v>84.5</v>
      </c>
      <c r="I27" s="23">
        <f t="shared" si="3"/>
        <v>87.02</v>
      </c>
      <c r="J27" s="32">
        <f t="shared" si="10"/>
        <v>79.8</v>
      </c>
      <c r="K27" s="23">
        <f t="shared" si="4"/>
        <v>99.96</v>
      </c>
      <c r="L27" s="32">
        <f t="shared" si="11"/>
        <v>74.5</v>
      </c>
      <c r="M27" s="23">
        <f t="shared" si="5"/>
        <v>95.454999999999998</v>
      </c>
      <c r="N27" s="32">
        <f t="shared" si="12"/>
        <v>82.6</v>
      </c>
      <c r="O27" s="23">
        <f t="shared" si="6"/>
        <v>68</v>
      </c>
      <c r="P27" s="32">
        <f t="shared" si="13"/>
        <v>62.9</v>
      </c>
      <c r="Q27" s="23">
        <f>(Q8*100)/(100/17)</f>
        <v>93.33</v>
      </c>
      <c r="R27" s="61">
        <f t="shared" si="14"/>
        <v>72.8</v>
      </c>
    </row>
    <row r="28" spans="2:38" x14ac:dyDescent="0.25">
      <c r="B28" s="21" t="s">
        <v>5</v>
      </c>
      <c r="C28" s="23">
        <f t="shared" si="7"/>
        <v>86.20063647100001</v>
      </c>
      <c r="D28" s="29">
        <f t="shared" si="0"/>
        <v>95.4</v>
      </c>
      <c r="E28" s="23">
        <f t="shared" si="1"/>
        <v>82.889960000000002</v>
      </c>
      <c r="F28" s="32">
        <f t="shared" si="8"/>
        <v>94.8</v>
      </c>
      <c r="G28" s="23">
        <f t="shared" si="2"/>
        <v>94.714933333333335</v>
      </c>
      <c r="H28" s="32">
        <f t="shared" si="9"/>
        <v>96.3</v>
      </c>
      <c r="I28" s="23">
        <f t="shared" si="3"/>
        <v>87.383352942000002</v>
      </c>
      <c r="J28" s="32">
        <f t="shared" si="10"/>
        <v>93.1</v>
      </c>
      <c r="K28" s="23">
        <f t="shared" si="4"/>
        <v>91.97</v>
      </c>
      <c r="L28" s="32">
        <f t="shared" si="11"/>
        <v>88.3</v>
      </c>
      <c r="M28" s="23">
        <f t="shared" si="5"/>
        <v>73.694999999999993</v>
      </c>
      <c r="N28" s="32">
        <f t="shared" si="12"/>
        <v>89.6</v>
      </c>
      <c r="O28" s="23">
        <f t="shared" si="6"/>
        <v>82.28</v>
      </c>
      <c r="P28" s="32">
        <f t="shared" si="13"/>
        <v>96.4</v>
      </c>
      <c r="Q28" s="23">
        <f>(Q9*100)/(100/17)</f>
        <v>93.16</v>
      </c>
      <c r="R28" s="61">
        <f t="shared" si="14"/>
        <v>95.1</v>
      </c>
    </row>
    <row r="29" spans="2:38" x14ac:dyDescent="0.25">
      <c r="B29" s="21" t="s">
        <v>6</v>
      </c>
      <c r="C29" s="23">
        <f t="shared" si="7"/>
        <v>73.900000000000006</v>
      </c>
      <c r="D29" s="29">
        <f t="shared" si="0"/>
        <v>78.099999999999994</v>
      </c>
      <c r="E29" s="23">
        <f t="shared" si="1"/>
        <v>75.649999999999991</v>
      </c>
      <c r="F29" s="32">
        <f t="shared" si="8"/>
        <v>73</v>
      </c>
      <c r="G29" s="23">
        <f t="shared" si="2"/>
        <v>88.399999999999991</v>
      </c>
      <c r="H29" s="32">
        <f t="shared" si="9"/>
        <v>82.6</v>
      </c>
      <c r="I29" s="23">
        <f t="shared" si="3"/>
        <v>74.8</v>
      </c>
      <c r="J29" s="32">
        <f t="shared" si="10"/>
        <v>82.3</v>
      </c>
      <c r="K29" s="23">
        <f t="shared" si="4"/>
        <v>85</v>
      </c>
      <c r="L29" s="32">
        <f t="shared" si="11"/>
        <v>79.8</v>
      </c>
      <c r="M29" s="23">
        <f t="shared" si="5"/>
        <v>85.85</v>
      </c>
      <c r="N29" s="32">
        <f t="shared" si="12"/>
        <v>78.400000000000006</v>
      </c>
      <c r="O29" s="23">
        <f t="shared" si="6"/>
        <v>78.199999999999989</v>
      </c>
      <c r="P29" s="32">
        <f t="shared" si="13"/>
        <v>72</v>
      </c>
      <c r="Q29" s="23">
        <f>(Q10*100)/(100/17)</f>
        <v>71.399999999999991</v>
      </c>
      <c r="R29" s="61">
        <f t="shared" si="14"/>
        <v>77.400000000000006</v>
      </c>
    </row>
    <row r="30" spans="2:38" ht="15.75" thickBot="1" x14ac:dyDescent="0.3">
      <c r="B30" s="22" t="s">
        <v>7</v>
      </c>
      <c r="C30" s="24">
        <f t="shared" si="7"/>
        <v>69.94</v>
      </c>
      <c r="D30" s="137">
        <f t="shared" si="0"/>
        <v>71.8</v>
      </c>
      <c r="E30" s="24">
        <f t="shared" si="1"/>
        <v>85.254999999999981</v>
      </c>
      <c r="F30" s="30">
        <f>F11</f>
        <v>74.099999999999994</v>
      </c>
      <c r="G30" s="24">
        <f t="shared" si="2"/>
        <v>93.726666666666659</v>
      </c>
      <c r="H30" s="30">
        <f>H11</f>
        <v>71.3</v>
      </c>
      <c r="I30" s="24">
        <f t="shared" si="3"/>
        <v>56.7</v>
      </c>
      <c r="J30" s="30">
        <f>J11</f>
        <v>71.900000000000006</v>
      </c>
      <c r="K30" s="24">
        <f t="shared" si="4"/>
        <v>90.1</v>
      </c>
      <c r="L30" s="30">
        <f>L11</f>
        <v>64.400000000000006</v>
      </c>
      <c r="M30" s="24">
        <f t="shared" si="5"/>
        <v>85.169999999999987</v>
      </c>
      <c r="N30" s="30">
        <f>N11</f>
        <v>72.7</v>
      </c>
      <c r="O30" s="24">
        <f t="shared" si="6"/>
        <v>36.04</v>
      </c>
      <c r="P30" s="30">
        <f>P11</f>
        <v>67.599999999999994</v>
      </c>
      <c r="Q30" s="24">
        <f>(Q11*100)/(100/17)</f>
        <v>99.449999999999989</v>
      </c>
      <c r="R30" s="62">
        <f t="shared" si="14"/>
        <v>72.599999999999994</v>
      </c>
    </row>
    <row r="31" spans="2:38" ht="15.75" thickBot="1" x14ac:dyDescent="0.3"/>
    <row r="32" spans="2:38" ht="39" thickBot="1" x14ac:dyDescent="0.3">
      <c r="B32" s="12"/>
      <c r="C32" s="26" t="s">
        <v>0</v>
      </c>
      <c r="D32" s="136" t="s">
        <v>43</v>
      </c>
      <c r="E32" s="26" t="s">
        <v>39</v>
      </c>
      <c r="F32" s="138" t="s">
        <v>67</v>
      </c>
      <c r="G32" s="26" t="s">
        <v>15</v>
      </c>
      <c r="H32" s="138" t="s">
        <v>46</v>
      </c>
      <c r="I32" s="26" t="s">
        <v>16</v>
      </c>
      <c r="J32" s="138" t="s">
        <v>48</v>
      </c>
      <c r="K32" s="26" t="s">
        <v>17</v>
      </c>
      <c r="L32" s="138" t="s">
        <v>50</v>
      </c>
      <c r="M32" s="26" t="s">
        <v>18</v>
      </c>
      <c r="N32" s="138" t="s">
        <v>52</v>
      </c>
      <c r="O32" s="26" t="s">
        <v>19</v>
      </c>
      <c r="P32" s="138" t="s">
        <v>54</v>
      </c>
      <c r="Q32" s="26" t="s">
        <v>20</v>
      </c>
      <c r="R32" s="138" t="s">
        <v>56</v>
      </c>
      <c r="S32" s="26" t="s">
        <v>21</v>
      </c>
      <c r="T32" s="138" t="s">
        <v>57</v>
      </c>
      <c r="U32" s="26" t="s">
        <v>22</v>
      </c>
      <c r="V32" s="138" t="s">
        <v>58</v>
      </c>
      <c r="W32" s="26" t="s">
        <v>23</v>
      </c>
      <c r="X32" s="138" t="s">
        <v>59</v>
      </c>
      <c r="Y32" s="26" t="s">
        <v>24</v>
      </c>
      <c r="Z32" s="138" t="s">
        <v>60</v>
      </c>
      <c r="AA32" s="26" t="s">
        <v>25</v>
      </c>
      <c r="AB32" s="138" t="s">
        <v>61</v>
      </c>
      <c r="AC32" s="26" t="s">
        <v>26</v>
      </c>
      <c r="AD32" s="138" t="s">
        <v>62</v>
      </c>
      <c r="AE32" s="26" t="s">
        <v>27</v>
      </c>
      <c r="AF32" s="138" t="s">
        <v>63</v>
      </c>
      <c r="AG32" s="26" t="s">
        <v>28</v>
      </c>
      <c r="AH32" s="138" t="s">
        <v>64</v>
      </c>
      <c r="AI32" s="26" t="s">
        <v>29</v>
      </c>
      <c r="AJ32" s="138" t="s">
        <v>65</v>
      </c>
      <c r="AK32" s="144" t="s">
        <v>30</v>
      </c>
      <c r="AL32" s="138" t="s">
        <v>66</v>
      </c>
    </row>
    <row r="33" spans="2:38" x14ac:dyDescent="0.25">
      <c r="B33" s="20" t="s">
        <v>1</v>
      </c>
      <c r="C33" s="17">
        <f>C14</f>
        <v>71.349999999999994</v>
      </c>
      <c r="D33" s="104">
        <f>D14</f>
        <v>77.2</v>
      </c>
      <c r="E33" s="142">
        <f>(E14*100)/(100/17)</f>
        <v>83.3</v>
      </c>
      <c r="F33" s="60">
        <f>F14</f>
        <v>78.599999999999994</v>
      </c>
      <c r="G33" s="142">
        <f t="shared" ref="G33:AI33" si="15">(G14*100)/(100/17)</f>
        <v>99.96</v>
      </c>
      <c r="H33" s="60">
        <f>H14</f>
        <v>70.7</v>
      </c>
      <c r="I33" s="142">
        <f t="shared" si="15"/>
        <v>70.039999999999992</v>
      </c>
      <c r="J33" s="60">
        <f>J14</f>
        <v>72.5</v>
      </c>
      <c r="K33" s="142">
        <f t="shared" si="15"/>
        <v>90.1</v>
      </c>
      <c r="L33" s="60">
        <f>L14</f>
        <v>62.9</v>
      </c>
      <c r="M33" s="142">
        <f t="shared" si="15"/>
        <v>0</v>
      </c>
      <c r="N33" s="60">
        <f>N14</f>
        <v>70.599999999999994</v>
      </c>
      <c r="O33" s="142">
        <f t="shared" si="15"/>
        <v>65.28</v>
      </c>
      <c r="P33" s="60">
        <f>P14</f>
        <v>80.2</v>
      </c>
      <c r="Q33" s="142">
        <f t="shared" ref="Q33" si="16">(Q14*100)/(100/17)</f>
        <v>85</v>
      </c>
      <c r="R33" s="60">
        <f>R14</f>
        <v>78.400000000000006</v>
      </c>
      <c r="S33" s="142">
        <f t="shared" si="15"/>
        <v>92.649999999999991</v>
      </c>
      <c r="T33" s="60">
        <f>T14</f>
        <v>74.7</v>
      </c>
      <c r="U33" s="142">
        <f t="shared" si="15"/>
        <v>69.53</v>
      </c>
      <c r="V33" s="60">
        <f>V14</f>
        <v>78.7</v>
      </c>
      <c r="W33" s="142">
        <f t="shared" si="15"/>
        <v>72.929999999999993</v>
      </c>
      <c r="X33" s="60">
        <f>X14</f>
        <v>76.599999999999994</v>
      </c>
      <c r="Y33" s="142">
        <f t="shared" si="15"/>
        <v>90.44</v>
      </c>
      <c r="Z33" s="60">
        <f>Z14</f>
        <v>83.8</v>
      </c>
      <c r="AA33" s="142">
        <f t="shared" si="15"/>
        <v>93.33</v>
      </c>
      <c r="AB33" s="60">
        <f>AB14</f>
        <v>76.7</v>
      </c>
      <c r="AC33" s="142">
        <f t="shared" si="15"/>
        <v>80.919999999999987</v>
      </c>
      <c r="AD33" s="60">
        <f>AD14</f>
        <v>73.8</v>
      </c>
      <c r="AE33" s="142">
        <f t="shared" si="15"/>
        <v>79.05</v>
      </c>
      <c r="AF33" s="60">
        <f>AF14</f>
        <v>78.7</v>
      </c>
      <c r="AG33" s="142">
        <f t="shared" si="15"/>
        <v>41.99</v>
      </c>
      <c r="AH33" s="60">
        <f>AH14</f>
        <v>70.099999999999994</v>
      </c>
      <c r="AI33" s="142">
        <f t="shared" si="15"/>
        <v>98.259999999999991</v>
      </c>
      <c r="AJ33" s="60">
        <f>AJ14</f>
        <v>74.8</v>
      </c>
      <c r="AK33" s="141">
        <f t="shared" ref="AK33" si="17">(AK14*100)/(100/17)</f>
        <v>0</v>
      </c>
      <c r="AL33" s="143">
        <f>AL14</f>
        <v>0</v>
      </c>
    </row>
    <row r="34" spans="2:38" x14ac:dyDescent="0.25">
      <c r="B34" s="21" t="s">
        <v>2</v>
      </c>
      <c r="C34" s="18">
        <f>C15</f>
        <v>86.5</v>
      </c>
      <c r="D34" s="105">
        <f>D15</f>
        <v>78.599999999999994</v>
      </c>
      <c r="E34" s="18">
        <f t="shared" ref="E34:AI34" si="18">(E15*100)/(100/17)</f>
        <v>82.789999999999992</v>
      </c>
      <c r="F34" s="61">
        <f>F15</f>
        <v>77.8</v>
      </c>
      <c r="G34" s="18">
        <f t="shared" si="18"/>
        <v>90.1</v>
      </c>
      <c r="H34" s="61">
        <f>H15</f>
        <v>77.8</v>
      </c>
      <c r="I34" s="18">
        <f t="shared" si="18"/>
        <v>98.6</v>
      </c>
      <c r="J34" s="61">
        <f>J15</f>
        <v>76.900000000000006</v>
      </c>
      <c r="K34" s="18">
        <f t="shared" si="18"/>
        <v>99.96</v>
      </c>
      <c r="L34" s="61">
        <f>L15</f>
        <v>72.400000000000006</v>
      </c>
      <c r="M34" s="18">
        <f t="shared" si="18"/>
        <v>71.399999999999991</v>
      </c>
      <c r="N34" s="61">
        <f>N15</f>
        <v>71.5</v>
      </c>
      <c r="O34" s="18">
        <f t="shared" si="18"/>
        <v>96.05</v>
      </c>
      <c r="P34" s="61">
        <f>P15</f>
        <v>89.3</v>
      </c>
      <c r="Q34" s="18">
        <f>(Q15*100)/(100/17)</f>
        <v>90.779999999999987</v>
      </c>
      <c r="R34" s="61">
        <f>R15</f>
        <v>85.6</v>
      </c>
      <c r="S34" s="18">
        <f t="shared" si="18"/>
        <v>97.58</v>
      </c>
      <c r="T34" s="61">
        <f>T15</f>
        <v>67.8</v>
      </c>
      <c r="U34" s="18">
        <f t="shared" si="18"/>
        <v>86.699999999999989</v>
      </c>
      <c r="V34" s="61">
        <f>V15</f>
        <v>67.7</v>
      </c>
      <c r="W34" s="18">
        <f t="shared" si="18"/>
        <v>96.05</v>
      </c>
      <c r="X34" s="61">
        <f>X15</f>
        <v>81.3</v>
      </c>
      <c r="Y34" s="18">
        <f t="shared" si="18"/>
        <v>68.849999999999994</v>
      </c>
      <c r="Z34" s="61">
        <f>Z15</f>
        <v>68.900000000000006</v>
      </c>
      <c r="AA34" s="18">
        <f t="shared" si="18"/>
        <v>99.96</v>
      </c>
      <c r="AB34" s="61">
        <f>AB15</f>
        <v>68</v>
      </c>
      <c r="AC34" s="18">
        <f t="shared" si="18"/>
        <v>92.139999999999986</v>
      </c>
      <c r="AD34" s="61">
        <f>AD15</f>
        <v>76.400000000000006</v>
      </c>
      <c r="AE34" s="18">
        <f t="shared" si="18"/>
        <v>82.449999999999989</v>
      </c>
      <c r="AF34" s="61">
        <f>AF15</f>
        <v>77.3</v>
      </c>
      <c r="AG34" s="18">
        <f t="shared" si="18"/>
        <v>53.379999999999995</v>
      </c>
      <c r="AH34" s="61">
        <f>AH15</f>
        <v>70.099999999999994</v>
      </c>
      <c r="AI34" s="18">
        <f t="shared" si="18"/>
        <v>99.96</v>
      </c>
      <c r="AJ34" s="61">
        <f>AJ15</f>
        <v>79.3</v>
      </c>
      <c r="AK34" s="90">
        <f t="shared" ref="AK34" si="19">(AK15*100)/(100/17)</f>
        <v>63.41</v>
      </c>
      <c r="AL34" s="105">
        <f>AL15</f>
        <v>63.5</v>
      </c>
    </row>
    <row r="35" spans="2:38" x14ac:dyDescent="0.25">
      <c r="B35" s="21" t="s">
        <v>3</v>
      </c>
      <c r="C35" s="18">
        <f t="shared" ref="C35:D39" si="20">C16</f>
        <v>50.82</v>
      </c>
      <c r="D35" s="105">
        <f t="shared" si="20"/>
        <v>75.7</v>
      </c>
      <c r="E35" s="18">
        <f t="shared" ref="E35:AI35" si="21">(E16*100)/(100/17)</f>
        <v>61.029999999999994</v>
      </c>
      <c r="F35" s="61">
        <f t="shared" ref="F35:F38" si="22">F16</f>
        <v>82.2</v>
      </c>
      <c r="G35" s="18">
        <f t="shared" si="21"/>
        <v>80.069999999999993</v>
      </c>
      <c r="H35" s="61">
        <f t="shared" ref="H35:H38" si="23">H16</f>
        <v>71.8</v>
      </c>
      <c r="I35" s="18">
        <f t="shared" si="21"/>
        <v>75.649999999999991</v>
      </c>
      <c r="J35" s="61">
        <f t="shared" ref="J35:J38" si="24">J16</f>
        <v>71.3</v>
      </c>
      <c r="K35" s="18">
        <f t="shared" si="21"/>
        <v>99.449999999999989</v>
      </c>
      <c r="L35" s="61">
        <f t="shared" ref="L35:L38" si="25">L16</f>
        <v>73.5</v>
      </c>
      <c r="M35" s="18">
        <f t="shared" si="21"/>
        <v>0</v>
      </c>
      <c r="N35" s="61">
        <f t="shared" ref="N35:N38" si="26">N16</f>
        <v>81.099999999999994</v>
      </c>
      <c r="O35" s="18">
        <f t="shared" si="21"/>
        <v>56.779999999999994</v>
      </c>
      <c r="P35" s="61">
        <f t="shared" ref="P35:P38" si="27">P16</f>
        <v>76.3</v>
      </c>
      <c r="Q35" s="18">
        <f t="shared" ref="Q35" si="28">(Q16*100)/(100/17)</f>
        <v>0</v>
      </c>
      <c r="R35" s="61">
        <f t="shared" ref="R35:R38" si="29">R16</f>
        <v>74.900000000000006</v>
      </c>
      <c r="S35" s="18">
        <f t="shared" si="21"/>
        <v>77.349999999999994</v>
      </c>
      <c r="T35" s="61">
        <f t="shared" ref="T35:T38" si="30">T16</f>
        <v>58.8</v>
      </c>
      <c r="U35" s="18">
        <f t="shared" si="21"/>
        <v>45.22</v>
      </c>
      <c r="V35" s="61">
        <f t="shared" ref="V35:V38" si="31">V16</f>
        <v>90.3</v>
      </c>
      <c r="W35" s="18">
        <f t="shared" si="21"/>
        <v>42.33</v>
      </c>
      <c r="X35" s="61">
        <f t="shared" ref="X35:X38" si="32">X16</f>
        <v>73.7</v>
      </c>
      <c r="Y35" s="18">
        <f t="shared" si="21"/>
        <v>12.92</v>
      </c>
      <c r="Z35" s="61">
        <f t="shared" ref="Z35:Z38" si="33">Z16</f>
        <v>85.2</v>
      </c>
      <c r="AA35" s="18">
        <f t="shared" si="21"/>
        <v>73.269999999999982</v>
      </c>
      <c r="AB35" s="61">
        <f t="shared" ref="AB35:AB38" si="34">AB16</f>
        <v>74</v>
      </c>
      <c r="AC35" s="18">
        <f t="shared" si="21"/>
        <v>70.89</v>
      </c>
      <c r="AD35" s="61">
        <f t="shared" ref="AD35:AD38" si="35">AD16</f>
        <v>70.7</v>
      </c>
      <c r="AE35" s="18">
        <f t="shared" si="21"/>
        <v>88.059999999999988</v>
      </c>
      <c r="AF35" s="61">
        <f t="shared" ref="AF35:AF38" si="36">AF16</f>
        <v>80.2</v>
      </c>
      <c r="AG35" s="18">
        <f t="shared" si="21"/>
        <v>9.01</v>
      </c>
      <c r="AH35" s="61">
        <f t="shared" ref="AH35:AH38" si="37">AH16</f>
        <v>76.599999999999994</v>
      </c>
      <c r="AI35" s="18">
        <f t="shared" si="21"/>
        <v>71.910000000000011</v>
      </c>
      <c r="AJ35" s="61">
        <f t="shared" ref="AJ35:AJ38" si="38">AJ16</f>
        <v>71.400000000000006</v>
      </c>
      <c r="AK35" s="90">
        <f t="shared" ref="AK35" si="39">(AK16*100)/(100/17)</f>
        <v>0</v>
      </c>
      <c r="AL35" s="105">
        <f t="shared" ref="AL35:AL38" si="40">AL16</f>
        <v>64.8</v>
      </c>
    </row>
    <row r="36" spans="2:38" x14ac:dyDescent="0.25">
      <c r="B36" s="21" t="s">
        <v>4</v>
      </c>
      <c r="C36" s="18">
        <f>C17</f>
        <v>90</v>
      </c>
      <c r="D36" s="105">
        <f t="shared" ref="D36:D38" si="41">D17</f>
        <v>75.400000000000006</v>
      </c>
      <c r="E36" s="18">
        <f t="shared" ref="E36:AI36" si="42">(E17*100)/(100/17)</f>
        <v>96.05</v>
      </c>
      <c r="F36" s="61">
        <f t="shared" si="22"/>
        <v>74.900000000000006</v>
      </c>
      <c r="G36" s="18">
        <f t="shared" si="42"/>
        <v>99.96</v>
      </c>
      <c r="H36" s="61">
        <f t="shared" si="23"/>
        <v>69.8</v>
      </c>
      <c r="I36" s="18">
        <f t="shared" si="42"/>
        <v>98.77</v>
      </c>
      <c r="J36" s="61">
        <f t="shared" si="24"/>
        <v>84.4</v>
      </c>
      <c r="K36" s="18">
        <f t="shared" si="42"/>
        <v>99.279999999999987</v>
      </c>
      <c r="L36" s="61">
        <f t="shared" si="25"/>
        <v>61.4</v>
      </c>
      <c r="M36" s="18">
        <f t="shared" si="42"/>
        <v>86.699999999999989</v>
      </c>
      <c r="N36" s="61">
        <f t="shared" si="26"/>
        <v>74.7</v>
      </c>
      <c r="O36" s="18">
        <f t="shared" si="42"/>
        <v>96.899999999999991</v>
      </c>
      <c r="P36" s="61">
        <f t="shared" si="27"/>
        <v>87.4</v>
      </c>
      <c r="Q36" s="18">
        <f t="shared" ref="Q36" si="43">(Q17*100)/(100/17)</f>
        <v>88.399999999999991</v>
      </c>
      <c r="R36" s="61">
        <f t="shared" si="29"/>
        <v>72.7</v>
      </c>
      <c r="S36" s="18">
        <f t="shared" si="42"/>
        <v>73.78</v>
      </c>
      <c r="T36" s="61">
        <f t="shared" si="30"/>
        <v>65.599999999999994</v>
      </c>
      <c r="U36" s="18">
        <f t="shared" si="42"/>
        <v>99.96</v>
      </c>
      <c r="V36" s="61">
        <f t="shared" si="31"/>
        <v>79.7</v>
      </c>
      <c r="W36" s="18">
        <f t="shared" si="42"/>
        <v>98.94</v>
      </c>
      <c r="X36" s="61">
        <f t="shared" si="32"/>
        <v>72.599999999999994</v>
      </c>
      <c r="Y36" s="18">
        <f t="shared" si="42"/>
        <v>85.85</v>
      </c>
      <c r="Z36" s="61">
        <f t="shared" si="33"/>
        <v>69.8</v>
      </c>
      <c r="AA36" s="18">
        <f t="shared" si="42"/>
        <v>99.96</v>
      </c>
      <c r="AB36" s="61">
        <f t="shared" si="34"/>
        <v>74.5</v>
      </c>
      <c r="AC36" s="18">
        <f t="shared" si="42"/>
        <v>93.839999999999989</v>
      </c>
      <c r="AD36" s="61">
        <f t="shared" si="35"/>
        <v>82.2</v>
      </c>
      <c r="AE36" s="18">
        <f t="shared" si="42"/>
        <v>97.07</v>
      </c>
      <c r="AF36" s="61">
        <f t="shared" si="36"/>
        <v>81.3</v>
      </c>
      <c r="AG36" s="18">
        <f t="shared" si="42"/>
        <v>68</v>
      </c>
      <c r="AH36" s="61">
        <f t="shared" si="37"/>
        <v>62.9</v>
      </c>
      <c r="AI36" s="18">
        <f t="shared" si="42"/>
        <v>93.33</v>
      </c>
      <c r="AJ36" s="61">
        <f t="shared" si="38"/>
        <v>72.8</v>
      </c>
      <c r="AK36" s="90">
        <f t="shared" ref="AK36" si="44">(AK17*100)/(100/17)</f>
        <v>59.499999999999993</v>
      </c>
      <c r="AL36" s="105">
        <f t="shared" si="40"/>
        <v>83.1</v>
      </c>
    </row>
    <row r="37" spans="2:38" x14ac:dyDescent="0.25">
      <c r="B37" s="21" t="s">
        <v>5</v>
      </c>
      <c r="C37" s="18">
        <f t="shared" si="20"/>
        <v>86.20063647100001</v>
      </c>
      <c r="D37" s="105">
        <f t="shared" si="41"/>
        <v>95.4</v>
      </c>
      <c r="E37" s="18">
        <f t="shared" ref="E37:AI37" si="45">(E18*100)/(100/17)</f>
        <v>92.47999999999999</v>
      </c>
      <c r="F37" s="61">
        <f t="shared" si="22"/>
        <v>91.5</v>
      </c>
      <c r="G37" s="18">
        <f t="shared" si="45"/>
        <v>73.269999999999982</v>
      </c>
      <c r="H37" s="61">
        <f t="shared" si="23"/>
        <v>92</v>
      </c>
      <c r="I37" s="18">
        <f t="shared" si="45"/>
        <v>92.309999999999988</v>
      </c>
      <c r="J37" s="61">
        <f t="shared" si="24"/>
        <v>96.3</v>
      </c>
      <c r="K37" s="18">
        <f t="shared" si="45"/>
        <v>99.61999999999999</v>
      </c>
      <c r="L37" s="61">
        <f t="shared" si="25"/>
        <v>80.3</v>
      </c>
      <c r="M37" s="18">
        <f t="shared" si="45"/>
        <v>92.82</v>
      </c>
      <c r="N37" s="61">
        <f t="shared" si="26"/>
        <v>91.3</v>
      </c>
      <c r="O37" s="18">
        <f t="shared" si="45"/>
        <v>92.500000006999997</v>
      </c>
      <c r="P37" s="61">
        <f t="shared" si="27"/>
        <v>96.7</v>
      </c>
      <c r="Q37" s="18">
        <f t="shared" ref="Q37" si="46">(Q18*100)/(100/17)</f>
        <v>55.598500000000001</v>
      </c>
      <c r="R37" s="61">
        <f t="shared" si="29"/>
        <v>89</v>
      </c>
      <c r="S37" s="18">
        <f t="shared" si="45"/>
        <v>99.61999999999999</v>
      </c>
      <c r="T37" s="61" t="str">
        <f t="shared" si="30"/>
        <v>NA</v>
      </c>
      <c r="U37" s="18">
        <f t="shared" si="45"/>
        <v>83.129999999999981</v>
      </c>
      <c r="V37" s="61">
        <f t="shared" si="31"/>
        <v>86.7</v>
      </c>
      <c r="W37" s="18">
        <f t="shared" si="45"/>
        <v>93.5</v>
      </c>
      <c r="X37" s="61">
        <f t="shared" si="32"/>
        <v>87.6</v>
      </c>
      <c r="Y37" s="18">
        <f t="shared" si="45"/>
        <v>75.819999999999993</v>
      </c>
      <c r="Z37" s="61">
        <f t="shared" si="33"/>
        <v>85.4</v>
      </c>
      <c r="AA37" s="18">
        <f t="shared" si="45"/>
        <v>91.97</v>
      </c>
      <c r="AB37" s="61">
        <f t="shared" si="34"/>
        <v>88.3</v>
      </c>
      <c r="AC37" s="18">
        <f t="shared" si="45"/>
        <v>50.15</v>
      </c>
      <c r="AD37" s="61">
        <f t="shared" si="35"/>
        <v>86.1</v>
      </c>
      <c r="AE37" s="18">
        <f t="shared" si="45"/>
        <v>97.24</v>
      </c>
      <c r="AF37" s="61">
        <f t="shared" si="36"/>
        <v>91.3</v>
      </c>
      <c r="AG37" s="18">
        <f t="shared" si="45"/>
        <v>82.28</v>
      </c>
      <c r="AH37" s="61">
        <f t="shared" si="37"/>
        <v>96.4</v>
      </c>
      <c r="AI37" s="18">
        <f t="shared" si="45"/>
        <v>93.16</v>
      </c>
      <c r="AJ37" s="61">
        <f t="shared" si="38"/>
        <v>95.4</v>
      </c>
      <c r="AK37" s="90">
        <f t="shared" ref="AK37" si="47">(AK18*100)/(100/17)</f>
        <v>99.96</v>
      </c>
      <c r="AL37" s="105">
        <f t="shared" si="40"/>
        <v>70.099999999999994</v>
      </c>
    </row>
    <row r="38" spans="2:38" x14ac:dyDescent="0.25">
      <c r="B38" s="21" t="s">
        <v>6</v>
      </c>
      <c r="C38" s="18">
        <f t="shared" si="20"/>
        <v>73.900000000000006</v>
      </c>
      <c r="D38" s="105">
        <f t="shared" si="41"/>
        <v>78</v>
      </c>
      <c r="E38" s="18">
        <f t="shared" ref="E38:AI38" si="48">(E19*100)/(100/17)</f>
        <v>78.199999999999989</v>
      </c>
      <c r="F38" s="61">
        <f t="shared" si="22"/>
        <v>77.3</v>
      </c>
      <c r="G38" s="18">
        <f t="shared" si="48"/>
        <v>68</v>
      </c>
      <c r="H38" s="61">
        <f t="shared" si="23"/>
        <v>66.400000000000006</v>
      </c>
      <c r="I38" s="18">
        <f t="shared" si="48"/>
        <v>83.3</v>
      </c>
      <c r="J38" s="61">
        <f t="shared" si="24"/>
        <v>82.4</v>
      </c>
      <c r="K38" s="18">
        <f t="shared" si="48"/>
        <v>73.099999999999994</v>
      </c>
      <c r="L38" s="61">
        <f t="shared" si="25"/>
        <v>72.599999999999994</v>
      </c>
      <c r="M38" s="18">
        <f t="shared" si="48"/>
        <v>81.599999999999994</v>
      </c>
      <c r="N38" s="61">
        <f t="shared" si="26"/>
        <v>82</v>
      </c>
      <c r="O38" s="18">
        <f t="shared" si="48"/>
        <v>73.099999999999994</v>
      </c>
      <c r="P38" s="61">
        <f t="shared" si="27"/>
        <v>83.4</v>
      </c>
      <c r="Q38" s="18">
        <f t="shared" ref="Q38" si="49">(Q19*100)/(100/17)</f>
        <v>76.5</v>
      </c>
      <c r="R38" s="61">
        <f t="shared" si="29"/>
        <v>83.2</v>
      </c>
      <c r="S38" s="18">
        <f t="shared" si="48"/>
        <v>79.899999999999991</v>
      </c>
      <c r="T38" s="61">
        <f t="shared" si="30"/>
        <v>85.1</v>
      </c>
      <c r="U38" s="18">
        <f t="shared" si="48"/>
        <v>81.599999999999994</v>
      </c>
      <c r="V38" s="61">
        <f t="shared" si="31"/>
        <v>85.7</v>
      </c>
      <c r="W38" s="18">
        <f t="shared" si="48"/>
        <v>56.099999999999994</v>
      </c>
      <c r="X38" s="61">
        <f t="shared" si="32"/>
        <v>78.099999999999994</v>
      </c>
      <c r="Y38" s="18">
        <f t="shared" si="48"/>
        <v>81.599999999999994</v>
      </c>
      <c r="Z38" s="61">
        <f t="shared" si="33"/>
        <v>83.8</v>
      </c>
      <c r="AA38" s="18">
        <f t="shared" si="48"/>
        <v>79.899999999999991</v>
      </c>
      <c r="AB38" s="61">
        <f t="shared" si="34"/>
        <v>79.8</v>
      </c>
      <c r="AC38" s="18">
        <f t="shared" si="48"/>
        <v>71.399999999999991</v>
      </c>
      <c r="AD38" s="61">
        <f t="shared" si="35"/>
        <v>72.5</v>
      </c>
      <c r="AE38" s="18">
        <f t="shared" si="48"/>
        <v>71.399999999999991</v>
      </c>
      <c r="AF38" s="61">
        <f t="shared" si="36"/>
        <v>77.400000000000006</v>
      </c>
      <c r="AG38" s="18">
        <f t="shared" si="48"/>
        <v>71.399999999999991</v>
      </c>
      <c r="AH38" s="61">
        <f t="shared" si="37"/>
        <v>72</v>
      </c>
      <c r="AI38" s="18">
        <f t="shared" si="48"/>
        <v>71.399999999999991</v>
      </c>
      <c r="AJ38" s="61">
        <f t="shared" si="38"/>
        <v>77.400000000000006</v>
      </c>
      <c r="AK38" s="90">
        <f t="shared" ref="AK38" si="50">(AK19*100)/(100/17)</f>
        <v>57.8</v>
      </c>
      <c r="AL38" s="105">
        <f t="shared" si="40"/>
        <v>64.599999999999994</v>
      </c>
    </row>
    <row r="39" spans="2:38" ht="15.75" thickBot="1" x14ac:dyDescent="0.3">
      <c r="B39" s="22" t="s">
        <v>7</v>
      </c>
      <c r="C39" s="19">
        <f t="shared" si="20"/>
        <v>69.94</v>
      </c>
      <c r="D39" s="106">
        <f>D20</f>
        <v>71.8</v>
      </c>
      <c r="E39" s="19">
        <f t="shared" ref="E39:AI39" si="51">(E20*100)/(100/17)</f>
        <v>86.529999999999987</v>
      </c>
      <c r="F39" s="62">
        <f>F20</f>
        <v>74.3</v>
      </c>
      <c r="G39" s="19">
        <f t="shared" si="51"/>
        <v>83.98</v>
      </c>
      <c r="H39" s="62">
        <f>H20</f>
        <v>72.7</v>
      </c>
      <c r="I39" s="19">
        <f t="shared" si="51"/>
        <v>90.779999999999987</v>
      </c>
      <c r="J39" s="62">
        <f>J20</f>
        <v>71.2</v>
      </c>
      <c r="K39" s="19">
        <f t="shared" si="51"/>
        <v>99.96</v>
      </c>
      <c r="L39" s="62">
        <f>L20</f>
        <v>71.400000000000006</v>
      </c>
      <c r="M39" s="19">
        <f t="shared" si="51"/>
        <v>0</v>
      </c>
      <c r="N39" s="62">
        <f>N20</f>
        <v>64.900000000000006</v>
      </c>
      <c r="O39" s="19">
        <f t="shared" si="51"/>
        <v>66.81</v>
      </c>
      <c r="P39" s="62">
        <f>P20</f>
        <v>71.599999999999994</v>
      </c>
      <c r="Q39" s="19">
        <f t="shared" ref="Q39" si="52">(Q20*100)/(100/17)</f>
        <v>62.05</v>
      </c>
      <c r="R39" s="62">
        <f>R20</f>
        <v>67.8</v>
      </c>
      <c r="S39" s="19">
        <f t="shared" si="51"/>
        <v>93.5</v>
      </c>
      <c r="T39" s="62">
        <f>T20</f>
        <v>67.900000000000006</v>
      </c>
      <c r="U39" s="19">
        <f t="shared" si="51"/>
        <v>74.289999999999992</v>
      </c>
      <c r="V39" s="62">
        <f>V20</f>
        <v>71.7</v>
      </c>
      <c r="W39" s="19">
        <f t="shared" si="51"/>
        <v>40.119999999999997</v>
      </c>
      <c r="X39" s="62">
        <f>X20</f>
        <v>73.2</v>
      </c>
      <c r="Y39" s="19">
        <f t="shared" si="51"/>
        <v>95.199999999999989</v>
      </c>
      <c r="Z39" s="62">
        <f>Z20</f>
        <v>76.5</v>
      </c>
      <c r="AA39" s="19">
        <f t="shared" si="51"/>
        <v>90.1</v>
      </c>
      <c r="AB39" s="62">
        <f>AB20</f>
        <v>64.400000000000006</v>
      </c>
      <c r="AC39" s="19">
        <f t="shared" si="51"/>
        <v>96.05</v>
      </c>
      <c r="AD39" s="62">
        <f>AD20</f>
        <v>73</v>
      </c>
      <c r="AE39" s="19">
        <f t="shared" si="51"/>
        <v>74.289999999999992</v>
      </c>
      <c r="AF39" s="62">
        <f>AF20</f>
        <v>72.400000000000006</v>
      </c>
      <c r="AG39" s="19">
        <f t="shared" si="51"/>
        <v>36.04</v>
      </c>
      <c r="AH39" s="62">
        <f>AH20</f>
        <v>67.599999999999994</v>
      </c>
      <c r="AI39" s="19">
        <f t="shared" si="51"/>
        <v>99.449999999999989</v>
      </c>
      <c r="AJ39" s="62">
        <f>AJ20</f>
        <v>72.599999999999994</v>
      </c>
      <c r="AK39" s="91">
        <f t="shared" ref="AK39" si="53">(AK20*100)/(100/17)</f>
        <v>0</v>
      </c>
      <c r="AL39" s="106">
        <f>AL20</f>
        <v>0</v>
      </c>
    </row>
  </sheetData>
  <sheetProtection formatCells="0" pivotTables="0"/>
  <protectedRanges>
    <protectedRange sqref="E15:AL15" name="Rango1_2"/>
    <protectedRange sqref="C5:R11 C14:AL20" name="Rango1"/>
  </protectedRanges>
  <mergeCells count="2">
    <mergeCell ref="B1:AL1"/>
    <mergeCell ref="C2:AI2"/>
  </mergeCells>
  <pageMargins left="0.7" right="0.7" top="0.75" bottom="0.75" header="0.3" footer="0.3"/>
  <pageSetup orientation="portrait" r:id="rId1"/>
  <ignoredErrors>
    <ignoredError sqref="M24:M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2"/>
  <sheetViews>
    <sheetView showGridLines="0" zoomScaleNormal="100" workbookViewId="0">
      <selection activeCell="G22" sqref="G22"/>
    </sheetView>
  </sheetViews>
  <sheetFormatPr baseColWidth="10" defaultRowHeight="15" x14ac:dyDescent="0.25"/>
  <cols>
    <col min="1" max="1" width="2.5703125" style="4" customWidth="1"/>
    <col min="2" max="2" width="11.140625" style="4" customWidth="1"/>
    <col min="3" max="3" width="18.42578125" style="4" customWidth="1"/>
    <col min="4" max="4" width="17.85546875" style="4" customWidth="1"/>
    <col min="5" max="5" width="19.140625" style="4" customWidth="1"/>
    <col min="6" max="6" width="16.85546875" style="4" customWidth="1"/>
    <col min="7" max="7" width="17.5703125" style="4" customWidth="1"/>
    <col min="8" max="8" width="17" style="4" customWidth="1"/>
    <col min="9" max="9" width="18" style="4" customWidth="1"/>
    <col min="10" max="10" width="17.85546875" style="4" customWidth="1"/>
    <col min="11" max="11" width="17.5703125" style="4" customWidth="1"/>
    <col min="12" max="12" width="17.85546875" style="4" customWidth="1"/>
    <col min="13" max="13" width="19.7109375" style="4" customWidth="1"/>
    <col min="14" max="14" width="19.85546875" style="4" customWidth="1"/>
    <col min="15" max="15" width="18.140625" style="4" customWidth="1"/>
    <col min="16" max="16" width="17.28515625" style="4" customWidth="1"/>
    <col min="17" max="17" width="17.140625" style="4" customWidth="1"/>
    <col min="18" max="18" width="16.28515625" style="4" customWidth="1"/>
    <col min="19" max="19" width="17.5703125" style="4" customWidth="1"/>
    <col min="20" max="21" width="14.7109375" style="4" customWidth="1"/>
    <col min="22" max="16384" width="11.42578125" style="4"/>
  </cols>
  <sheetData>
    <row r="1" spans="2:20" ht="28.5" x14ac:dyDescent="0.25">
      <c r="B1" s="238" t="s">
        <v>74</v>
      </c>
      <c r="C1" s="238"/>
      <c r="D1" s="238"/>
      <c r="E1" s="238"/>
      <c r="F1" s="238"/>
      <c r="G1" s="238"/>
      <c r="H1" s="238"/>
      <c r="I1" s="238"/>
      <c r="J1" s="238"/>
      <c r="K1" s="238"/>
      <c r="L1" s="238"/>
      <c r="M1" s="238"/>
      <c r="N1" s="238"/>
      <c r="O1" s="238"/>
      <c r="P1" s="238"/>
      <c r="Q1" s="238"/>
      <c r="R1" s="238"/>
      <c r="S1" s="238"/>
      <c r="T1" s="238"/>
    </row>
    <row r="2" spans="2:20" ht="23.25" x14ac:dyDescent="0.25">
      <c r="B2" s="2"/>
      <c r="C2" s="239" t="s">
        <v>79</v>
      </c>
      <c r="D2" s="240"/>
      <c r="E2" s="240"/>
      <c r="F2" s="240"/>
      <c r="G2" s="240"/>
      <c r="H2" s="240"/>
      <c r="I2" s="240"/>
      <c r="J2" s="240"/>
      <c r="K2" s="240"/>
      <c r="L2" s="240"/>
      <c r="M2" s="240"/>
      <c r="N2" s="240"/>
      <c r="O2" s="240"/>
      <c r="P2" s="240"/>
      <c r="Q2" s="240"/>
      <c r="R2" s="240"/>
      <c r="S2" s="240"/>
      <c r="T2" s="88"/>
    </row>
    <row r="3" spans="2:20" ht="11.25" customHeight="1" thickBot="1" x14ac:dyDescent="0.3">
      <c r="B3" s="1"/>
      <c r="C3" s="1"/>
      <c r="D3" s="1"/>
      <c r="E3" s="1"/>
      <c r="S3" s="1"/>
      <c r="T3" s="1"/>
    </row>
    <row r="4" spans="2:20" s="12" customFormat="1" ht="26.25" thickBot="1" x14ac:dyDescent="0.3">
      <c r="C4" s="151" t="s">
        <v>0</v>
      </c>
      <c r="D4" s="152" t="s">
        <v>8</v>
      </c>
      <c r="E4" s="152" t="s">
        <v>9</v>
      </c>
      <c r="F4" s="152" t="s">
        <v>10</v>
      </c>
      <c r="G4" s="152" t="s">
        <v>11</v>
      </c>
      <c r="H4" s="152" t="s">
        <v>12</v>
      </c>
      <c r="I4" s="152" t="s">
        <v>13</v>
      </c>
      <c r="J4" s="153" t="s">
        <v>14</v>
      </c>
      <c r="L4" s="158" t="s">
        <v>75</v>
      </c>
    </row>
    <row r="5" spans="2:20" x14ac:dyDescent="0.25">
      <c r="B5" s="148" t="s">
        <v>1</v>
      </c>
      <c r="C5" s="154" t="s">
        <v>76</v>
      </c>
      <c r="D5" s="155" t="s">
        <v>76</v>
      </c>
      <c r="E5" s="155" t="s">
        <v>76</v>
      </c>
      <c r="F5" s="155" t="s">
        <v>76</v>
      </c>
      <c r="G5" s="155" t="s">
        <v>76</v>
      </c>
      <c r="H5" s="155" t="s">
        <v>76</v>
      </c>
      <c r="I5" s="155" t="s">
        <v>77</v>
      </c>
      <c r="J5" s="156" t="s">
        <v>76</v>
      </c>
      <c r="L5" s="159" t="s">
        <v>76</v>
      </c>
    </row>
    <row r="6" spans="2:20" x14ac:dyDescent="0.25">
      <c r="B6" s="149" t="s">
        <v>2</v>
      </c>
      <c r="C6" s="166" t="s">
        <v>76</v>
      </c>
      <c r="D6" s="167" t="s">
        <v>76</v>
      </c>
      <c r="E6" s="167" t="s">
        <v>76</v>
      </c>
      <c r="F6" s="168" t="s">
        <v>77</v>
      </c>
      <c r="G6" s="168" t="s">
        <v>76</v>
      </c>
      <c r="H6" s="168" t="s">
        <v>76</v>
      </c>
      <c r="I6" s="168" t="s">
        <v>77</v>
      </c>
      <c r="J6" s="169" t="s">
        <v>76</v>
      </c>
      <c r="L6" s="160" t="s">
        <v>77</v>
      </c>
    </row>
    <row r="7" spans="2:20" ht="15.75" thickBot="1" x14ac:dyDescent="0.3">
      <c r="B7" s="149" t="s">
        <v>3</v>
      </c>
      <c r="C7" s="177" t="s">
        <v>77</v>
      </c>
      <c r="D7" s="178" t="s">
        <v>77</v>
      </c>
      <c r="E7" s="178" t="s">
        <v>77</v>
      </c>
      <c r="F7" s="178" t="s">
        <v>77</v>
      </c>
      <c r="G7" s="178" t="s">
        <v>77</v>
      </c>
      <c r="H7" s="179" t="s">
        <v>76</v>
      </c>
      <c r="I7" s="179" t="s">
        <v>77</v>
      </c>
      <c r="J7" s="180" t="s">
        <v>77</v>
      </c>
      <c r="L7" s="161" t="s">
        <v>78</v>
      </c>
    </row>
    <row r="8" spans="2:20" x14ac:dyDescent="0.25">
      <c r="B8" s="149" t="s">
        <v>4</v>
      </c>
      <c r="C8" s="162" t="s">
        <v>76</v>
      </c>
      <c r="D8" s="163" t="s">
        <v>76</v>
      </c>
      <c r="E8" s="163" t="s">
        <v>76</v>
      </c>
      <c r="F8" s="163" t="s">
        <v>76</v>
      </c>
      <c r="G8" s="163" t="s">
        <v>76</v>
      </c>
      <c r="H8" s="163" t="s">
        <v>76</v>
      </c>
      <c r="I8" s="163" t="s">
        <v>76</v>
      </c>
      <c r="J8" s="164" t="s">
        <v>76</v>
      </c>
    </row>
    <row r="9" spans="2:20" x14ac:dyDescent="0.25">
      <c r="B9" s="149" t="s">
        <v>5</v>
      </c>
      <c r="C9" s="162" t="s">
        <v>76</v>
      </c>
      <c r="D9" s="163" t="s">
        <v>76</v>
      </c>
      <c r="E9" s="163" t="s">
        <v>76</v>
      </c>
      <c r="F9" s="163" t="s">
        <v>76</v>
      </c>
      <c r="G9" s="163" t="s">
        <v>76</v>
      </c>
      <c r="H9" s="163" t="s">
        <v>76</v>
      </c>
      <c r="I9" s="163" t="s">
        <v>76</v>
      </c>
      <c r="J9" s="164" t="s">
        <v>76</v>
      </c>
    </row>
    <row r="10" spans="2:20" x14ac:dyDescent="0.25">
      <c r="B10" s="149" t="s">
        <v>6</v>
      </c>
      <c r="C10" s="162" t="s">
        <v>76</v>
      </c>
      <c r="D10" s="163" t="s">
        <v>76</v>
      </c>
      <c r="E10" s="163" t="s">
        <v>76</v>
      </c>
      <c r="F10" s="163" t="s">
        <v>76</v>
      </c>
      <c r="G10" s="163" t="s">
        <v>76</v>
      </c>
      <c r="H10" s="163" t="s">
        <v>76</v>
      </c>
      <c r="I10" s="163" t="s">
        <v>77</v>
      </c>
      <c r="J10" s="164" t="s">
        <v>76</v>
      </c>
    </row>
    <row r="11" spans="2:20" ht="15.75" thickBot="1" x14ac:dyDescent="0.3">
      <c r="B11" s="150" t="s">
        <v>7</v>
      </c>
      <c r="C11" s="174" t="s">
        <v>76</v>
      </c>
      <c r="D11" s="175" t="s">
        <v>76</v>
      </c>
      <c r="E11" s="175" t="s">
        <v>76</v>
      </c>
      <c r="F11" s="175" t="s">
        <v>76</v>
      </c>
      <c r="G11" s="175" t="s">
        <v>76</v>
      </c>
      <c r="H11" s="175" t="s">
        <v>76</v>
      </c>
      <c r="I11" s="175" t="s">
        <v>76</v>
      </c>
      <c r="J11" s="176" t="s">
        <v>76</v>
      </c>
    </row>
    <row r="12" spans="2:20" ht="15.75" thickBot="1" x14ac:dyDescent="0.3"/>
    <row r="13" spans="2:20" s="12" customFormat="1" ht="26.25" thickBot="1" x14ac:dyDescent="0.3">
      <c r="C13" s="145" t="s">
        <v>39</v>
      </c>
      <c r="D13" s="146" t="s">
        <v>15</v>
      </c>
      <c r="E13" s="146" t="s">
        <v>16</v>
      </c>
      <c r="F13" s="146" t="s">
        <v>17</v>
      </c>
      <c r="G13" s="146" t="s">
        <v>18</v>
      </c>
      <c r="H13" s="146" t="s">
        <v>19</v>
      </c>
      <c r="I13" s="146" t="s">
        <v>20</v>
      </c>
      <c r="J13" s="146" t="s">
        <v>21</v>
      </c>
      <c r="K13" s="146" t="s">
        <v>22</v>
      </c>
      <c r="L13" s="146" t="s">
        <v>23</v>
      </c>
      <c r="M13" s="146" t="s">
        <v>24</v>
      </c>
      <c r="N13" s="146" t="s">
        <v>25</v>
      </c>
      <c r="O13" s="146" t="s">
        <v>26</v>
      </c>
      <c r="P13" s="146" t="s">
        <v>27</v>
      </c>
      <c r="Q13" s="146" t="s">
        <v>28</v>
      </c>
      <c r="R13" s="146" t="s">
        <v>29</v>
      </c>
      <c r="S13" s="147" t="s">
        <v>30</v>
      </c>
    </row>
    <row r="14" spans="2:20" x14ac:dyDescent="0.25">
      <c r="B14" s="148" t="s">
        <v>1</v>
      </c>
      <c r="C14" s="154" t="s">
        <v>76</v>
      </c>
      <c r="D14" s="155" t="s">
        <v>76</v>
      </c>
      <c r="E14" s="155" t="s">
        <v>76</v>
      </c>
      <c r="F14" s="155" t="s">
        <v>76</v>
      </c>
      <c r="G14" s="155" t="s">
        <v>78</v>
      </c>
      <c r="H14" s="155" t="s">
        <v>76</v>
      </c>
      <c r="I14" s="155" t="s">
        <v>76</v>
      </c>
      <c r="J14" s="155" t="s">
        <v>76</v>
      </c>
      <c r="K14" s="155" t="s">
        <v>76</v>
      </c>
      <c r="L14" s="155" t="s">
        <v>76</v>
      </c>
      <c r="M14" s="155" t="s">
        <v>76</v>
      </c>
      <c r="N14" s="155" t="s">
        <v>76</v>
      </c>
      <c r="O14" s="155" t="s">
        <v>76</v>
      </c>
      <c r="P14" s="155" t="s">
        <v>76</v>
      </c>
      <c r="Q14" s="155" t="s">
        <v>77</v>
      </c>
      <c r="R14" s="155" t="s">
        <v>76</v>
      </c>
      <c r="S14" s="156" t="s">
        <v>78</v>
      </c>
    </row>
    <row r="15" spans="2:20" x14ac:dyDescent="0.25">
      <c r="B15" s="149" t="s">
        <v>2</v>
      </c>
      <c r="C15" s="170" t="s">
        <v>76</v>
      </c>
      <c r="D15" s="168" t="s">
        <v>76</v>
      </c>
      <c r="E15" s="168" t="s">
        <v>76</v>
      </c>
      <c r="F15" s="168" t="s">
        <v>76</v>
      </c>
      <c r="G15" s="168" t="s">
        <v>76</v>
      </c>
      <c r="H15" s="168" t="s">
        <v>76</v>
      </c>
      <c r="I15" s="168" t="s">
        <v>76</v>
      </c>
      <c r="J15" s="168" t="s">
        <v>76</v>
      </c>
      <c r="K15" s="168" t="s">
        <v>77</v>
      </c>
      <c r="L15" s="168" t="s">
        <v>76</v>
      </c>
      <c r="M15" s="168" t="s">
        <v>77</v>
      </c>
      <c r="N15" s="168" t="s">
        <v>76</v>
      </c>
      <c r="O15" s="168" t="s">
        <v>76</v>
      </c>
      <c r="P15" s="168" t="s">
        <v>76</v>
      </c>
      <c r="Q15" s="168" t="s">
        <v>77</v>
      </c>
      <c r="R15" s="168" t="s">
        <v>76</v>
      </c>
      <c r="S15" s="169" t="s">
        <v>76</v>
      </c>
    </row>
    <row r="16" spans="2:20" x14ac:dyDescent="0.25">
      <c r="B16" s="149" t="s">
        <v>3</v>
      </c>
      <c r="C16" s="177" t="s">
        <v>77</v>
      </c>
      <c r="D16" s="178" t="s">
        <v>77</v>
      </c>
      <c r="E16" s="178" t="s">
        <v>77</v>
      </c>
      <c r="F16" s="178" t="s">
        <v>77</v>
      </c>
      <c r="G16" s="179" t="s">
        <v>77</v>
      </c>
      <c r="H16" s="179" t="s">
        <v>76</v>
      </c>
      <c r="I16" s="179" t="s">
        <v>76</v>
      </c>
      <c r="J16" s="178" t="s">
        <v>76</v>
      </c>
      <c r="K16" s="178" t="s">
        <v>77</v>
      </c>
      <c r="L16" s="178" t="s">
        <v>77</v>
      </c>
      <c r="M16" s="178" t="s">
        <v>77</v>
      </c>
      <c r="N16" s="178" t="s">
        <v>77</v>
      </c>
      <c r="O16" s="179" t="s">
        <v>76</v>
      </c>
      <c r="P16" s="178" t="s">
        <v>77</v>
      </c>
      <c r="Q16" s="179" t="s">
        <v>77</v>
      </c>
      <c r="R16" s="178" t="s">
        <v>77</v>
      </c>
      <c r="S16" s="180" t="s">
        <v>77</v>
      </c>
    </row>
    <row r="17" spans="2:19" x14ac:dyDescent="0.25">
      <c r="B17" s="149" t="s">
        <v>4</v>
      </c>
      <c r="C17" s="186" t="s">
        <v>76</v>
      </c>
      <c r="D17" s="188" t="s">
        <v>77</v>
      </c>
      <c r="E17" s="188" t="s">
        <v>76</v>
      </c>
      <c r="F17" s="188" t="s">
        <v>76</v>
      </c>
      <c r="G17" s="188" t="s">
        <v>76</v>
      </c>
      <c r="H17" s="188" t="s">
        <v>76</v>
      </c>
      <c r="I17" s="188" t="s">
        <v>76</v>
      </c>
      <c r="J17" s="188" t="s">
        <v>76</v>
      </c>
      <c r="K17" s="188" t="s">
        <v>76</v>
      </c>
      <c r="L17" s="188" t="s">
        <v>76</v>
      </c>
      <c r="M17" s="188" t="s">
        <v>76</v>
      </c>
      <c r="N17" s="188" t="s">
        <v>76</v>
      </c>
      <c r="O17" s="188" t="s">
        <v>76</v>
      </c>
      <c r="P17" s="188" t="s">
        <v>76</v>
      </c>
      <c r="Q17" s="188" t="s">
        <v>76</v>
      </c>
      <c r="R17" s="188" t="s">
        <v>76</v>
      </c>
      <c r="S17" s="187" t="s">
        <v>76</v>
      </c>
    </row>
    <row r="18" spans="2:19" x14ac:dyDescent="0.25">
      <c r="B18" s="149" t="s">
        <v>5</v>
      </c>
      <c r="C18" s="162" t="s">
        <v>76</v>
      </c>
      <c r="D18" s="163" t="s">
        <v>76</v>
      </c>
      <c r="E18" s="163" t="s">
        <v>76</v>
      </c>
      <c r="F18" s="163" t="s">
        <v>76</v>
      </c>
      <c r="G18" s="163" t="s">
        <v>76</v>
      </c>
      <c r="H18" s="163" t="s">
        <v>76</v>
      </c>
      <c r="I18" s="163" t="s">
        <v>76</v>
      </c>
      <c r="J18" s="163" t="s">
        <v>76</v>
      </c>
      <c r="K18" s="163" t="s">
        <v>76</v>
      </c>
      <c r="L18" s="163" t="s">
        <v>76</v>
      </c>
      <c r="M18" s="163" t="s">
        <v>76</v>
      </c>
      <c r="N18" s="163" t="s">
        <v>76</v>
      </c>
      <c r="O18" s="163" t="s">
        <v>76</v>
      </c>
      <c r="P18" s="163" t="s">
        <v>76</v>
      </c>
      <c r="Q18" s="163" t="s">
        <v>76</v>
      </c>
      <c r="R18" s="163" t="s">
        <v>76</v>
      </c>
      <c r="S18" s="164" t="s">
        <v>76</v>
      </c>
    </row>
    <row r="19" spans="2:19" x14ac:dyDescent="0.25">
      <c r="B19" s="149" t="s">
        <v>6</v>
      </c>
      <c r="C19" s="162" t="s">
        <v>76</v>
      </c>
      <c r="D19" s="163" t="s">
        <v>76</v>
      </c>
      <c r="E19" s="163" t="s">
        <v>76</v>
      </c>
      <c r="F19" s="163" t="s">
        <v>76</v>
      </c>
      <c r="G19" s="163" t="s">
        <v>76</v>
      </c>
      <c r="H19" s="163" t="s">
        <v>76</v>
      </c>
      <c r="I19" s="163" t="s">
        <v>76</v>
      </c>
      <c r="J19" s="163" t="s">
        <v>76</v>
      </c>
      <c r="K19" s="163" t="s">
        <v>76</v>
      </c>
      <c r="L19" s="163" t="s">
        <v>76</v>
      </c>
      <c r="M19" s="163" t="s">
        <v>76</v>
      </c>
      <c r="N19" s="163" t="s">
        <v>76</v>
      </c>
      <c r="O19" s="163" t="s">
        <v>76</v>
      </c>
      <c r="P19" s="163" t="s">
        <v>76</v>
      </c>
      <c r="Q19" s="163" t="s">
        <v>77</v>
      </c>
      <c r="R19" s="163" t="s">
        <v>76</v>
      </c>
      <c r="S19" s="164" t="s">
        <v>76</v>
      </c>
    </row>
    <row r="20" spans="2:19" ht="15.75" thickBot="1" x14ac:dyDescent="0.3">
      <c r="B20" s="150" t="s">
        <v>7</v>
      </c>
      <c r="C20" s="174" t="s">
        <v>76</v>
      </c>
      <c r="D20" s="175" t="s">
        <v>76</v>
      </c>
      <c r="E20" s="175" t="s">
        <v>76</v>
      </c>
      <c r="F20" s="175" t="s">
        <v>76</v>
      </c>
      <c r="G20" s="175"/>
      <c r="H20" s="175" t="s">
        <v>76</v>
      </c>
      <c r="I20" s="175" t="s">
        <v>76</v>
      </c>
      <c r="J20" s="175" t="s">
        <v>76</v>
      </c>
      <c r="K20" s="175" t="s">
        <v>76</v>
      </c>
      <c r="L20" s="175" t="s">
        <v>76</v>
      </c>
      <c r="M20" s="175" t="s">
        <v>76</v>
      </c>
      <c r="N20" s="175" t="s">
        <v>76</v>
      </c>
      <c r="O20" s="175" t="s">
        <v>76</v>
      </c>
      <c r="P20" s="175" t="s">
        <v>76</v>
      </c>
      <c r="Q20" s="175" t="s">
        <v>76</v>
      </c>
      <c r="R20" s="175" t="s">
        <v>76</v>
      </c>
      <c r="S20" s="157"/>
    </row>
    <row r="22" spans="2:19" x14ac:dyDescent="0.25">
      <c r="P22" s="25"/>
    </row>
  </sheetData>
  <sheetProtection algorithmName="SHA-512" hashValue="P68mIFmDKB73DBLRt0SUzXJ4TEZZHuHxuwU0wYPMqhtLl8JNRutLPOS8NbyDY+m5MrqDdDLq3xzLlVoyiNtgag==" saltValue="aQd86hzF9F0ZzqVhJ+ajgQ==" spinCount="100000" sheet="1" objects="1" scenarios="1" formatCells="0" pivotTables="0"/>
  <protectedRanges>
    <protectedRange sqref="C5:J11 C14:S20" name="Rango1"/>
  </protectedRanges>
  <mergeCells count="2">
    <mergeCell ref="B1:T1"/>
    <mergeCell ref="C2:S2"/>
  </mergeCells>
  <dataValidations count="1">
    <dataValidation type="list" allowBlank="1" showInputMessage="1" showErrorMessage="1" sqref="C5:J11 C14:S20" xr:uid="{00000000-0002-0000-0100-000000000000}">
      <formula1>$L$5:$L$7</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4" operator="containsText" id="{CC8FA4D6-411E-496B-8A33-E0E4EF91D5F6}">
            <xm:f>NOT(ISERROR(SEARCH($L$7,C5)))</xm:f>
            <xm:f>$L$7</xm:f>
            <x14:dxf>
              <font>
                <b val="0"/>
                <i/>
              </font>
              <fill>
                <patternFill>
                  <bgColor rgb="FFCC0000"/>
                </patternFill>
              </fill>
            </x14:dxf>
          </x14:cfRule>
          <x14:cfRule type="containsText" priority="35" operator="containsText" id="{E9F71C52-4949-477A-BB9D-B0C6108188BB}">
            <xm:f>NOT(ISERROR(SEARCH($L$6,C5)))</xm:f>
            <xm:f>$L$6</xm:f>
            <x14:dxf>
              <font>
                <b val="0"/>
                <i/>
              </font>
              <fill>
                <patternFill>
                  <bgColor theme="7" tint="0.39994506668294322"/>
                </patternFill>
              </fill>
            </x14:dxf>
          </x14:cfRule>
          <x14:cfRule type="containsText" priority="36" operator="containsText" id="{4052F57F-DE2A-4160-A360-71ED50758A0C}">
            <xm:f>NOT(ISERROR(SEARCH($L$5,C5)))</xm:f>
            <xm:f>$L$5</xm:f>
            <x14:dxf>
              <font>
                <b val="0"/>
                <i/>
                <color auto="1"/>
              </font>
              <fill>
                <patternFill>
                  <bgColor theme="9"/>
                </patternFill>
              </fill>
            </x14:dxf>
          </x14:cfRule>
          <xm:sqref>C5:J5 C7:J7</xm:sqref>
        </x14:conditionalFormatting>
        <x14:conditionalFormatting xmlns:xm="http://schemas.microsoft.com/office/excel/2006/main">
          <x14:cfRule type="containsText" priority="31" operator="containsText" id="{D9D0ED89-219A-469F-98D8-B71542CE5F86}">
            <xm:f>NOT(ISERROR(SEARCH($L$7,C14)))</xm:f>
            <xm:f>$L$7</xm:f>
            <x14:dxf>
              <font>
                <b val="0"/>
                <i/>
              </font>
              <fill>
                <patternFill>
                  <bgColor rgb="FFCC0000"/>
                </patternFill>
              </fill>
            </x14:dxf>
          </x14:cfRule>
          <x14:cfRule type="containsText" priority="32" operator="containsText" id="{2C629D14-1B33-4C09-AF74-89B7E2F0198E}">
            <xm:f>NOT(ISERROR(SEARCH($L$6,C14)))</xm:f>
            <xm:f>$L$6</xm:f>
            <x14:dxf>
              <font>
                <b val="0"/>
                <i/>
              </font>
              <fill>
                <patternFill>
                  <bgColor theme="7" tint="0.39994506668294322"/>
                </patternFill>
              </fill>
            </x14:dxf>
          </x14:cfRule>
          <x14:cfRule type="containsText" priority="33" operator="containsText" id="{1FB2430A-CC52-492F-B7D9-10328234DEDF}">
            <xm:f>NOT(ISERROR(SEARCH($L$5,C14)))</xm:f>
            <xm:f>$L$5</xm:f>
            <x14:dxf>
              <font>
                <b val="0"/>
                <i/>
                <color auto="1"/>
              </font>
              <fill>
                <patternFill>
                  <bgColor theme="9"/>
                </patternFill>
              </fill>
            </x14:dxf>
          </x14:cfRule>
          <xm:sqref>C14:S14 S20 C16:S16</xm:sqref>
        </x14:conditionalFormatting>
        <x14:conditionalFormatting xmlns:xm="http://schemas.microsoft.com/office/excel/2006/main">
          <x14:cfRule type="containsText" priority="28" operator="containsText" id="{102B6361-D547-4CFA-8DB9-392052D17976}">
            <xm:f>NOT(ISERROR(SEARCH($L$7,C10)))</xm:f>
            <xm:f>$L$7</xm:f>
            <x14:dxf>
              <font>
                <b val="0"/>
                <i/>
              </font>
              <fill>
                <patternFill>
                  <bgColor rgb="FFCC0000"/>
                </patternFill>
              </fill>
            </x14:dxf>
          </x14:cfRule>
          <x14:cfRule type="containsText" priority="29" operator="containsText" id="{694C674C-9459-4B83-BBCD-066A95CB14BA}">
            <xm:f>NOT(ISERROR(SEARCH($L$6,C10)))</xm:f>
            <xm:f>$L$6</xm:f>
            <x14:dxf>
              <font>
                <b val="0"/>
                <i/>
              </font>
              <fill>
                <patternFill>
                  <bgColor theme="7" tint="0.39994506668294322"/>
                </patternFill>
              </fill>
            </x14:dxf>
          </x14:cfRule>
          <x14:cfRule type="containsText" priority="30" operator="containsText" id="{27E0813A-095C-4954-9F97-E909FC2857CC}">
            <xm:f>NOT(ISERROR(SEARCH($L$5,C10)))</xm:f>
            <xm:f>$L$5</xm:f>
            <x14:dxf>
              <font>
                <b val="0"/>
                <i/>
                <color auto="1"/>
              </font>
              <fill>
                <patternFill>
                  <bgColor theme="9"/>
                </patternFill>
              </fill>
            </x14:dxf>
          </x14:cfRule>
          <xm:sqref>C10:J10</xm:sqref>
        </x14:conditionalFormatting>
        <x14:conditionalFormatting xmlns:xm="http://schemas.microsoft.com/office/excel/2006/main">
          <x14:cfRule type="containsText" priority="25" operator="containsText" id="{DDFD9F18-25FD-4B53-90F3-D8F1AB9C9C6A}">
            <xm:f>NOT(ISERROR(SEARCH($L$7,C19)))</xm:f>
            <xm:f>$L$7</xm:f>
            <x14:dxf>
              <font>
                <b val="0"/>
                <i/>
              </font>
              <fill>
                <patternFill>
                  <bgColor rgb="FFCC0000"/>
                </patternFill>
              </fill>
            </x14:dxf>
          </x14:cfRule>
          <x14:cfRule type="containsText" priority="26" operator="containsText" id="{71AABBFF-25A3-4551-AC6E-DBEFC6E6641A}">
            <xm:f>NOT(ISERROR(SEARCH($L$6,C19)))</xm:f>
            <xm:f>$L$6</xm:f>
            <x14:dxf>
              <font>
                <b val="0"/>
                <i/>
              </font>
              <fill>
                <patternFill>
                  <bgColor theme="7" tint="0.39994506668294322"/>
                </patternFill>
              </fill>
            </x14:dxf>
          </x14:cfRule>
          <x14:cfRule type="containsText" priority="27" operator="containsText" id="{E63589EC-831A-48DB-871E-AD018018A311}">
            <xm:f>NOT(ISERROR(SEARCH($L$5,C19)))</xm:f>
            <xm:f>$L$5</xm:f>
            <x14:dxf>
              <font>
                <b val="0"/>
                <i/>
                <color auto="1"/>
              </font>
              <fill>
                <patternFill>
                  <bgColor theme="9"/>
                </patternFill>
              </fill>
            </x14:dxf>
          </x14:cfRule>
          <xm:sqref>C19:S19</xm:sqref>
        </x14:conditionalFormatting>
        <x14:conditionalFormatting xmlns:xm="http://schemas.microsoft.com/office/excel/2006/main">
          <x14:cfRule type="containsText" priority="22" operator="containsText" id="{F74C7D6E-162A-4567-8EAB-865F12CED65E}">
            <xm:f>NOT(ISERROR(SEARCH($L$7,C6)))</xm:f>
            <xm:f>$L$7</xm:f>
            <x14:dxf>
              <font>
                <b val="0"/>
                <i/>
              </font>
              <fill>
                <patternFill>
                  <bgColor rgb="FFCC0000"/>
                </patternFill>
              </fill>
            </x14:dxf>
          </x14:cfRule>
          <x14:cfRule type="containsText" priority="23" operator="containsText" id="{A7515E16-68A1-46D2-86F9-DD322B3230D9}">
            <xm:f>NOT(ISERROR(SEARCH($L$6,C6)))</xm:f>
            <xm:f>$L$6</xm:f>
            <x14:dxf>
              <font>
                <b val="0"/>
                <i/>
              </font>
              <fill>
                <patternFill>
                  <bgColor theme="7" tint="0.39994506668294322"/>
                </patternFill>
              </fill>
            </x14:dxf>
          </x14:cfRule>
          <x14:cfRule type="containsText" priority="24" operator="containsText" id="{9991D038-FC81-4482-A0D4-3AF52EE5F0DE}">
            <xm:f>NOT(ISERROR(SEARCH($L$5,C6)))</xm:f>
            <xm:f>$L$5</xm:f>
            <x14:dxf>
              <font>
                <b val="0"/>
                <i/>
                <color auto="1"/>
              </font>
              <fill>
                <patternFill>
                  <bgColor theme="9"/>
                </patternFill>
              </fill>
            </x14:dxf>
          </x14:cfRule>
          <xm:sqref>C6:J6</xm:sqref>
        </x14:conditionalFormatting>
        <x14:conditionalFormatting xmlns:xm="http://schemas.microsoft.com/office/excel/2006/main">
          <x14:cfRule type="containsText" priority="19" operator="containsText" id="{627B963F-5989-47D8-BC49-0BD588B3922C}">
            <xm:f>NOT(ISERROR(SEARCH($L$7,C15)))</xm:f>
            <xm:f>$L$7</xm:f>
            <x14:dxf>
              <font>
                <b val="0"/>
                <i/>
              </font>
              <fill>
                <patternFill>
                  <bgColor rgb="FFCC0000"/>
                </patternFill>
              </fill>
            </x14:dxf>
          </x14:cfRule>
          <x14:cfRule type="containsText" priority="20" operator="containsText" id="{65F259F7-91A2-41DB-BAA8-DC6CEFB38326}">
            <xm:f>NOT(ISERROR(SEARCH($L$6,C15)))</xm:f>
            <xm:f>$L$6</xm:f>
            <x14:dxf>
              <font>
                <b val="0"/>
                <i/>
              </font>
              <fill>
                <patternFill>
                  <bgColor theme="7" tint="0.39994506668294322"/>
                </patternFill>
              </fill>
            </x14:dxf>
          </x14:cfRule>
          <x14:cfRule type="containsText" priority="21" operator="containsText" id="{008C96B5-1062-47F4-9087-166A8BFAF679}">
            <xm:f>NOT(ISERROR(SEARCH($L$5,C15)))</xm:f>
            <xm:f>$L$5</xm:f>
            <x14:dxf>
              <font>
                <b val="0"/>
                <i/>
                <color auto="1"/>
              </font>
              <fill>
                <patternFill>
                  <bgColor theme="9"/>
                </patternFill>
              </fill>
            </x14:dxf>
          </x14:cfRule>
          <xm:sqref>C15:S15</xm:sqref>
        </x14:conditionalFormatting>
        <x14:conditionalFormatting xmlns:xm="http://schemas.microsoft.com/office/excel/2006/main">
          <x14:cfRule type="containsText" priority="16" operator="containsText" id="{529A0D8A-B1BE-491C-9322-567BDBFA313A}">
            <xm:f>NOT(ISERROR(SEARCH($L$7,C8)))</xm:f>
            <xm:f>$L$7</xm:f>
            <x14:dxf>
              <font>
                <b val="0"/>
                <i/>
              </font>
              <fill>
                <patternFill>
                  <bgColor rgb="FFCC0000"/>
                </patternFill>
              </fill>
            </x14:dxf>
          </x14:cfRule>
          <x14:cfRule type="containsText" priority="17" operator="containsText" id="{1039CEE1-9932-4554-95AD-1D851C39EFC7}">
            <xm:f>NOT(ISERROR(SEARCH($L$6,C8)))</xm:f>
            <xm:f>$L$6</xm:f>
            <x14:dxf>
              <font>
                <b val="0"/>
                <i/>
              </font>
              <fill>
                <patternFill>
                  <bgColor theme="7" tint="0.39994506668294322"/>
                </patternFill>
              </fill>
            </x14:dxf>
          </x14:cfRule>
          <x14:cfRule type="containsText" priority="18" operator="containsText" id="{CCB63728-FC63-4B30-944F-DFFC8E47D922}">
            <xm:f>NOT(ISERROR(SEARCH($L$5,C8)))</xm:f>
            <xm:f>$L$5</xm:f>
            <x14:dxf>
              <font>
                <b val="0"/>
                <i/>
                <color auto="1"/>
              </font>
              <fill>
                <patternFill>
                  <bgColor theme="9"/>
                </patternFill>
              </fill>
            </x14:dxf>
          </x14:cfRule>
          <xm:sqref>C8:J8</xm:sqref>
        </x14:conditionalFormatting>
        <x14:conditionalFormatting xmlns:xm="http://schemas.microsoft.com/office/excel/2006/main">
          <x14:cfRule type="containsText" priority="13" operator="containsText" id="{0882DDCB-E6EF-4966-B085-A2E63E947D9E}">
            <xm:f>NOT(ISERROR(SEARCH($L$7,C17)))</xm:f>
            <xm:f>$L$7</xm:f>
            <x14:dxf>
              <font>
                <b val="0"/>
                <i/>
              </font>
              <fill>
                <patternFill>
                  <bgColor rgb="FFCC0000"/>
                </patternFill>
              </fill>
            </x14:dxf>
          </x14:cfRule>
          <x14:cfRule type="containsText" priority="14" operator="containsText" id="{7F85375D-7A4A-4AA6-AC0C-BF0A7454B5E2}">
            <xm:f>NOT(ISERROR(SEARCH($L$6,C17)))</xm:f>
            <xm:f>$L$6</xm:f>
            <x14:dxf>
              <font>
                <b val="0"/>
                <i/>
              </font>
              <fill>
                <patternFill>
                  <bgColor theme="7" tint="0.39994506668294322"/>
                </patternFill>
              </fill>
            </x14:dxf>
          </x14:cfRule>
          <x14:cfRule type="containsText" priority="15" operator="containsText" id="{802C91BB-3151-4EDE-9D99-0AFD5A8CBD60}">
            <xm:f>NOT(ISERROR(SEARCH($L$5,C17)))</xm:f>
            <xm:f>$L$5</xm:f>
            <x14:dxf>
              <font>
                <b val="0"/>
                <i/>
                <color auto="1"/>
              </font>
              <fill>
                <patternFill>
                  <bgColor theme="9"/>
                </patternFill>
              </fill>
            </x14:dxf>
          </x14:cfRule>
          <xm:sqref>C17:S17</xm:sqref>
        </x14:conditionalFormatting>
        <x14:conditionalFormatting xmlns:xm="http://schemas.microsoft.com/office/excel/2006/main">
          <x14:cfRule type="containsText" priority="10" operator="containsText" id="{8481EBFE-E4DA-4089-B3F9-EE9C08071476}">
            <xm:f>NOT(ISERROR(SEARCH($L$7,C9)))</xm:f>
            <xm:f>$L$7</xm:f>
            <x14:dxf>
              <font>
                <b val="0"/>
                <i/>
              </font>
              <fill>
                <patternFill>
                  <bgColor rgb="FFCC0000"/>
                </patternFill>
              </fill>
            </x14:dxf>
          </x14:cfRule>
          <x14:cfRule type="containsText" priority="11" operator="containsText" id="{8BC63BC7-1790-4EF1-8B0B-129A1AF98743}">
            <xm:f>NOT(ISERROR(SEARCH($L$6,C9)))</xm:f>
            <xm:f>$L$6</xm:f>
            <x14:dxf>
              <font>
                <b val="0"/>
                <i/>
              </font>
              <fill>
                <patternFill>
                  <bgColor theme="7" tint="0.39994506668294322"/>
                </patternFill>
              </fill>
            </x14:dxf>
          </x14:cfRule>
          <x14:cfRule type="containsText" priority="12" operator="containsText" id="{729BB9CB-0FEF-45EC-A53C-1E4490547EBD}">
            <xm:f>NOT(ISERROR(SEARCH($L$5,C9)))</xm:f>
            <xm:f>$L$5</xm:f>
            <x14:dxf>
              <font>
                <b val="0"/>
                <i/>
                <color auto="1"/>
              </font>
              <fill>
                <patternFill>
                  <bgColor theme="9"/>
                </patternFill>
              </fill>
            </x14:dxf>
          </x14:cfRule>
          <xm:sqref>C9:J9</xm:sqref>
        </x14:conditionalFormatting>
        <x14:conditionalFormatting xmlns:xm="http://schemas.microsoft.com/office/excel/2006/main">
          <x14:cfRule type="containsText" priority="7" operator="containsText" id="{4792EE3B-7663-457F-98E4-3F826E87530B}">
            <xm:f>NOT(ISERROR(SEARCH($L$7,C18)))</xm:f>
            <xm:f>$L$7</xm:f>
            <x14:dxf>
              <font>
                <b val="0"/>
                <i/>
              </font>
              <fill>
                <patternFill>
                  <bgColor rgb="FFCC0000"/>
                </patternFill>
              </fill>
            </x14:dxf>
          </x14:cfRule>
          <x14:cfRule type="containsText" priority="8" operator="containsText" id="{3C849A1C-4F82-4A0E-B040-DAB7BC12AC14}">
            <xm:f>NOT(ISERROR(SEARCH($L$6,C18)))</xm:f>
            <xm:f>$L$6</xm:f>
            <x14:dxf>
              <font>
                <b val="0"/>
                <i/>
              </font>
              <fill>
                <patternFill>
                  <bgColor theme="7" tint="0.39994506668294322"/>
                </patternFill>
              </fill>
            </x14:dxf>
          </x14:cfRule>
          <x14:cfRule type="containsText" priority="9" operator="containsText" id="{24AFC58F-8F34-4D9F-AF24-9D51918995F7}">
            <xm:f>NOT(ISERROR(SEARCH($L$5,C18)))</xm:f>
            <xm:f>$L$5</xm:f>
            <x14:dxf>
              <font>
                <b val="0"/>
                <i/>
                <color auto="1"/>
              </font>
              <fill>
                <patternFill>
                  <bgColor theme="9"/>
                </patternFill>
              </fill>
            </x14:dxf>
          </x14:cfRule>
          <xm:sqref>C18:S18</xm:sqref>
        </x14:conditionalFormatting>
        <x14:conditionalFormatting xmlns:xm="http://schemas.microsoft.com/office/excel/2006/main">
          <x14:cfRule type="containsText" priority="4" operator="containsText" id="{64B70585-29E3-4279-A256-428955F8D514}">
            <xm:f>NOT(ISERROR(SEARCH($L$7,C11)))</xm:f>
            <xm:f>$L$7</xm:f>
            <x14:dxf>
              <font>
                <b val="0"/>
                <i/>
              </font>
              <fill>
                <patternFill>
                  <bgColor rgb="FFCC0000"/>
                </patternFill>
              </fill>
            </x14:dxf>
          </x14:cfRule>
          <x14:cfRule type="containsText" priority="5" operator="containsText" id="{6CFFECB1-932C-4BEC-A81B-DE515039601A}">
            <xm:f>NOT(ISERROR(SEARCH($L$6,C11)))</xm:f>
            <xm:f>$L$6</xm:f>
            <x14:dxf>
              <font>
                <b val="0"/>
                <i/>
              </font>
              <fill>
                <patternFill>
                  <bgColor theme="7" tint="0.39994506668294322"/>
                </patternFill>
              </fill>
            </x14:dxf>
          </x14:cfRule>
          <x14:cfRule type="containsText" priority="6" operator="containsText" id="{917C3A7E-0B4A-4DB3-BDAA-DFFDF3BC9BC0}">
            <xm:f>NOT(ISERROR(SEARCH($L$5,C11)))</xm:f>
            <xm:f>$L$5</xm:f>
            <x14:dxf>
              <font>
                <b val="0"/>
                <i/>
                <color auto="1"/>
              </font>
              <fill>
                <patternFill>
                  <bgColor theme="9"/>
                </patternFill>
              </fill>
            </x14:dxf>
          </x14:cfRule>
          <xm:sqref>C11:J11</xm:sqref>
        </x14:conditionalFormatting>
        <x14:conditionalFormatting xmlns:xm="http://schemas.microsoft.com/office/excel/2006/main">
          <x14:cfRule type="containsText" priority="1" operator="containsText" id="{7F26F096-08EB-4B5E-9AED-D09467F022E8}">
            <xm:f>NOT(ISERROR(SEARCH($L$7,C20)))</xm:f>
            <xm:f>$L$7</xm:f>
            <x14:dxf>
              <font>
                <b val="0"/>
                <i/>
              </font>
              <fill>
                <patternFill>
                  <bgColor rgb="FFCC0000"/>
                </patternFill>
              </fill>
            </x14:dxf>
          </x14:cfRule>
          <x14:cfRule type="containsText" priority="2" operator="containsText" id="{DA9AE98A-B20E-4E60-9982-338BF48084C2}">
            <xm:f>NOT(ISERROR(SEARCH($L$6,C20)))</xm:f>
            <xm:f>$L$6</xm:f>
            <x14:dxf>
              <font>
                <b val="0"/>
                <i/>
              </font>
              <fill>
                <patternFill>
                  <bgColor theme="7" tint="0.39994506668294322"/>
                </patternFill>
              </fill>
            </x14:dxf>
          </x14:cfRule>
          <x14:cfRule type="containsText" priority="3" operator="containsText" id="{DFCD9612-B867-4ED6-ADA6-12680F5B4625}">
            <xm:f>NOT(ISERROR(SEARCH($L$5,C20)))</xm:f>
            <xm:f>$L$5</xm:f>
            <x14:dxf>
              <font>
                <b val="0"/>
                <i/>
                <color auto="1"/>
              </font>
              <fill>
                <patternFill>
                  <bgColor theme="9"/>
                </patternFill>
              </fill>
            </x14:dxf>
          </x14:cfRule>
          <xm:sqref>C20:R20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showGridLines="0" topLeftCell="A13" zoomScale="60" zoomScaleNormal="60" workbookViewId="0">
      <selection activeCell="D15" sqref="D15"/>
    </sheetView>
  </sheetViews>
  <sheetFormatPr baseColWidth="10" defaultRowHeight="15" x14ac:dyDescent="0.25"/>
  <cols>
    <col min="1" max="1" width="6.42578125" customWidth="1"/>
    <col min="2" max="2" width="12" bestFit="1" customWidth="1"/>
    <col min="3" max="3" width="52.7109375" customWidth="1"/>
    <col min="4" max="4" width="52" customWidth="1"/>
    <col min="5" max="5" width="46.85546875" customWidth="1"/>
    <col min="6" max="6" width="86.42578125" customWidth="1"/>
    <col min="7" max="7" width="46.5703125" customWidth="1"/>
    <col min="8" max="8" width="52.140625" customWidth="1"/>
    <col min="9" max="9" width="67.7109375" customWidth="1"/>
    <col min="10" max="10" width="46.28515625" customWidth="1"/>
    <col min="11" max="11" width="64.42578125" customWidth="1"/>
    <col min="12" max="12" width="51.85546875" customWidth="1"/>
    <col min="13" max="13" width="49.42578125" customWidth="1"/>
    <col min="14" max="14" width="36.7109375" customWidth="1"/>
    <col min="15" max="15" width="42.140625" customWidth="1"/>
    <col min="16" max="16" width="42.7109375" customWidth="1"/>
    <col min="17" max="17" width="46.28515625" customWidth="1"/>
    <col min="18" max="18" width="59.85546875" customWidth="1"/>
    <col min="19" max="19" width="76" customWidth="1"/>
    <col min="20" max="21" width="20.7109375" customWidth="1"/>
  </cols>
  <sheetData>
    <row r="1" spans="1:21" x14ac:dyDescent="0.25">
      <c r="A1" s="4"/>
      <c r="B1" s="4"/>
      <c r="C1" s="4"/>
      <c r="D1" s="4"/>
      <c r="E1" s="4"/>
      <c r="F1" s="4"/>
      <c r="G1" s="4"/>
      <c r="H1" s="4"/>
      <c r="I1" s="4"/>
      <c r="J1" s="4"/>
      <c r="K1" s="4"/>
      <c r="L1" s="4"/>
      <c r="M1" s="4"/>
      <c r="N1" s="4"/>
      <c r="O1" s="4"/>
      <c r="P1" s="4"/>
      <c r="Q1" s="4"/>
      <c r="R1" s="4"/>
      <c r="S1" s="4"/>
      <c r="T1" s="4"/>
      <c r="U1" s="4"/>
    </row>
    <row r="2" spans="1:21" ht="36" customHeight="1" x14ac:dyDescent="0.25">
      <c r="A2" s="4"/>
      <c r="B2" s="4"/>
      <c r="C2" s="238" t="s">
        <v>70</v>
      </c>
      <c r="D2" s="238"/>
      <c r="E2" s="238"/>
      <c r="F2" s="238"/>
      <c r="G2" s="238"/>
      <c r="H2" s="238"/>
      <c r="I2" s="238"/>
      <c r="J2" s="238"/>
      <c r="K2" s="238"/>
      <c r="L2" s="238"/>
      <c r="M2" s="238"/>
      <c r="N2" s="238"/>
      <c r="O2" s="33"/>
      <c r="P2" s="33"/>
      <c r="Q2" s="33"/>
      <c r="R2" s="33"/>
      <c r="S2" s="33"/>
      <c r="T2" s="33"/>
      <c r="U2" s="33"/>
    </row>
    <row r="3" spans="1:21" ht="46.5" customHeight="1" x14ac:dyDescent="0.25">
      <c r="A3" s="4"/>
      <c r="B3" s="4"/>
      <c r="C3" s="240" t="s">
        <v>69</v>
      </c>
      <c r="D3" s="240"/>
      <c r="E3" s="240"/>
      <c r="F3" s="240"/>
      <c r="G3" s="240"/>
      <c r="H3" s="240"/>
      <c r="I3" s="240"/>
      <c r="J3" s="240"/>
      <c r="K3" s="240"/>
      <c r="L3" s="240"/>
      <c r="M3" s="240"/>
      <c r="N3" s="3"/>
      <c r="O3" s="3"/>
      <c r="P3" s="3"/>
      <c r="Q3" s="3"/>
      <c r="R3" s="3"/>
      <c r="S3" s="3"/>
      <c r="T3" s="3"/>
      <c r="U3" s="2"/>
    </row>
    <row r="4" spans="1:21" ht="21.75" thickBot="1" x14ac:dyDescent="0.3">
      <c r="A4" s="4"/>
      <c r="B4" s="4"/>
      <c r="C4" s="1"/>
      <c r="D4" s="1"/>
      <c r="E4" s="1"/>
      <c r="F4" s="1"/>
      <c r="G4" s="4"/>
      <c r="H4" s="4"/>
      <c r="I4" s="4"/>
      <c r="J4" s="4"/>
      <c r="K4" s="4"/>
      <c r="L4" s="4"/>
      <c r="M4" s="4"/>
      <c r="N4" s="4"/>
      <c r="O4" s="4"/>
      <c r="P4" s="4"/>
      <c r="Q4" s="4"/>
      <c r="R4" s="4"/>
      <c r="S4" s="4"/>
      <c r="T4" s="1"/>
      <c r="U4" s="1"/>
    </row>
    <row r="5" spans="1:21" ht="33.75" customHeight="1" thickBot="1" x14ac:dyDescent="0.3">
      <c r="A5" s="12"/>
      <c r="B5" s="34" t="s">
        <v>32</v>
      </c>
      <c r="C5" s="34" t="s">
        <v>31</v>
      </c>
      <c r="D5" s="35" t="s">
        <v>8</v>
      </c>
      <c r="E5" s="35" t="s">
        <v>9</v>
      </c>
      <c r="F5" s="35" t="s">
        <v>10</v>
      </c>
      <c r="G5" s="35" t="s">
        <v>11</v>
      </c>
      <c r="H5" s="35" t="s">
        <v>12</v>
      </c>
      <c r="I5" s="35" t="s">
        <v>13</v>
      </c>
      <c r="J5" s="36" t="s">
        <v>14</v>
      </c>
      <c r="K5" s="12"/>
    </row>
    <row r="6" spans="1:21" ht="150.75" customHeight="1" thickBot="1" x14ac:dyDescent="0.3">
      <c r="A6" s="12"/>
      <c r="B6" s="37" t="s">
        <v>1</v>
      </c>
      <c r="C6" s="229" t="s">
        <v>500</v>
      </c>
      <c r="D6" s="64" t="s">
        <v>490</v>
      </c>
      <c r="E6" s="64" t="s">
        <v>552</v>
      </c>
      <c r="F6" s="64" t="s">
        <v>553</v>
      </c>
      <c r="G6" s="210" t="s">
        <v>554</v>
      </c>
      <c r="H6" s="64" t="s">
        <v>491</v>
      </c>
      <c r="I6" s="64" t="s">
        <v>499</v>
      </c>
      <c r="J6" s="65" t="s">
        <v>473</v>
      </c>
      <c r="K6" s="12"/>
    </row>
    <row r="7" spans="1:21" ht="90.75" thickBot="1" x14ac:dyDescent="0.3">
      <c r="A7" s="4"/>
      <c r="B7" s="37" t="s">
        <v>7</v>
      </c>
      <c r="C7" s="63" t="s">
        <v>298</v>
      </c>
      <c r="D7" s="64" t="s">
        <v>299</v>
      </c>
      <c r="E7" s="64" t="s">
        <v>300</v>
      </c>
      <c r="F7" s="64" t="s">
        <v>487</v>
      </c>
      <c r="G7" s="64" t="s">
        <v>301</v>
      </c>
      <c r="H7" s="64" t="s">
        <v>302</v>
      </c>
      <c r="I7" s="64" t="s">
        <v>303</v>
      </c>
      <c r="J7" s="65" t="s">
        <v>304</v>
      </c>
      <c r="K7" s="4"/>
    </row>
    <row r="8" spans="1:21" ht="408.75" customHeight="1" thickBot="1" x14ac:dyDescent="0.3">
      <c r="A8" s="4"/>
      <c r="B8" s="39" t="s">
        <v>34</v>
      </c>
      <c r="C8" s="200" t="s">
        <v>104</v>
      </c>
      <c r="D8" s="201" t="s">
        <v>444</v>
      </c>
      <c r="E8" s="201" t="s">
        <v>105</v>
      </c>
      <c r="F8" s="201" t="s">
        <v>445</v>
      </c>
      <c r="G8" s="201" t="s">
        <v>106</v>
      </c>
      <c r="H8" s="201" t="s">
        <v>107</v>
      </c>
      <c r="I8" s="201" t="s">
        <v>446</v>
      </c>
      <c r="J8" s="202" t="s">
        <v>108</v>
      </c>
      <c r="K8" s="4"/>
    </row>
    <row r="9" spans="1:21" ht="163.5" customHeight="1" thickBot="1" x14ac:dyDescent="0.3">
      <c r="A9" s="4"/>
      <c r="B9" s="37" t="s">
        <v>6</v>
      </c>
      <c r="C9" s="63" t="s">
        <v>81</v>
      </c>
      <c r="D9" s="165" t="s">
        <v>82</v>
      </c>
      <c r="E9" s="165" t="s">
        <v>83</v>
      </c>
      <c r="F9" s="165" t="s">
        <v>84</v>
      </c>
      <c r="G9" s="165"/>
      <c r="H9" s="165" t="s">
        <v>85</v>
      </c>
      <c r="I9" s="165"/>
      <c r="J9" s="208" t="s">
        <v>86</v>
      </c>
      <c r="K9" s="4"/>
    </row>
    <row r="10" spans="1:21" ht="90.75" thickBot="1" x14ac:dyDescent="0.3">
      <c r="A10" s="4"/>
      <c r="B10" s="37" t="s">
        <v>5</v>
      </c>
      <c r="C10" s="209" t="s">
        <v>234</v>
      </c>
      <c r="D10" s="210" t="s">
        <v>235</v>
      </c>
      <c r="E10" s="210" t="s">
        <v>236</v>
      </c>
      <c r="F10" s="210" t="s">
        <v>237</v>
      </c>
      <c r="G10" s="210" t="s">
        <v>238</v>
      </c>
      <c r="H10" s="210" t="s">
        <v>239</v>
      </c>
      <c r="I10" s="210" t="s">
        <v>240</v>
      </c>
      <c r="J10" s="211" t="s">
        <v>241</v>
      </c>
      <c r="K10" s="4"/>
    </row>
    <row r="11" spans="1:21" ht="90.75" thickBot="1" x14ac:dyDescent="0.3">
      <c r="A11" s="4"/>
      <c r="B11" s="37" t="s">
        <v>4</v>
      </c>
      <c r="C11" s="63" t="s">
        <v>160</v>
      </c>
      <c r="D11" s="64" t="s">
        <v>161</v>
      </c>
      <c r="E11" s="64" t="s">
        <v>162</v>
      </c>
      <c r="F11" s="221" t="s">
        <v>163</v>
      </c>
      <c r="G11" s="222" t="s">
        <v>164</v>
      </c>
      <c r="H11" s="64" t="s">
        <v>165</v>
      </c>
      <c r="I11" s="64" t="s">
        <v>166</v>
      </c>
      <c r="J11" s="65" t="s">
        <v>167</v>
      </c>
      <c r="K11" s="4"/>
      <c r="N11" t="s">
        <v>454</v>
      </c>
    </row>
    <row r="12" spans="1:21" ht="120" customHeight="1" thickBot="1" x14ac:dyDescent="0.3">
      <c r="A12" s="4"/>
      <c r="B12" s="37" t="s">
        <v>3</v>
      </c>
      <c r="C12" s="191" t="s">
        <v>419</v>
      </c>
      <c r="D12" s="181" t="s">
        <v>361</v>
      </c>
      <c r="E12" s="181" t="s">
        <v>362</v>
      </c>
      <c r="F12" s="181" t="s">
        <v>363</v>
      </c>
      <c r="G12" s="181" t="s">
        <v>364</v>
      </c>
      <c r="H12" s="184" t="s">
        <v>420</v>
      </c>
      <c r="I12" s="182" t="s">
        <v>365</v>
      </c>
      <c r="J12" s="183" t="s">
        <v>366</v>
      </c>
      <c r="K12" s="4"/>
    </row>
    <row r="13" spans="1:21" ht="15.75" thickBot="1" x14ac:dyDescent="0.3">
      <c r="A13" s="4"/>
      <c r="B13" s="4"/>
      <c r="C13" s="4"/>
      <c r="D13" s="4"/>
      <c r="E13" s="4"/>
      <c r="F13" s="4"/>
      <c r="G13" s="4"/>
      <c r="H13" s="4"/>
      <c r="I13" s="4"/>
      <c r="J13" s="4"/>
      <c r="K13" s="4"/>
    </row>
    <row r="14" spans="1:21" ht="33.75" customHeight="1" thickBot="1" x14ac:dyDescent="0.3">
      <c r="A14" s="4"/>
      <c r="B14" s="38" t="s">
        <v>32</v>
      </c>
      <c r="C14" s="40" t="s">
        <v>39</v>
      </c>
      <c r="D14" s="41" t="s">
        <v>15</v>
      </c>
      <c r="E14" s="41" t="s">
        <v>16</v>
      </c>
      <c r="F14" s="41" t="s">
        <v>17</v>
      </c>
      <c r="G14" s="41" t="s">
        <v>18</v>
      </c>
      <c r="H14" s="41" t="s">
        <v>19</v>
      </c>
      <c r="I14" s="41" t="s">
        <v>20</v>
      </c>
      <c r="J14" s="41" t="s">
        <v>21</v>
      </c>
      <c r="K14" s="41" t="s">
        <v>22</v>
      </c>
      <c r="L14" s="41" t="s">
        <v>23</v>
      </c>
      <c r="M14" s="41" t="s">
        <v>24</v>
      </c>
      <c r="N14" s="41" t="s">
        <v>25</v>
      </c>
      <c r="O14" s="41" t="s">
        <v>26</v>
      </c>
      <c r="P14" s="41" t="s">
        <v>27</v>
      </c>
      <c r="Q14" s="41" t="s">
        <v>28</v>
      </c>
      <c r="R14" s="41" t="s">
        <v>29</v>
      </c>
      <c r="S14" s="42" t="s">
        <v>30</v>
      </c>
      <c r="T14" s="43"/>
    </row>
    <row r="15" spans="1:21" s="228" customFormat="1" ht="409.6" thickBot="1" x14ac:dyDescent="0.3">
      <c r="A15" s="80"/>
      <c r="B15" s="37" t="s">
        <v>1</v>
      </c>
      <c r="C15" s="63" t="s">
        <v>481</v>
      </c>
      <c r="D15" s="64" t="s">
        <v>484</v>
      </c>
      <c r="E15" s="234" t="s">
        <v>555</v>
      </c>
      <c r="F15" s="234" t="s">
        <v>453</v>
      </c>
      <c r="G15" s="233" t="s">
        <v>556</v>
      </c>
      <c r="H15" s="210" t="s">
        <v>478</v>
      </c>
      <c r="I15" s="210" t="s">
        <v>488</v>
      </c>
      <c r="J15" s="210" t="s">
        <v>508</v>
      </c>
      <c r="K15" s="210" t="s">
        <v>460</v>
      </c>
      <c r="L15" s="210" t="s">
        <v>557</v>
      </c>
      <c r="M15" s="210" t="s">
        <v>461</v>
      </c>
      <c r="N15" s="210" t="s">
        <v>558</v>
      </c>
      <c r="O15" s="210" t="s">
        <v>462</v>
      </c>
      <c r="P15" s="210" t="s">
        <v>463</v>
      </c>
      <c r="Q15" s="210" t="s">
        <v>489</v>
      </c>
      <c r="R15" s="235" t="s">
        <v>472</v>
      </c>
      <c r="S15" s="210" t="s">
        <v>511</v>
      </c>
      <c r="T15" s="43"/>
    </row>
    <row r="16" spans="1:21" ht="99.75" customHeight="1" thickBot="1" x14ac:dyDescent="0.3">
      <c r="A16" s="4"/>
      <c r="B16" s="39" t="s">
        <v>7</v>
      </c>
      <c r="C16" s="63" t="s">
        <v>305</v>
      </c>
      <c r="D16" s="64" t="s">
        <v>306</v>
      </c>
      <c r="E16" s="64" t="s">
        <v>307</v>
      </c>
      <c r="F16" s="64" t="s">
        <v>308</v>
      </c>
      <c r="G16" s="64" t="s">
        <v>309</v>
      </c>
      <c r="H16" s="64" t="s">
        <v>310</v>
      </c>
      <c r="I16" s="64" t="s">
        <v>311</v>
      </c>
      <c r="J16" s="64" t="s">
        <v>312</v>
      </c>
      <c r="K16" s="64" t="s">
        <v>313</v>
      </c>
      <c r="L16" s="64" t="s">
        <v>314</v>
      </c>
      <c r="M16" s="64" t="s">
        <v>315</v>
      </c>
      <c r="N16" s="64" t="s">
        <v>316</v>
      </c>
      <c r="O16" s="64" t="s">
        <v>317</v>
      </c>
      <c r="P16" s="64" t="s">
        <v>318</v>
      </c>
      <c r="Q16" s="64" t="s">
        <v>319</v>
      </c>
      <c r="R16" s="64" t="s">
        <v>320</v>
      </c>
      <c r="S16" s="65" t="s">
        <v>321</v>
      </c>
    </row>
    <row r="17" spans="1:19" ht="330.75" thickBot="1" x14ac:dyDescent="0.3">
      <c r="A17" s="4"/>
      <c r="B17" s="39" t="s">
        <v>34</v>
      </c>
      <c r="C17" s="200" t="s">
        <v>109</v>
      </c>
      <c r="D17" s="201" t="s">
        <v>110</v>
      </c>
      <c r="E17" s="201" t="s">
        <v>111</v>
      </c>
      <c r="F17" s="201" t="s">
        <v>112</v>
      </c>
      <c r="G17" s="201" t="s">
        <v>113</v>
      </c>
      <c r="H17" s="201" t="s">
        <v>447</v>
      </c>
      <c r="I17" s="201" t="s">
        <v>114</v>
      </c>
      <c r="J17" s="201" t="s">
        <v>115</v>
      </c>
      <c r="K17" s="201" t="s">
        <v>448</v>
      </c>
      <c r="L17" s="201" t="s">
        <v>449</v>
      </c>
      <c r="M17" s="201" t="s">
        <v>116</v>
      </c>
      <c r="N17" s="201" t="s">
        <v>117</v>
      </c>
      <c r="O17" s="201" t="s">
        <v>118</v>
      </c>
      <c r="P17" s="201" t="s">
        <v>119</v>
      </c>
      <c r="Q17" s="201" t="s">
        <v>120</v>
      </c>
      <c r="R17" s="201" t="s">
        <v>121</v>
      </c>
      <c r="S17" s="202" t="s">
        <v>122</v>
      </c>
    </row>
    <row r="18" spans="1:19" ht="90.75" thickBot="1" x14ac:dyDescent="0.3">
      <c r="A18" s="4"/>
      <c r="B18" s="39" t="s">
        <v>6</v>
      </c>
      <c r="C18" s="66" t="s">
        <v>87</v>
      </c>
      <c r="D18" s="67"/>
      <c r="E18" s="67" t="s">
        <v>88</v>
      </c>
      <c r="F18" s="67" t="s">
        <v>89</v>
      </c>
      <c r="G18" s="67"/>
      <c r="H18" s="67"/>
      <c r="I18" s="67" t="s">
        <v>90</v>
      </c>
      <c r="J18" s="67"/>
      <c r="K18" s="67"/>
      <c r="L18" s="67"/>
      <c r="M18" s="67" t="s">
        <v>91</v>
      </c>
      <c r="N18" s="67"/>
      <c r="O18" s="67" t="s">
        <v>85</v>
      </c>
      <c r="P18" s="67"/>
      <c r="Q18" s="67"/>
      <c r="R18" s="67" t="s">
        <v>86</v>
      </c>
      <c r="S18" s="68" t="s">
        <v>92</v>
      </c>
    </row>
    <row r="19" spans="1:19" ht="255.75" thickBot="1" x14ac:dyDescent="0.3">
      <c r="B19" s="39" t="s">
        <v>5</v>
      </c>
      <c r="C19" s="224" t="s">
        <v>242</v>
      </c>
      <c r="D19" s="225" t="s">
        <v>243</v>
      </c>
      <c r="E19" s="225" t="s">
        <v>244</v>
      </c>
      <c r="F19" s="225" t="s">
        <v>245</v>
      </c>
      <c r="G19" s="225" t="s">
        <v>246</v>
      </c>
      <c r="H19" s="225" t="s">
        <v>247</v>
      </c>
      <c r="I19" s="225" t="s">
        <v>248</v>
      </c>
      <c r="J19" s="225" t="s">
        <v>249</v>
      </c>
      <c r="K19" s="225" t="s">
        <v>250</v>
      </c>
      <c r="L19" s="225" t="s">
        <v>251</v>
      </c>
      <c r="M19" s="225" t="s">
        <v>452</v>
      </c>
      <c r="N19" s="225" t="s">
        <v>252</v>
      </c>
      <c r="O19" s="225" t="s">
        <v>253</v>
      </c>
      <c r="P19" s="225" t="s">
        <v>451</v>
      </c>
      <c r="Q19" s="225" t="s">
        <v>254</v>
      </c>
      <c r="R19" s="225" t="s">
        <v>255</v>
      </c>
      <c r="S19" s="226" t="s">
        <v>450</v>
      </c>
    </row>
    <row r="20" spans="1:19" ht="75.75" thickBot="1" x14ac:dyDescent="0.3">
      <c r="B20" s="39" t="s">
        <v>4</v>
      </c>
      <c r="C20" s="63" t="s">
        <v>168</v>
      </c>
      <c r="D20" s="64" t="s">
        <v>169</v>
      </c>
      <c r="E20" s="64" t="s">
        <v>170</v>
      </c>
      <c r="F20" s="64" t="s">
        <v>171</v>
      </c>
      <c r="G20" s="64" t="s">
        <v>172</v>
      </c>
      <c r="H20" s="64" t="s">
        <v>173</v>
      </c>
      <c r="I20" s="64" t="s">
        <v>174</v>
      </c>
      <c r="J20" s="64" t="s">
        <v>175</v>
      </c>
      <c r="K20" s="64" t="s">
        <v>176</v>
      </c>
      <c r="L20" s="64" t="s">
        <v>177</v>
      </c>
      <c r="M20" s="64" t="s">
        <v>178</v>
      </c>
      <c r="N20" s="64" t="s">
        <v>179</v>
      </c>
      <c r="O20" s="64" t="s">
        <v>180</v>
      </c>
      <c r="P20" s="64" t="s">
        <v>181</v>
      </c>
      <c r="Q20" s="64" t="s">
        <v>182</v>
      </c>
      <c r="R20" s="64" t="s">
        <v>183</v>
      </c>
      <c r="S20" s="65" t="s">
        <v>184</v>
      </c>
    </row>
    <row r="21" spans="1:19" ht="120.75" thickBot="1" x14ac:dyDescent="0.3">
      <c r="B21" s="39" t="s">
        <v>3</v>
      </c>
      <c r="C21" s="193" t="s">
        <v>367</v>
      </c>
      <c r="D21" s="194" t="s">
        <v>368</v>
      </c>
      <c r="E21" s="194" t="s">
        <v>369</v>
      </c>
      <c r="F21" s="194" t="s">
        <v>370</v>
      </c>
      <c r="G21" s="195" t="s">
        <v>417</v>
      </c>
      <c r="H21" s="223" t="s">
        <v>371</v>
      </c>
      <c r="I21" s="195" t="s">
        <v>418</v>
      </c>
      <c r="J21" s="194" t="s">
        <v>372</v>
      </c>
      <c r="K21" s="196" t="s">
        <v>373</v>
      </c>
      <c r="L21" s="194" t="s">
        <v>374</v>
      </c>
      <c r="M21" s="196" t="s">
        <v>375</v>
      </c>
      <c r="N21" s="194" t="s">
        <v>376</v>
      </c>
      <c r="O21" s="194" t="s">
        <v>377</v>
      </c>
      <c r="P21" s="194" t="s">
        <v>378</v>
      </c>
      <c r="Q21" s="197" t="s">
        <v>379</v>
      </c>
      <c r="R21" s="194" t="s">
        <v>380</v>
      </c>
      <c r="S21" s="199" t="s">
        <v>417</v>
      </c>
    </row>
  </sheetData>
  <mergeCells count="2">
    <mergeCell ref="C2:N2"/>
    <mergeCell ref="C3:M3"/>
  </mergeCells>
  <hyperlinks>
    <hyperlink ref="H21"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1"/>
  <sheetViews>
    <sheetView showGridLines="0" topLeftCell="A14" zoomScale="70" zoomScaleNormal="70" workbookViewId="0">
      <selection activeCell="F15" sqref="F15"/>
    </sheetView>
  </sheetViews>
  <sheetFormatPr baseColWidth="10" defaultRowHeight="15" x14ac:dyDescent="0.25"/>
  <cols>
    <col min="1" max="1" width="6.42578125" customWidth="1"/>
    <col min="2" max="2" width="12" bestFit="1" customWidth="1"/>
    <col min="3" max="3" width="64.7109375" customWidth="1"/>
    <col min="4" max="4" width="34.85546875" customWidth="1"/>
    <col min="5" max="5" width="31.7109375" customWidth="1"/>
    <col min="6" max="6" width="37.42578125" customWidth="1"/>
    <col min="7" max="7" width="33.140625" customWidth="1"/>
    <col min="8" max="8" width="54.28515625" customWidth="1"/>
    <col min="9" max="9" width="40.5703125" customWidth="1"/>
    <col min="10" max="10" width="39" customWidth="1"/>
    <col min="11" max="11" width="32.7109375" customWidth="1"/>
    <col min="12" max="12" width="35.5703125" customWidth="1"/>
    <col min="13" max="13" width="43" customWidth="1"/>
    <col min="14" max="14" width="27.28515625" customWidth="1"/>
    <col min="15" max="15" width="42.28515625" customWidth="1"/>
    <col min="16" max="16" width="30.42578125" customWidth="1"/>
    <col min="17" max="17" width="47.85546875" customWidth="1"/>
    <col min="18" max="18" width="34.85546875" customWidth="1"/>
    <col min="19" max="19" width="36.85546875" customWidth="1"/>
    <col min="20" max="21" width="20.7109375" customWidth="1"/>
  </cols>
  <sheetData>
    <row r="1" spans="1:21" x14ac:dyDescent="0.25">
      <c r="A1" s="4"/>
      <c r="B1" s="4"/>
      <c r="C1" s="4"/>
      <c r="D1" s="4"/>
      <c r="E1" s="4"/>
      <c r="F1" s="4"/>
      <c r="G1" s="4"/>
      <c r="H1" s="4"/>
      <c r="I1" s="4"/>
      <c r="J1" s="4"/>
      <c r="K1" s="4"/>
      <c r="L1" s="4"/>
      <c r="M1" s="4"/>
      <c r="N1" s="4"/>
      <c r="O1" s="4"/>
      <c r="P1" s="4"/>
      <c r="Q1" s="4"/>
      <c r="R1" s="4"/>
      <c r="S1" s="4"/>
      <c r="T1" s="4"/>
      <c r="U1" s="4"/>
    </row>
    <row r="2" spans="1:21" ht="36.75" customHeight="1" x14ac:dyDescent="0.25">
      <c r="A2" s="4"/>
      <c r="B2" s="4"/>
      <c r="C2" s="238" t="s">
        <v>72</v>
      </c>
      <c r="D2" s="238"/>
      <c r="E2" s="238"/>
      <c r="F2" s="238"/>
      <c r="G2" s="238"/>
      <c r="H2" s="238"/>
      <c r="I2" s="238"/>
      <c r="J2" s="238"/>
      <c r="K2" s="238"/>
      <c r="L2" s="238"/>
      <c r="M2" s="238"/>
      <c r="N2" s="238"/>
      <c r="O2" s="33"/>
      <c r="P2" s="33"/>
      <c r="Q2" s="33"/>
      <c r="R2" s="33"/>
      <c r="S2" s="33"/>
      <c r="T2" s="33"/>
      <c r="U2" s="33"/>
    </row>
    <row r="3" spans="1:21" ht="46.5" customHeight="1" x14ac:dyDescent="0.25">
      <c r="A3" s="4"/>
      <c r="B3" s="4"/>
      <c r="C3" s="240" t="s">
        <v>71</v>
      </c>
      <c r="D3" s="240"/>
      <c r="E3" s="240"/>
      <c r="F3" s="240"/>
      <c r="G3" s="240"/>
      <c r="H3" s="240"/>
      <c r="I3" s="240"/>
      <c r="J3" s="240"/>
      <c r="K3" s="240"/>
      <c r="L3" s="240"/>
      <c r="M3" s="240"/>
      <c r="N3" s="3"/>
      <c r="O3" s="3"/>
      <c r="P3" s="3"/>
      <c r="Q3" s="3"/>
      <c r="R3" s="3"/>
      <c r="S3" s="3"/>
      <c r="T3" s="3"/>
      <c r="U3" s="2"/>
    </row>
    <row r="4" spans="1:21" ht="21.75" thickBot="1" x14ac:dyDescent="0.3">
      <c r="A4" s="4"/>
      <c r="B4" s="4"/>
      <c r="C4" s="1"/>
      <c r="D4" s="1"/>
      <c r="E4" s="1"/>
      <c r="F4" s="1"/>
      <c r="G4" s="4"/>
      <c r="H4" s="4"/>
      <c r="I4" s="4"/>
      <c r="J4" s="4"/>
      <c r="K4" s="4"/>
      <c r="L4" s="4"/>
      <c r="M4" s="4"/>
      <c r="N4" s="4"/>
      <c r="O4" s="4"/>
      <c r="P4" s="4"/>
      <c r="Q4" s="4"/>
      <c r="R4" s="4"/>
      <c r="S4" s="4"/>
      <c r="T4" s="1"/>
      <c r="U4" s="1"/>
    </row>
    <row r="5" spans="1:21" ht="32.25" thickBot="1" x14ac:dyDescent="0.3">
      <c r="A5" s="12"/>
      <c r="B5" s="44" t="s">
        <v>32</v>
      </c>
      <c r="C5" s="44" t="s">
        <v>31</v>
      </c>
      <c r="D5" s="45" t="s">
        <v>8</v>
      </c>
      <c r="E5" s="45" t="s">
        <v>9</v>
      </c>
      <c r="F5" s="45" t="s">
        <v>10</v>
      </c>
      <c r="G5" s="45" t="s">
        <v>11</v>
      </c>
      <c r="H5" s="45" t="s">
        <v>12</v>
      </c>
      <c r="I5" s="45" t="s">
        <v>13</v>
      </c>
      <c r="J5" s="46" t="s">
        <v>14</v>
      </c>
      <c r="K5" s="12"/>
    </row>
    <row r="6" spans="1:21" s="228" customFormat="1" ht="129.75" customHeight="1" thickBot="1" x14ac:dyDescent="0.3">
      <c r="A6" s="227"/>
      <c r="B6" s="48" t="s">
        <v>1</v>
      </c>
      <c r="C6" s="229" t="s">
        <v>495</v>
      </c>
      <c r="D6" s="231" t="s">
        <v>496</v>
      </c>
      <c r="E6" s="210" t="s">
        <v>455</v>
      </c>
      <c r="F6" s="231" t="s">
        <v>497</v>
      </c>
      <c r="G6" s="210" t="s">
        <v>559</v>
      </c>
      <c r="H6" s="231" t="s">
        <v>493</v>
      </c>
      <c r="I6" s="231" t="s">
        <v>494</v>
      </c>
      <c r="J6" s="211" t="s">
        <v>474</v>
      </c>
      <c r="K6" s="227"/>
    </row>
    <row r="7" spans="1:21" ht="120.75" thickBot="1" x14ac:dyDescent="0.3">
      <c r="A7" s="4"/>
      <c r="B7" s="48" t="s">
        <v>7</v>
      </c>
      <c r="C7" s="63" t="s">
        <v>322</v>
      </c>
      <c r="D7" s="64" t="s">
        <v>323</v>
      </c>
      <c r="E7" s="64" t="s">
        <v>324</v>
      </c>
      <c r="F7" s="64" t="s">
        <v>325</v>
      </c>
      <c r="G7" s="64" t="s">
        <v>326</v>
      </c>
      <c r="H7" s="64" t="s">
        <v>327</v>
      </c>
      <c r="I7" s="64" t="s">
        <v>328</v>
      </c>
      <c r="J7" s="65" t="s">
        <v>329</v>
      </c>
      <c r="K7" s="4"/>
    </row>
    <row r="8" spans="1:21" ht="370.5" customHeight="1" thickBot="1" x14ac:dyDescent="0.3">
      <c r="A8" s="4"/>
      <c r="B8" s="48" t="s">
        <v>34</v>
      </c>
      <c r="C8" s="200" t="s">
        <v>123</v>
      </c>
      <c r="D8" s="201" t="s">
        <v>124</v>
      </c>
      <c r="E8" s="201" t="s">
        <v>125</v>
      </c>
      <c r="F8" s="201" t="s">
        <v>126</v>
      </c>
      <c r="G8" s="201" t="s">
        <v>127</v>
      </c>
      <c r="H8" s="201" t="s">
        <v>128</v>
      </c>
      <c r="I8" s="201" t="s">
        <v>129</v>
      </c>
      <c r="J8" s="202" t="s">
        <v>130</v>
      </c>
      <c r="K8" s="4"/>
    </row>
    <row r="9" spans="1:21" ht="75.75" thickBot="1" x14ac:dyDescent="0.3">
      <c r="A9" s="4"/>
      <c r="B9" s="48" t="s">
        <v>6</v>
      </c>
      <c r="C9" s="63" t="s">
        <v>93</v>
      </c>
      <c r="D9" s="165" t="s">
        <v>94</v>
      </c>
      <c r="E9" s="165" t="s">
        <v>94</v>
      </c>
      <c r="F9" s="165" t="s">
        <v>94</v>
      </c>
      <c r="G9" s="165" t="s">
        <v>94</v>
      </c>
      <c r="H9" s="165" t="s">
        <v>94</v>
      </c>
      <c r="I9" s="165" t="s">
        <v>95</v>
      </c>
      <c r="J9" s="208" t="s">
        <v>94</v>
      </c>
      <c r="K9" s="4"/>
    </row>
    <row r="10" spans="1:21" ht="120.75" thickBot="1" x14ac:dyDescent="0.3">
      <c r="A10" s="4"/>
      <c r="B10" s="48" t="s">
        <v>5</v>
      </c>
      <c r="C10" s="209" t="s">
        <v>256</v>
      </c>
      <c r="D10" s="210" t="s">
        <v>257</v>
      </c>
      <c r="E10" s="210" t="s">
        <v>258</v>
      </c>
      <c r="F10" s="210" t="s">
        <v>259</v>
      </c>
      <c r="G10" s="210" t="s">
        <v>260</v>
      </c>
      <c r="H10" s="210" t="s">
        <v>261</v>
      </c>
      <c r="I10" s="210" t="s">
        <v>262</v>
      </c>
      <c r="J10" s="211" t="s">
        <v>263</v>
      </c>
      <c r="K10" s="4"/>
    </row>
    <row r="11" spans="1:21" ht="75.75" thickBot="1" x14ac:dyDescent="0.3">
      <c r="A11" s="4"/>
      <c r="B11" s="48" t="s">
        <v>4</v>
      </c>
      <c r="C11" s="66" t="s">
        <v>185</v>
      </c>
      <c r="D11" s="67" t="s">
        <v>186</v>
      </c>
      <c r="E11" s="67" t="s">
        <v>187</v>
      </c>
      <c r="F11" s="67" t="s">
        <v>188</v>
      </c>
      <c r="G11" s="67" t="s">
        <v>189</v>
      </c>
      <c r="H11" s="67" t="s">
        <v>190</v>
      </c>
      <c r="I11" s="67" t="s">
        <v>191</v>
      </c>
      <c r="J11" s="68" t="s">
        <v>192</v>
      </c>
      <c r="K11" s="4"/>
    </row>
    <row r="12" spans="1:21" ht="147" thickBot="1" x14ac:dyDescent="0.3">
      <c r="A12" s="4"/>
      <c r="B12" s="48" t="s">
        <v>3</v>
      </c>
      <c r="C12" s="212" t="s">
        <v>421</v>
      </c>
      <c r="D12" s="213" t="s">
        <v>381</v>
      </c>
      <c r="E12" s="213" t="s">
        <v>382</v>
      </c>
      <c r="F12" s="213" t="s">
        <v>383</v>
      </c>
      <c r="G12" s="213" t="s">
        <v>384</v>
      </c>
      <c r="H12" s="213" t="s">
        <v>422</v>
      </c>
      <c r="I12" s="197" t="s">
        <v>385</v>
      </c>
      <c r="J12" s="214" t="s">
        <v>386</v>
      </c>
      <c r="K12" s="4"/>
    </row>
    <row r="13" spans="1:21" ht="15.75" thickBot="1" x14ac:dyDescent="0.3">
      <c r="A13" s="4"/>
      <c r="B13" s="4"/>
      <c r="C13" s="4"/>
      <c r="D13" s="4"/>
      <c r="E13" s="4"/>
      <c r="F13" s="4"/>
      <c r="G13" s="4"/>
      <c r="H13" s="4"/>
      <c r="I13" s="4"/>
      <c r="J13" s="4"/>
      <c r="K13" s="4"/>
    </row>
    <row r="14" spans="1:21" ht="32.25" thickBot="1" x14ac:dyDescent="0.3">
      <c r="A14" s="4"/>
      <c r="B14" s="47" t="s">
        <v>32</v>
      </c>
      <c r="C14" s="49" t="s">
        <v>39</v>
      </c>
      <c r="D14" s="50" t="s">
        <v>15</v>
      </c>
      <c r="E14" s="50" t="s">
        <v>16</v>
      </c>
      <c r="F14" s="50" t="s">
        <v>17</v>
      </c>
      <c r="G14" s="50" t="s">
        <v>18</v>
      </c>
      <c r="H14" s="50" t="s">
        <v>19</v>
      </c>
      <c r="I14" s="50" t="s">
        <v>20</v>
      </c>
      <c r="J14" s="50" t="s">
        <v>21</v>
      </c>
      <c r="K14" s="50" t="s">
        <v>22</v>
      </c>
      <c r="L14" s="50" t="s">
        <v>23</v>
      </c>
      <c r="M14" s="50" t="s">
        <v>24</v>
      </c>
      <c r="N14" s="50" t="s">
        <v>25</v>
      </c>
      <c r="O14" s="50" t="s">
        <v>26</v>
      </c>
      <c r="P14" s="50" t="s">
        <v>27</v>
      </c>
      <c r="Q14" s="50" t="s">
        <v>28</v>
      </c>
      <c r="R14" s="50" t="s">
        <v>29</v>
      </c>
      <c r="S14" s="51" t="s">
        <v>30</v>
      </c>
      <c r="T14" s="43"/>
    </row>
    <row r="15" spans="1:21" s="228" customFormat="1" ht="124.5" customHeight="1" thickBot="1" x14ac:dyDescent="0.3">
      <c r="A15" s="80"/>
      <c r="B15" s="48" t="s">
        <v>1</v>
      </c>
      <c r="C15" s="63" t="s">
        <v>482</v>
      </c>
      <c r="D15" s="63" t="s">
        <v>485</v>
      </c>
      <c r="E15" s="234" t="s">
        <v>560</v>
      </c>
      <c r="F15" s="236" t="s">
        <v>561</v>
      </c>
      <c r="G15" s="237" t="s">
        <v>562</v>
      </c>
      <c r="H15" s="210" t="s">
        <v>479</v>
      </c>
      <c r="I15" s="210" t="s">
        <v>479</v>
      </c>
      <c r="J15" s="210" t="s">
        <v>509</v>
      </c>
      <c r="K15" s="210" t="s">
        <v>464</v>
      </c>
      <c r="L15" s="234" t="s">
        <v>563</v>
      </c>
      <c r="M15" s="210" t="s">
        <v>465</v>
      </c>
      <c r="N15" s="237" t="s">
        <v>564</v>
      </c>
      <c r="O15" s="210" t="s">
        <v>466</v>
      </c>
      <c r="P15" s="210" t="s">
        <v>467</v>
      </c>
      <c r="Q15" s="230" t="s">
        <v>492</v>
      </c>
      <c r="R15" s="210" t="s">
        <v>475</v>
      </c>
      <c r="S15" s="230" t="s">
        <v>512</v>
      </c>
      <c r="T15" s="43"/>
    </row>
    <row r="16" spans="1:21" ht="195.75" thickBot="1" x14ac:dyDescent="0.3">
      <c r="A16" s="4"/>
      <c r="B16" s="48" t="s">
        <v>7</v>
      </c>
      <c r="C16" s="63" t="s">
        <v>330</v>
      </c>
      <c r="D16" s="64" t="s">
        <v>331</v>
      </c>
      <c r="E16" s="64"/>
      <c r="F16" s="64" t="s">
        <v>332</v>
      </c>
      <c r="G16" s="64" t="s">
        <v>333</v>
      </c>
      <c r="H16" s="64" t="s">
        <v>416</v>
      </c>
      <c r="I16" s="64" t="s">
        <v>334</v>
      </c>
      <c r="J16" s="64" t="s">
        <v>335</v>
      </c>
      <c r="K16" s="64" t="s">
        <v>336</v>
      </c>
      <c r="L16" s="64"/>
      <c r="M16" s="64" t="s">
        <v>337</v>
      </c>
      <c r="N16" s="64" t="s">
        <v>336</v>
      </c>
      <c r="O16" s="64" t="s">
        <v>338</v>
      </c>
      <c r="P16" s="64" t="s">
        <v>339</v>
      </c>
      <c r="Q16" s="64" t="s">
        <v>340</v>
      </c>
      <c r="R16" s="64" t="s">
        <v>341</v>
      </c>
      <c r="S16" s="65" t="s">
        <v>342</v>
      </c>
    </row>
    <row r="17" spans="1:19" ht="210.75" thickBot="1" x14ac:dyDescent="0.3">
      <c r="A17" s="4"/>
      <c r="B17" s="48" t="s">
        <v>34</v>
      </c>
      <c r="C17" s="200" t="s">
        <v>131</v>
      </c>
      <c r="D17" s="201" t="s">
        <v>132</v>
      </c>
      <c r="E17" s="201" t="s">
        <v>125</v>
      </c>
      <c r="F17" s="201" t="s">
        <v>133</v>
      </c>
      <c r="G17" s="201" t="s">
        <v>134</v>
      </c>
      <c r="H17" s="201" t="s">
        <v>135</v>
      </c>
      <c r="I17" s="201" t="s">
        <v>136</v>
      </c>
      <c r="J17" s="201" t="s">
        <v>137</v>
      </c>
      <c r="K17" s="201" t="s">
        <v>138</v>
      </c>
      <c r="L17" s="201" t="s">
        <v>456</v>
      </c>
      <c r="M17" s="201" t="s">
        <v>139</v>
      </c>
      <c r="N17" s="201" t="s">
        <v>140</v>
      </c>
      <c r="O17" s="201" t="s">
        <v>141</v>
      </c>
      <c r="P17" s="201" t="s">
        <v>440</v>
      </c>
      <c r="Q17" s="201" t="s">
        <v>142</v>
      </c>
      <c r="R17" s="201" t="s">
        <v>144</v>
      </c>
      <c r="S17" s="202" t="s">
        <v>143</v>
      </c>
    </row>
    <row r="18" spans="1:19" ht="90.75" thickBot="1" x14ac:dyDescent="0.3">
      <c r="A18" s="4"/>
      <c r="B18" s="48" t="s">
        <v>6</v>
      </c>
      <c r="C18" s="66"/>
      <c r="D18" s="217" t="s">
        <v>96</v>
      </c>
      <c r="E18" s="217" t="s">
        <v>96</v>
      </c>
      <c r="F18" s="217" t="s">
        <v>96</v>
      </c>
      <c r="G18" s="217" t="s">
        <v>96</v>
      </c>
      <c r="H18" s="217" t="s">
        <v>96</v>
      </c>
      <c r="I18" s="217" t="s">
        <v>96</v>
      </c>
      <c r="J18" s="217" t="s">
        <v>96</v>
      </c>
      <c r="K18" s="217" t="s">
        <v>96</v>
      </c>
      <c r="L18" s="217" t="s">
        <v>96</v>
      </c>
      <c r="M18" s="217" t="s">
        <v>96</v>
      </c>
      <c r="N18" s="217" t="s">
        <v>96</v>
      </c>
      <c r="O18" s="217" t="s">
        <v>96</v>
      </c>
      <c r="P18" s="217" t="s">
        <v>96</v>
      </c>
      <c r="Q18" s="217" t="s">
        <v>97</v>
      </c>
      <c r="R18" s="217" t="s">
        <v>96</v>
      </c>
      <c r="S18" s="218" t="s">
        <v>96</v>
      </c>
    </row>
    <row r="19" spans="1:19" ht="255.75" thickBot="1" x14ac:dyDescent="0.3">
      <c r="B19" s="48" t="s">
        <v>5</v>
      </c>
      <c r="C19" s="171" t="s">
        <v>264</v>
      </c>
      <c r="D19" s="172" t="s">
        <v>265</v>
      </c>
      <c r="E19" s="172" t="s">
        <v>266</v>
      </c>
      <c r="F19" s="172" t="s">
        <v>267</v>
      </c>
      <c r="G19" s="172" t="s">
        <v>268</v>
      </c>
      <c r="H19" s="172" t="s">
        <v>269</v>
      </c>
      <c r="I19" s="172" t="s">
        <v>270</v>
      </c>
      <c r="J19" s="172" t="s">
        <v>271</v>
      </c>
      <c r="K19" s="172" t="s">
        <v>272</v>
      </c>
      <c r="L19" s="172" t="s">
        <v>443</v>
      </c>
      <c r="M19" s="172" t="s">
        <v>442</v>
      </c>
      <c r="N19" s="172" t="s">
        <v>273</v>
      </c>
      <c r="O19" s="172" t="s">
        <v>274</v>
      </c>
      <c r="P19" s="172" t="s">
        <v>441</v>
      </c>
      <c r="Q19" s="172" t="s">
        <v>275</v>
      </c>
      <c r="R19" s="172" t="s">
        <v>276</v>
      </c>
      <c r="S19" s="173" t="s">
        <v>277</v>
      </c>
    </row>
    <row r="20" spans="1:19" ht="90.75" thickBot="1" x14ac:dyDescent="0.3">
      <c r="B20" s="48" t="s">
        <v>4</v>
      </c>
      <c r="C20" s="66" t="s">
        <v>193</v>
      </c>
      <c r="D20" s="67" t="s">
        <v>194</v>
      </c>
      <c r="E20" s="67" t="s">
        <v>195</v>
      </c>
      <c r="F20" s="67" t="s">
        <v>196</v>
      </c>
      <c r="G20" s="67" t="s">
        <v>197</v>
      </c>
      <c r="H20" s="67" t="s">
        <v>198</v>
      </c>
      <c r="I20" s="67" t="s">
        <v>199</v>
      </c>
      <c r="J20" s="67" t="s">
        <v>200</v>
      </c>
      <c r="K20" s="67" t="s">
        <v>201</v>
      </c>
      <c r="L20" s="67" t="s">
        <v>202</v>
      </c>
      <c r="M20" s="67" t="s">
        <v>203</v>
      </c>
      <c r="N20" s="67" t="s">
        <v>189</v>
      </c>
      <c r="O20" s="67" t="s">
        <v>204</v>
      </c>
      <c r="P20" s="67" t="s">
        <v>205</v>
      </c>
      <c r="Q20" s="67" t="s">
        <v>206</v>
      </c>
      <c r="R20" s="67" t="s">
        <v>207</v>
      </c>
      <c r="S20" s="68" t="s">
        <v>208</v>
      </c>
    </row>
    <row r="21" spans="1:19" ht="135.75" thickBot="1" x14ac:dyDescent="0.3">
      <c r="B21" s="48" t="s">
        <v>3</v>
      </c>
      <c r="C21" s="219" t="s">
        <v>387</v>
      </c>
      <c r="D21" s="215" t="s">
        <v>388</v>
      </c>
      <c r="E21" s="220" t="s">
        <v>389</v>
      </c>
      <c r="F21" s="194" t="s">
        <v>390</v>
      </c>
      <c r="G21" s="195" t="s">
        <v>417</v>
      </c>
      <c r="H21" s="194" t="s">
        <v>391</v>
      </c>
      <c r="I21" s="195" t="s">
        <v>417</v>
      </c>
      <c r="J21" s="194" t="s">
        <v>392</v>
      </c>
      <c r="K21" s="196" t="s">
        <v>393</v>
      </c>
      <c r="L21" s="194" t="s">
        <v>394</v>
      </c>
      <c r="M21" s="196" t="s">
        <v>395</v>
      </c>
      <c r="N21" s="213" t="s">
        <v>384</v>
      </c>
      <c r="O21" s="194" t="s">
        <v>396</v>
      </c>
      <c r="P21" s="194" t="s">
        <v>397</v>
      </c>
      <c r="Q21" s="197" t="s">
        <v>398</v>
      </c>
      <c r="R21" s="215" t="s">
        <v>386</v>
      </c>
      <c r="S21" s="216" t="s">
        <v>417</v>
      </c>
    </row>
  </sheetData>
  <mergeCells count="2">
    <mergeCell ref="C2:N2"/>
    <mergeCell ref="C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1"/>
  <sheetViews>
    <sheetView showGridLines="0" zoomScale="60" zoomScaleNormal="60" workbookViewId="0">
      <selection activeCell="A6" sqref="A6"/>
    </sheetView>
  </sheetViews>
  <sheetFormatPr baseColWidth="10" defaultRowHeight="15" x14ac:dyDescent="0.25"/>
  <cols>
    <col min="1" max="1" width="6.42578125" customWidth="1"/>
    <col min="2" max="2" width="12" bestFit="1" customWidth="1"/>
    <col min="3" max="3" width="41.7109375" customWidth="1"/>
    <col min="4" max="4" width="36" customWidth="1"/>
    <col min="5" max="5" width="37.42578125" customWidth="1"/>
    <col min="6" max="6" width="35.85546875" customWidth="1"/>
    <col min="7" max="7" width="36.28515625" customWidth="1"/>
    <col min="8" max="8" width="42.5703125" customWidth="1"/>
    <col min="9" max="9" width="43.7109375" customWidth="1"/>
    <col min="10" max="10" width="37.28515625" customWidth="1"/>
    <col min="11" max="11" width="34.42578125" customWidth="1"/>
    <col min="12" max="12" width="37.42578125" customWidth="1"/>
    <col min="13" max="13" width="42.28515625" customWidth="1"/>
    <col min="14" max="14" width="24.85546875" customWidth="1"/>
    <col min="15" max="15" width="25" customWidth="1"/>
    <col min="16" max="16" width="32.5703125" customWidth="1"/>
    <col min="17" max="17" width="29.7109375" customWidth="1"/>
    <col min="18" max="18" width="25.85546875" customWidth="1"/>
    <col min="19" max="19" width="23.140625" customWidth="1"/>
    <col min="20" max="21" width="20.7109375" customWidth="1"/>
  </cols>
  <sheetData>
    <row r="1" spans="1:21" x14ac:dyDescent="0.25">
      <c r="A1" s="4"/>
      <c r="B1" s="4"/>
      <c r="C1" s="4"/>
      <c r="D1" s="4"/>
      <c r="E1" s="4"/>
      <c r="F1" s="4"/>
      <c r="G1" s="4"/>
      <c r="H1" s="4"/>
      <c r="I1" s="4"/>
      <c r="J1" s="4"/>
      <c r="K1" s="4"/>
      <c r="L1" s="4"/>
      <c r="M1" s="4"/>
      <c r="N1" s="4"/>
      <c r="O1" s="4"/>
      <c r="P1" s="4"/>
      <c r="Q1" s="4"/>
      <c r="R1" s="4"/>
      <c r="S1" s="4"/>
      <c r="T1" s="4"/>
      <c r="U1" s="4"/>
    </row>
    <row r="2" spans="1:21" ht="36.75" customHeight="1" x14ac:dyDescent="0.25">
      <c r="A2" s="4"/>
      <c r="B2" s="4"/>
      <c r="C2" s="238" t="s">
        <v>33</v>
      </c>
      <c r="D2" s="238"/>
      <c r="E2" s="238"/>
      <c r="F2" s="238"/>
      <c r="G2" s="238"/>
      <c r="H2" s="238"/>
      <c r="I2" s="238"/>
      <c r="J2" s="238"/>
      <c r="K2" s="238"/>
      <c r="L2" s="238"/>
      <c r="M2" s="238"/>
      <c r="N2" s="238"/>
      <c r="O2" s="33"/>
      <c r="P2" s="33"/>
      <c r="Q2" s="33"/>
      <c r="R2" s="33"/>
      <c r="S2" s="33"/>
      <c r="T2" s="33"/>
      <c r="U2" s="33"/>
    </row>
    <row r="3" spans="1:21" ht="46.5" customHeight="1" x14ac:dyDescent="0.25">
      <c r="A3" s="4"/>
      <c r="B3" s="4"/>
      <c r="C3" s="240" t="s">
        <v>73</v>
      </c>
      <c r="D3" s="240"/>
      <c r="E3" s="240"/>
      <c r="F3" s="240"/>
      <c r="G3" s="240"/>
      <c r="H3" s="240"/>
      <c r="I3" s="240"/>
      <c r="J3" s="240"/>
      <c r="K3" s="240"/>
      <c r="L3" s="240"/>
      <c r="M3" s="240"/>
      <c r="N3" s="3"/>
      <c r="O3" s="3"/>
      <c r="P3" s="3"/>
      <c r="Q3" s="3"/>
      <c r="R3" s="3"/>
      <c r="S3" s="3"/>
      <c r="T3" s="3"/>
      <c r="U3" s="2"/>
    </row>
    <row r="4" spans="1:21" ht="21.75" thickBot="1" x14ac:dyDescent="0.3">
      <c r="A4" s="4"/>
      <c r="B4" s="4"/>
      <c r="C4" s="1"/>
      <c r="D4" s="1"/>
      <c r="E4" s="1"/>
      <c r="F4" s="1"/>
      <c r="G4" s="4"/>
      <c r="H4" s="4"/>
      <c r="I4" s="4"/>
      <c r="J4" s="4"/>
      <c r="K4" s="4"/>
      <c r="L4" s="4"/>
      <c r="M4" s="4"/>
      <c r="N4" s="4"/>
      <c r="O4" s="4"/>
      <c r="P4" s="4"/>
      <c r="Q4" s="4"/>
      <c r="R4" s="4"/>
      <c r="S4" s="4"/>
      <c r="T4" s="1"/>
      <c r="U4" s="1"/>
    </row>
    <row r="5" spans="1:21" ht="16.5" thickBot="1" x14ac:dyDescent="0.3">
      <c r="A5" s="12"/>
      <c r="B5" s="52" t="s">
        <v>32</v>
      </c>
      <c r="C5" s="52" t="s">
        <v>31</v>
      </c>
      <c r="D5" s="53" t="s">
        <v>8</v>
      </c>
      <c r="E5" s="53" t="s">
        <v>9</v>
      </c>
      <c r="F5" s="53" t="s">
        <v>10</v>
      </c>
      <c r="G5" s="53" t="s">
        <v>11</v>
      </c>
      <c r="H5" s="53" t="s">
        <v>12</v>
      </c>
      <c r="I5" s="53" t="s">
        <v>13</v>
      </c>
      <c r="J5" s="54" t="s">
        <v>14</v>
      </c>
      <c r="K5" s="12"/>
    </row>
    <row r="6" spans="1:21" s="228" customFormat="1" ht="147" customHeight="1" thickBot="1" x14ac:dyDescent="0.3">
      <c r="A6" s="227"/>
      <c r="B6" s="69" t="s">
        <v>1</v>
      </c>
      <c r="C6" s="229" t="s">
        <v>501</v>
      </c>
      <c r="D6" s="231" t="s">
        <v>502</v>
      </c>
      <c r="E6" s="210" t="s">
        <v>565</v>
      </c>
      <c r="F6" s="210" t="s">
        <v>503</v>
      </c>
      <c r="G6" s="210" t="s">
        <v>566</v>
      </c>
      <c r="H6" s="231" t="s">
        <v>504</v>
      </c>
      <c r="I6" s="231" t="s">
        <v>505</v>
      </c>
      <c r="J6" s="211" t="s">
        <v>477</v>
      </c>
      <c r="K6" s="227"/>
    </row>
    <row r="7" spans="1:21" ht="120.75" thickBot="1" x14ac:dyDescent="0.3">
      <c r="A7" s="4"/>
      <c r="B7" s="69" t="s">
        <v>7</v>
      </c>
      <c r="C7" s="63" t="s">
        <v>343</v>
      </c>
      <c r="D7" s="64" t="s">
        <v>344</v>
      </c>
      <c r="E7" s="64" t="s">
        <v>345</v>
      </c>
      <c r="F7" s="64" t="s">
        <v>432</v>
      </c>
      <c r="G7" s="64" t="s">
        <v>346</v>
      </c>
      <c r="H7" s="64" t="s">
        <v>433</v>
      </c>
      <c r="I7" s="64" t="s">
        <v>434</v>
      </c>
      <c r="J7" s="65" t="s">
        <v>435</v>
      </c>
      <c r="K7" s="4"/>
    </row>
    <row r="8" spans="1:21" ht="195.75" thickBot="1" x14ac:dyDescent="0.3">
      <c r="A8" s="4"/>
      <c r="B8" s="185" t="s">
        <v>34</v>
      </c>
      <c r="C8" s="200" t="s">
        <v>145</v>
      </c>
      <c r="D8" s="201" t="s">
        <v>146</v>
      </c>
      <c r="E8" s="201" t="s">
        <v>147</v>
      </c>
      <c r="F8" s="201" t="s">
        <v>148</v>
      </c>
      <c r="G8" s="201" t="s">
        <v>149</v>
      </c>
      <c r="H8" s="201" t="s">
        <v>438</v>
      </c>
      <c r="I8" s="201" t="s">
        <v>437</v>
      </c>
      <c r="J8" s="202" t="s">
        <v>436</v>
      </c>
      <c r="K8" s="4"/>
    </row>
    <row r="9" spans="1:21" ht="45.75" thickBot="1" x14ac:dyDescent="0.3">
      <c r="A9" s="4"/>
      <c r="B9" s="69" t="s">
        <v>6</v>
      </c>
      <c r="C9" s="207" t="s">
        <v>98</v>
      </c>
      <c r="D9" s="165" t="s">
        <v>99</v>
      </c>
      <c r="E9" s="165" t="s">
        <v>100</v>
      </c>
      <c r="F9" s="165" t="s">
        <v>101</v>
      </c>
      <c r="G9" s="165"/>
      <c r="H9" s="165"/>
      <c r="I9" s="165"/>
      <c r="J9" s="208" t="s">
        <v>102</v>
      </c>
      <c r="K9" s="4"/>
    </row>
    <row r="10" spans="1:21" ht="120.75" thickBot="1" x14ac:dyDescent="0.3">
      <c r="A10" s="4"/>
      <c r="B10" s="69" t="s">
        <v>5</v>
      </c>
      <c r="C10" s="209" t="s">
        <v>278</v>
      </c>
      <c r="D10" s="210" t="s">
        <v>279</v>
      </c>
      <c r="E10" s="210" t="s">
        <v>439</v>
      </c>
      <c r="F10" s="210" t="s">
        <v>280</v>
      </c>
      <c r="G10" s="210" t="s">
        <v>281</v>
      </c>
      <c r="H10" s="210" t="s">
        <v>282</v>
      </c>
      <c r="I10" s="210" t="s">
        <v>283</v>
      </c>
      <c r="J10" s="211" t="s">
        <v>284</v>
      </c>
      <c r="K10" s="4"/>
    </row>
    <row r="11" spans="1:21" ht="74.25" customHeight="1" thickBot="1" x14ac:dyDescent="0.3">
      <c r="A11" s="4"/>
      <c r="B11" s="69" t="s">
        <v>4</v>
      </c>
      <c r="C11" s="63" t="s">
        <v>209</v>
      </c>
      <c r="D11" s="64" t="s">
        <v>210</v>
      </c>
      <c r="E11" s="64" t="s">
        <v>211</v>
      </c>
      <c r="F11" s="64" t="s">
        <v>212</v>
      </c>
      <c r="G11" s="64" t="s">
        <v>213</v>
      </c>
      <c r="H11" s="64" t="s">
        <v>214</v>
      </c>
      <c r="I11" s="64" t="s">
        <v>215</v>
      </c>
      <c r="J11" s="65" t="s">
        <v>216</v>
      </c>
      <c r="K11" s="4"/>
    </row>
    <row r="12" spans="1:21" ht="120.75" thickBot="1" x14ac:dyDescent="0.3">
      <c r="A12" s="4"/>
      <c r="B12" s="69" t="s">
        <v>3</v>
      </c>
      <c r="C12" s="192" t="s">
        <v>423</v>
      </c>
      <c r="D12" s="181" t="s">
        <v>399</v>
      </c>
      <c r="E12" s="181" t="s">
        <v>400</v>
      </c>
      <c r="F12" s="181" t="s">
        <v>401</v>
      </c>
      <c r="G12" s="181" t="s">
        <v>402</v>
      </c>
      <c r="H12" s="184" t="s">
        <v>424</v>
      </c>
      <c r="I12" s="182" t="s">
        <v>403</v>
      </c>
      <c r="J12" s="183" t="s">
        <v>404</v>
      </c>
      <c r="K12" s="4"/>
    </row>
    <row r="13" spans="1:21" ht="15.75" thickBot="1" x14ac:dyDescent="0.3">
      <c r="A13" s="4"/>
      <c r="B13" s="4"/>
      <c r="C13" s="4"/>
      <c r="D13" s="4"/>
      <c r="E13" s="4"/>
      <c r="F13" s="4"/>
      <c r="G13" s="4"/>
      <c r="H13" s="4"/>
      <c r="I13" s="4"/>
      <c r="J13" s="4"/>
      <c r="K13" s="4"/>
    </row>
    <row r="14" spans="1:21" ht="32.25" thickBot="1" x14ac:dyDescent="0.3">
      <c r="A14" s="4"/>
      <c r="B14" s="55" t="s">
        <v>32</v>
      </c>
      <c r="C14" s="57" t="s">
        <v>39</v>
      </c>
      <c r="D14" s="58" t="s">
        <v>15</v>
      </c>
      <c r="E14" s="58" t="s">
        <v>16</v>
      </c>
      <c r="F14" s="58" t="s">
        <v>17</v>
      </c>
      <c r="G14" s="58" t="s">
        <v>18</v>
      </c>
      <c r="H14" s="58" t="s">
        <v>19</v>
      </c>
      <c r="I14" s="58" t="s">
        <v>20</v>
      </c>
      <c r="J14" s="58" t="s">
        <v>21</v>
      </c>
      <c r="K14" s="58" t="s">
        <v>22</v>
      </c>
      <c r="L14" s="58" t="s">
        <v>23</v>
      </c>
      <c r="M14" s="58" t="s">
        <v>24</v>
      </c>
      <c r="N14" s="58" t="s">
        <v>25</v>
      </c>
      <c r="O14" s="58" t="s">
        <v>26</v>
      </c>
      <c r="P14" s="58" t="s">
        <v>27</v>
      </c>
      <c r="Q14" s="58" t="s">
        <v>28</v>
      </c>
      <c r="R14" s="58" t="s">
        <v>29</v>
      </c>
      <c r="S14" s="59" t="s">
        <v>30</v>
      </c>
      <c r="T14" s="43"/>
    </row>
    <row r="15" spans="1:21" s="228" customFormat="1" ht="129" customHeight="1" thickBot="1" x14ac:dyDescent="0.3">
      <c r="A15" s="80"/>
      <c r="B15" s="56" t="s">
        <v>1</v>
      </c>
      <c r="C15" s="63" t="s">
        <v>483</v>
      </c>
      <c r="D15" s="63" t="s">
        <v>486</v>
      </c>
      <c r="E15" s="233" t="s">
        <v>567</v>
      </c>
      <c r="F15" s="233" t="s">
        <v>568</v>
      </c>
      <c r="G15" s="233" t="s">
        <v>569</v>
      </c>
      <c r="H15" s="209" t="s">
        <v>480</v>
      </c>
      <c r="I15" s="209" t="s">
        <v>506</v>
      </c>
      <c r="J15" s="230" t="s">
        <v>510</v>
      </c>
      <c r="K15" s="210" t="s">
        <v>468</v>
      </c>
      <c r="L15" s="233" t="s">
        <v>570</v>
      </c>
      <c r="M15" s="210" t="s">
        <v>469</v>
      </c>
      <c r="N15" s="233" t="s">
        <v>571</v>
      </c>
      <c r="O15" s="210" t="s">
        <v>470</v>
      </c>
      <c r="P15" s="210" t="s">
        <v>471</v>
      </c>
      <c r="Q15" s="230" t="s">
        <v>498</v>
      </c>
      <c r="R15" s="210" t="s">
        <v>476</v>
      </c>
      <c r="S15" s="211" t="s">
        <v>507</v>
      </c>
      <c r="T15" s="43"/>
    </row>
    <row r="16" spans="1:21" ht="285.75" thickBot="1" x14ac:dyDescent="0.3">
      <c r="A16" s="4"/>
      <c r="B16" s="56" t="s">
        <v>7</v>
      </c>
      <c r="C16" s="63" t="s">
        <v>347</v>
      </c>
      <c r="D16" s="64" t="s">
        <v>348</v>
      </c>
      <c r="E16" s="64" t="s">
        <v>349</v>
      </c>
      <c r="F16" s="64"/>
      <c r="G16" s="64"/>
      <c r="H16" s="64" t="s">
        <v>350</v>
      </c>
      <c r="I16" s="64" t="s">
        <v>351</v>
      </c>
      <c r="J16" s="64" t="s">
        <v>352</v>
      </c>
      <c r="K16" s="64" t="s">
        <v>353</v>
      </c>
      <c r="L16" s="64" t="s">
        <v>354</v>
      </c>
      <c r="M16" s="64" t="s">
        <v>355</v>
      </c>
      <c r="N16" s="64"/>
      <c r="O16" s="64" t="s">
        <v>356</v>
      </c>
      <c r="P16" s="64" t="s">
        <v>357</v>
      </c>
      <c r="Q16" s="64" t="s">
        <v>358</v>
      </c>
      <c r="R16" s="64" t="s">
        <v>359</v>
      </c>
      <c r="S16" s="65" t="s">
        <v>360</v>
      </c>
    </row>
    <row r="17" spans="1:19" ht="255.75" thickBot="1" x14ac:dyDescent="0.3">
      <c r="A17" s="4"/>
      <c r="B17" s="56" t="s">
        <v>34</v>
      </c>
      <c r="C17" s="200" t="s">
        <v>146</v>
      </c>
      <c r="D17" s="201" t="s">
        <v>150</v>
      </c>
      <c r="E17" s="201" t="s">
        <v>147</v>
      </c>
      <c r="F17" s="201"/>
      <c r="G17" s="201" t="s">
        <v>458</v>
      </c>
      <c r="H17" s="201" t="s">
        <v>151</v>
      </c>
      <c r="I17" s="201" t="s">
        <v>430</v>
      </c>
      <c r="J17" s="201" t="s">
        <v>152</v>
      </c>
      <c r="K17" s="201" t="s">
        <v>153</v>
      </c>
      <c r="L17" s="201" t="s">
        <v>154</v>
      </c>
      <c r="M17" s="201" t="s">
        <v>155</v>
      </c>
      <c r="N17" s="201" t="s">
        <v>459</v>
      </c>
      <c r="O17" s="201" t="s">
        <v>156</v>
      </c>
      <c r="P17" s="201" t="s">
        <v>157</v>
      </c>
      <c r="Q17" s="201" t="s">
        <v>158</v>
      </c>
      <c r="R17" s="201" t="s">
        <v>431</v>
      </c>
      <c r="S17" s="202" t="s">
        <v>159</v>
      </c>
    </row>
    <row r="18" spans="1:19" ht="150.75" thickBot="1" x14ac:dyDescent="0.3">
      <c r="A18" s="4"/>
      <c r="B18" s="56" t="s">
        <v>6</v>
      </c>
      <c r="C18" s="66"/>
      <c r="D18" s="67" t="s">
        <v>103</v>
      </c>
      <c r="E18" s="67" t="s">
        <v>100</v>
      </c>
      <c r="F18" s="67" t="s">
        <v>457</v>
      </c>
      <c r="G18" s="67"/>
      <c r="H18" s="67" t="s">
        <v>101</v>
      </c>
      <c r="I18" s="67"/>
      <c r="J18" s="67"/>
      <c r="K18" s="67"/>
      <c r="L18" s="67"/>
      <c r="M18" s="67"/>
      <c r="N18" s="67"/>
      <c r="O18" s="67"/>
      <c r="P18" s="67"/>
      <c r="Q18" s="67"/>
      <c r="R18" s="67" t="s">
        <v>102</v>
      </c>
      <c r="S18" s="68"/>
    </row>
    <row r="19" spans="1:19" ht="270.75" thickBot="1" x14ac:dyDescent="0.3">
      <c r="B19" s="56" t="s">
        <v>5</v>
      </c>
      <c r="C19" s="203" t="s">
        <v>285</v>
      </c>
      <c r="D19" s="204" t="s">
        <v>286</v>
      </c>
      <c r="E19" s="204" t="s">
        <v>287</v>
      </c>
      <c r="F19" s="204" t="s">
        <v>288</v>
      </c>
      <c r="G19" s="204" t="s">
        <v>289</v>
      </c>
      <c r="H19" s="204" t="s">
        <v>429</v>
      </c>
      <c r="I19" s="204" t="s">
        <v>290</v>
      </c>
      <c r="J19" s="204" t="s">
        <v>428</v>
      </c>
      <c r="K19" s="204" t="s">
        <v>427</v>
      </c>
      <c r="L19" s="204" t="s">
        <v>291</v>
      </c>
      <c r="M19" s="204" t="s">
        <v>292</v>
      </c>
      <c r="N19" s="204" t="s">
        <v>293</v>
      </c>
      <c r="O19" s="204" t="s">
        <v>294</v>
      </c>
      <c r="P19" s="204" t="s">
        <v>426</v>
      </c>
      <c r="Q19" s="204" t="s">
        <v>295</v>
      </c>
      <c r="R19" s="204" t="s">
        <v>296</v>
      </c>
      <c r="S19" s="205" t="s">
        <v>297</v>
      </c>
    </row>
    <row r="20" spans="1:19" ht="100.5" customHeight="1" thickBot="1" x14ac:dyDescent="0.3">
      <c r="B20" s="56" t="s">
        <v>4</v>
      </c>
      <c r="C20" s="63" t="s">
        <v>217</v>
      </c>
      <c r="D20" s="64" t="s">
        <v>218</v>
      </c>
      <c r="E20" s="64" t="s">
        <v>219</v>
      </c>
      <c r="F20" s="64" t="s">
        <v>220</v>
      </c>
      <c r="G20" s="64" t="s">
        <v>221</v>
      </c>
      <c r="H20" s="64" t="s">
        <v>222</v>
      </c>
      <c r="I20" s="64" t="s">
        <v>223</v>
      </c>
      <c r="J20" s="64" t="s">
        <v>224</v>
      </c>
      <c r="K20" s="64" t="s">
        <v>225</v>
      </c>
      <c r="L20" s="64" t="s">
        <v>226</v>
      </c>
      <c r="M20" s="64" t="s">
        <v>227</v>
      </c>
      <c r="N20" s="64" t="s">
        <v>228</v>
      </c>
      <c r="O20" s="64" t="s">
        <v>229</v>
      </c>
      <c r="P20" s="64" t="s">
        <v>230</v>
      </c>
      <c r="Q20" s="64" t="s">
        <v>215</v>
      </c>
      <c r="R20" s="206" t="s">
        <v>231</v>
      </c>
      <c r="S20" s="65" t="s">
        <v>232</v>
      </c>
    </row>
    <row r="21" spans="1:19" ht="171.75" thickBot="1" x14ac:dyDescent="0.3">
      <c r="B21" s="56" t="s">
        <v>3</v>
      </c>
      <c r="C21" s="193" t="s">
        <v>405</v>
      </c>
      <c r="D21" s="194" t="s">
        <v>425</v>
      </c>
      <c r="E21" s="194" t="s">
        <v>400</v>
      </c>
      <c r="F21" s="194" t="s">
        <v>406</v>
      </c>
      <c r="G21" s="194" t="s">
        <v>407</v>
      </c>
      <c r="H21" s="194" t="s">
        <v>408</v>
      </c>
      <c r="I21" s="195" t="s">
        <v>417</v>
      </c>
      <c r="J21" s="194" t="s">
        <v>409</v>
      </c>
      <c r="K21" s="196" t="s">
        <v>410</v>
      </c>
      <c r="L21" s="194" t="s">
        <v>411</v>
      </c>
      <c r="M21" s="196" t="s">
        <v>412</v>
      </c>
      <c r="N21" s="194" t="s">
        <v>402</v>
      </c>
      <c r="O21" s="194" t="s">
        <v>413</v>
      </c>
      <c r="P21" s="194" t="s">
        <v>414</v>
      </c>
      <c r="Q21" s="197" t="s">
        <v>415</v>
      </c>
      <c r="R21" s="198" t="s">
        <v>404</v>
      </c>
      <c r="S21" s="199" t="s">
        <v>417</v>
      </c>
    </row>
  </sheetData>
  <mergeCells count="2">
    <mergeCell ref="C2:N2"/>
    <mergeCell ref="C3:M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B1:T14"/>
  <sheetViews>
    <sheetView showGridLines="0" zoomScale="80" zoomScaleNormal="80" workbookViewId="0">
      <selection activeCell="G6" sqref="G6"/>
    </sheetView>
  </sheetViews>
  <sheetFormatPr baseColWidth="10" defaultRowHeight="15" x14ac:dyDescent="0.25"/>
  <cols>
    <col min="1" max="1" width="4.5703125" customWidth="1"/>
    <col min="2" max="2" width="5.140625" customWidth="1"/>
    <col min="3" max="3" width="13.42578125" customWidth="1"/>
    <col min="4" max="4" width="32.140625" customWidth="1"/>
    <col min="5" max="5" width="29" customWidth="1"/>
    <col min="6" max="6" width="42.28515625" customWidth="1"/>
    <col min="7" max="7" width="41.85546875" customWidth="1"/>
    <col min="8" max="8" width="43.85546875" customWidth="1"/>
    <col min="9" max="10" width="35.7109375" customWidth="1"/>
    <col min="11" max="11" width="51.140625" customWidth="1"/>
    <col min="12" max="12" width="26.28515625" customWidth="1"/>
    <col min="13" max="13" width="31.28515625" customWidth="1"/>
    <col min="14" max="14" width="30" customWidth="1"/>
    <col min="15" max="15" width="38.140625" customWidth="1"/>
    <col min="16" max="16" width="26.28515625" customWidth="1"/>
    <col min="17" max="17" width="29.28515625" customWidth="1"/>
    <col min="18" max="18" width="31.85546875" customWidth="1"/>
    <col min="19" max="19" width="39.85546875" customWidth="1"/>
    <col min="20" max="20" width="41.5703125" customWidth="1"/>
  </cols>
  <sheetData>
    <row r="1" spans="2:20" x14ac:dyDescent="0.25">
      <c r="B1" s="4"/>
      <c r="C1" s="4"/>
      <c r="D1" s="4"/>
      <c r="E1" s="4"/>
      <c r="F1" s="4"/>
      <c r="G1" s="4"/>
      <c r="H1" s="4"/>
      <c r="I1" s="4"/>
      <c r="J1" s="4"/>
      <c r="K1" s="4"/>
      <c r="L1" s="4"/>
      <c r="M1" s="4"/>
      <c r="N1" s="4"/>
      <c r="O1" s="4"/>
    </row>
    <row r="2" spans="2:20" ht="28.5" x14ac:dyDescent="0.25">
      <c r="B2" s="4"/>
      <c r="C2" s="4"/>
      <c r="D2" s="238" t="s">
        <v>40</v>
      </c>
      <c r="E2" s="238"/>
      <c r="F2" s="238"/>
      <c r="G2" s="238"/>
      <c r="H2" s="238"/>
      <c r="I2" s="238"/>
      <c r="J2" s="238"/>
      <c r="K2" s="238"/>
      <c r="L2" s="238"/>
      <c r="M2" s="238"/>
      <c r="N2" s="238"/>
      <c r="O2" s="238"/>
    </row>
    <row r="3" spans="2:20" ht="45" customHeight="1" x14ac:dyDescent="0.25">
      <c r="B3" s="4"/>
      <c r="C3" s="4"/>
      <c r="D3" s="240" t="s">
        <v>41</v>
      </c>
      <c r="E3" s="240"/>
      <c r="F3" s="240"/>
      <c r="G3" s="240"/>
      <c r="H3" s="240"/>
      <c r="I3" s="240"/>
      <c r="J3" s="240"/>
      <c r="K3" s="240"/>
      <c r="L3" s="240"/>
      <c r="M3" s="240"/>
      <c r="N3" s="240"/>
      <c r="O3" s="3"/>
    </row>
    <row r="4" spans="2:20" ht="21.75" thickBot="1" x14ac:dyDescent="0.3">
      <c r="B4" s="4"/>
      <c r="C4" s="4"/>
      <c r="D4" s="1"/>
      <c r="E4" s="1"/>
      <c r="F4" s="1"/>
      <c r="G4" s="1"/>
      <c r="H4" s="4"/>
      <c r="I4" s="4"/>
      <c r="J4" s="4"/>
      <c r="K4" s="4"/>
      <c r="L4" s="4"/>
      <c r="M4" s="4"/>
      <c r="N4" s="4"/>
      <c r="O4" s="4"/>
    </row>
    <row r="5" spans="2:20" ht="21.75" customHeight="1" thickBot="1" x14ac:dyDescent="0.3">
      <c r="B5" s="12"/>
      <c r="C5" s="74" t="s">
        <v>42</v>
      </c>
      <c r="D5" s="77" t="s">
        <v>31</v>
      </c>
      <c r="E5" s="77" t="s">
        <v>8</v>
      </c>
      <c r="F5" s="77" t="s">
        <v>9</v>
      </c>
      <c r="G5" s="77" t="s">
        <v>10</v>
      </c>
      <c r="H5" s="77" t="s">
        <v>11</v>
      </c>
      <c r="I5" s="77" t="s">
        <v>12</v>
      </c>
      <c r="J5" s="77" t="s">
        <v>13</v>
      </c>
      <c r="K5" s="78" t="s">
        <v>14</v>
      </c>
      <c r="L5" s="12"/>
    </row>
    <row r="6" spans="2:20" ht="335.25" customHeight="1" thickBot="1" x14ac:dyDescent="0.3">
      <c r="B6" s="241" t="s">
        <v>37</v>
      </c>
      <c r="C6" s="74" t="s">
        <v>35</v>
      </c>
      <c r="D6" s="81" t="s">
        <v>595</v>
      </c>
      <c r="E6" s="81" t="s">
        <v>516</v>
      </c>
      <c r="F6" s="232" t="s">
        <v>572</v>
      </c>
      <c r="G6" s="232" t="s">
        <v>594</v>
      </c>
      <c r="H6" s="232" t="s">
        <v>573</v>
      </c>
      <c r="I6" s="81" t="s">
        <v>547</v>
      </c>
      <c r="J6" s="81" t="s">
        <v>546</v>
      </c>
      <c r="K6" s="82" t="s">
        <v>542</v>
      </c>
    </row>
    <row r="7" spans="2:20" ht="265.5" customHeight="1" thickBot="1" x14ac:dyDescent="0.3">
      <c r="B7" s="242"/>
      <c r="C7" s="74" t="s">
        <v>38</v>
      </c>
      <c r="D7" s="81" t="s">
        <v>598</v>
      </c>
      <c r="E7" s="81" t="s">
        <v>596</v>
      </c>
      <c r="F7" s="232" t="s">
        <v>574</v>
      </c>
      <c r="G7" s="232" t="s">
        <v>575</v>
      </c>
      <c r="H7" s="232" t="s">
        <v>576</v>
      </c>
      <c r="I7" s="81" t="s">
        <v>548</v>
      </c>
      <c r="J7" s="81" t="s">
        <v>550</v>
      </c>
      <c r="K7" s="82" t="s">
        <v>543</v>
      </c>
      <c r="L7" s="87"/>
      <c r="M7" s="87"/>
      <c r="N7" s="87"/>
      <c r="O7" s="87"/>
      <c r="P7" s="87"/>
      <c r="Q7" s="87"/>
    </row>
    <row r="8" spans="2:20" ht="182.25" customHeight="1" thickBot="1" x14ac:dyDescent="0.3">
      <c r="B8" s="243"/>
      <c r="C8" s="75" t="s">
        <v>36</v>
      </c>
      <c r="D8" s="83" t="s">
        <v>599</v>
      </c>
      <c r="E8" s="83" t="s">
        <v>514</v>
      </c>
      <c r="F8" s="232" t="s">
        <v>577</v>
      </c>
      <c r="G8" s="232" t="s">
        <v>597</v>
      </c>
      <c r="H8" s="232" t="s">
        <v>578</v>
      </c>
      <c r="I8" s="81" t="s">
        <v>549</v>
      </c>
      <c r="J8" s="83" t="s">
        <v>551</v>
      </c>
      <c r="K8" s="84" t="s">
        <v>544</v>
      </c>
      <c r="L8" s="12"/>
    </row>
    <row r="9" spans="2:20" x14ac:dyDescent="0.25">
      <c r="B9" s="4"/>
      <c r="C9" s="4"/>
      <c r="D9" s="4"/>
      <c r="E9" s="4"/>
      <c r="F9" s="4"/>
      <c r="G9" s="4"/>
      <c r="H9" s="4"/>
      <c r="I9" s="4"/>
      <c r="J9" s="4"/>
      <c r="K9" s="4"/>
      <c r="L9" s="4"/>
    </row>
    <row r="10" spans="2:20" ht="15.75" thickBot="1" x14ac:dyDescent="0.3">
      <c r="B10" s="4"/>
      <c r="C10" s="4"/>
      <c r="D10" s="4"/>
      <c r="E10" s="4"/>
      <c r="F10" s="4"/>
      <c r="G10" s="4"/>
      <c r="H10" s="4"/>
      <c r="I10" s="4"/>
      <c r="J10" s="4"/>
      <c r="K10" s="4"/>
      <c r="L10" s="4"/>
    </row>
    <row r="11" spans="2:20" ht="32.25" thickBot="1" x14ac:dyDescent="0.3">
      <c r="B11" s="4"/>
      <c r="C11" s="79"/>
      <c r="D11" s="76" t="s">
        <v>39</v>
      </c>
      <c r="E11" s="77" t="s">
        <v>15</v>
      </c>
      <c r="F11" s="77" t="s">
        <v>16</v>
      </c>
      <c r="G11" s="77" t="s">
        <v>17</v>
      </c>
      <c r="H11" s="77" t="s">
        <v>18</v>
      </c>
      <c r="I11" s="77" t="s">
        <v>19</v>
      </c>
      <c r="J11" s="77" t="s">
        <v>20</v>
      </c>
      <c r="K11" s="77" t="s">
        <v>21</v>
      </c>
      <c r="L11" s="77" t="s">
        <v>22</v>
      </c>
      <c r="M11" s="77" t="s">
        <v>23</v>
      </c>
      <c r="N11" s="77" t="s">
        <v>24</v>
      </c>
      <c r="O11" s="77" t="s">
        <v>25</v>
      </c>
      <c r="P11" s="77" t="s">
        <v>26</v>
      </c>
      <c r="Q11" s="77" t="s">
        <v>27</v>
      </c>
      <c r="R11" s="77" t="s">
        <v>28</v>
      </c>
      <c r="S11" s="77" t="s">
        <v>29</v>
      </c>
      <c r="T11" s="77" t="s">
        <v>30</v>
      </c>
    </row>
    <row r="12" spans="2:20" ht="269.25" customHeight="1" thickBot="1" x14ac:dyDescent="0.3">
      <c r="B12" s="241" t="s">
        <v>37</v>
      </c>
      <c r="C12" s="74" t="s">
        <v>35</v>
      </c>
      <c r="D12" s="85" t="s">
        <v>517</v>
      </c>
      <c r="E12" s="81" t="s">
        <v>515</v>
      </c>
      <c r="F12" s="232" t="s">
        <v>579</v>
      </c>
      <c r="G12" s="232" t="s">
        <v>580</v>
      </c>
      <c r="H12" s="232" t="s">
        <v>581</v>
      </c>
      <c r="I12" s="81" t="s">
        <v>521</v>
      </c>
      <c r="J12" s="81" t="s">
        <v>524</v>
      </c>
      <c r="K12" s="89" t="s">
        <v>527</v>
      </c>
      <c r="L12" s="81" t="s">
        <v>530</v>
      </c>
      <c r="M12" s="232" t="s">
        <v>582</v>
      </c>
      <c r="N12" s="81" t="s">
        <v>533</v>
      </c>
      <c r="O12" s="232" t="s">
        <v>583</v>
      </c>
      <c r="P12" s="81" t="s">
        <v>536</v>
      </c>
      <c r="Q12" s="81" t="s">
        <v>538</v>
      </c>
      <c r="R12" s="81" t="s">
        <v>546</v>
      </c>
      <c r="S12" s="82" t="s">
        <v>542</v>
      </c>
      <c r="T12" s="81" t="s">
        <v>540</v>
      </c>
    </row>
    <row r="13" spans="2:20" ht="273" customHeight="1" thickBot="1" x14ac:dyDescent="0.3">
      <c r="B13" s="242"/>
      <c r="C13" s="74" t="s">
        <v>38</v>
      </c>
      <c r="D13" s="85" t="s">
        <v>518</v>
      </c>
      <c r="E13" s="81" t="s">
        <v>519</v>
      </c>
      <c r="F13" s="232" t="s">
        <v>584</v>
      </c>
      <c r="G13" s="232" t="s">
        <v>585</v>
      </c>
      <c r="H13" s="232" t="s">
        <v>586</v>
      </c>
      <c r="I13" s="81" t="s">
        <v>522</v>
      </c>
      <c r="J13" s="81" t="s">
        <v>525</v>
      </c>
      <c r="K13" s="81" t="s">
        <v>528</v>
      </c>
      <c r="L13" s="89" t="s">
        <v>531</v>
      </c>
      <c r="M13" s="232" t="s">
        <v>587</v>
      </c>
      <c r="N13" s="81" t="s">
        <v>534</v>
      </c>
      <c r="O13" s="232" t="s">
        <v>588</v>
      </c>
      <c r="P13" s="81" t="str">
        <f>+[1]Obstaculos!O15</f>
        <v>Retrasos en algunos procesos operativos en los cuales se requiere la presencialidad en temas documentales. Falta de herramientas tecnológicas mas robustas que permitan soportar los procesos documentales de la entidad.</v>
      </c>
      <c r="Q13" s="81" t="str">
        <f>+[1]Obstaculos!P15</f>
        <v>Dificultad para que la población en condiciones especiales tengan atención preferente y cuenten con información de fácil acceso para su consulta.</v>
      </c>
      <c r="R13" s="81" t="s">
        <v>550</v>
      </c>
      <c r="S13" s="82" t="s">
        <v>543</v>
      </c>
      <c r="T13" s="81" t="s">
        <v>513</v>
      </c>
    </row>
    <row r="14" spans="2:20" ht="282.75" customHeight="1" thickBot="1" x14ac:dyDescent="0.3">
      <c r="B14" s="243"/>
      <c r="C14" s="75" t="s">
        <v>36</v>
      </c>
      <c r="D14" s="86" t="s">
        <v>545</v>
      </c>
      <c r="E14" s="83" t="s">
        <v>520</v>
      </c>
      <c r="F14" s="232" t="s">
        <v>589</v>
      </c>
      <c r="G14" s="232" t="s">
        <v>590</v>
      </c>
      <c r="H14" s="232" t="s">
        <v>591</v>
      </c>
      <c r="I14" s="83" t="s">
        <v>523</v>
      </c>
      <c r="J14" s="83" t="s">
        <v>526</v>
      </c>
      <c r="K14" s="83" t="s">
        <v>529</v>
      </c>
      <c r="L14" s="81" t="s">
        <v>532</v>
      </c>
      <c r="M14" s="232" t="s">
        <v>592</v>
      </c>
      <c r="N14" s="81" t="s">
        <v>535</v>
      </c>
      <c r="O14" s="232" t="s">
        <v>593</v>
      </c>
      <c r="P14" s="81" t="s">
        <v>537</v>
      </c>
      <c r="Q14" s="81" t="s">
        <v>539</v>
      </c>
      <c r="R14" s="83" t="s">
        <v>551</v>
      </c>
      <c r="S14" s="84" t="s">
        <v>544</v>
      </c>
      <c r="T14" s="83" t="s">
        <v>541</v>
      </c>
    </row>
  </sheetData>
  <mergeCells count="4">
    <mergeCell ref="D2:O2"/>
    <mergeCell ref="D3:N3"/>
    <mergeCell ref="B6:B8"/>
    <mergeCell ref="B12:B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Cuantitativo</vt:lpstr>
      <vt:lpstr>Estado</vt:lpstr>
      <vt:lpstr>Logros</vt:lpstr>
      <vt:lpstr>Obstaculos</vt:lpstr>
      <vt:lpstr>Retos</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CAMILA RAMIREZ GUEVARA</dc:creator>
  <cp:lastModifiedBy>Camila Ramírez</cp:lastModifiedBy>
  <dcterms:created xsi:type="dcterms:W3CDTF">2019-09-19T13:55:08Z</dcterms:created>
  <dcterms:modified xsi:type="dcterms:W3CDTF">2020-11-19T22:26:32Z</dcterms:modified>
</cp:coreProperties>
</file>